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215"/>
  <workbookPr defaultThemeVersion="124226"/>
  <mc:AlternateContent xmlns:mc="http://schemas.openxmlformats.org/markup-compatibility/2006">
    <mc:Choice Requires="x15">
      <x15ac:absPath xmlns:x15ac="http://schemas.microsoft.com/office/spreadsheetml/2010/11/ac" url="https://winrockintl-my.sharepoint.com/personal/brad_kahn_winrock_org/Documents/ACR Files/Website/Document Updates/"/>
    </mc:Choice>
  </mc:AlternateContent>
  <xr:revisionPtr revIDLastSave="0" documentId="8_{8A69EADB-7EB1-AE44-8AD5-2C88BF2AF4F0}" xr6:coauthVersionLast="47" xr6:coauthVersionMax="47" xr10:uidLastSave="{00000000-0000-0000-0000-000000000000}"/>
  <bookViews>
    <workbookView xWindow="0" yWindow="600" windowWidth="29040" windowHeight="15720" xr2:uid="{00000000-000D-0000-FFFF-FFFF00000000}"/>
  </bookViews>
  <sheets>
    <sheet name="Title and Version" sheetId="17" r:id="rId1"/>
    <sheet name="Example A Dynamic Evaluation" sheetId="22" r:id="rId2"/>
    <sheet name="Example A RP1-RP5" sheetId="13" r:id="rId3"/>
    <sheet name="Example A RP6-RP10" sheetId="19" r:id="rId4"/>
    <sheet name="Example A RP11-RP15" sheetId="20" r:id="rId5"/>
    <sheet name="Example A RP16-RP20" sheetId="21" r:id="rId6"/>
    <sheet name="Example A Full CP1" sheetId="25" r:id="rId7"/>
    <sheet name="Graphs" sheetId="7" r:id="rId8"/>
  </sheets>
  <definedNames>
    <definedName name="_Toc153544692" localSheetId="1">'Example A Dynamic Evaluation'!$V$2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13" l="1"/>
  <c r="E41" i="13"/>
  <c r="M41" i="13"/>
  <c r="X41" i="25"/>
  <c r="W41" i="25"/>
  <c r="V41" i="25"/>
  <c r="U41" i="25"/>
  <c r="T41" i="25"/>
  <c r="S41" i="25"/>
  <c r="R41" i="25"/>
  <c r="Q41" i="25"/>
  <c r="P41" i="25"/>
  <c r="O41" i="25"/>
  <c r="N41" i="25"/>
  <c r="M41" i="25"/>
  <c r="L41" i="25"/>
  <c r="K41" i="25"/>
  <c r="J41" i="25"/>
  <c r="I41" i="25"/>
  <c r="H41" i="25"/>
  <c r="G41" i="25"/>
  <c r="F41" i="25"/>
  <c r="E41" i="25"/>
  <c r="X41" i="21"/>
  <c r="W41" i="21"/>
  <c r="V41" i="21"/>
  <c r="U41" i="21"/>
  <c r="T41" i="21"/>
  <c r="S41" i="21"/>
  <c r="R41" i="21"/>
  <c r="Q41" i="21"/>
  <c r="P41" i="21"/>
  <c r="O41" i="21"/>
  <c r="N41" i="21"/>
  <c r="M41" i="21"/>
  <c r="L41" i="21"/>
  <c r="K41" i="21"/>
  <c r="J41" i="21"/>
  <c r="I41" i="21"/>
  <c r="H41" i="21"/>
  <c r="G41" i="21"/>
  <c r="F41" i="21"/>
  <c r="E41" i="21"/>
  <c r="X41" i="20"/>
  <c r="W41" i="20"/>
  <c r="V41" i="20"/>
  <c r="U41" i="20"/>
  <c r="T41" i="20"/>
  <c r="S41" i="20"/>
  <c r="R41" i="20"/>
  <c r="Q41" i="20"/>
  <c r="P41" i="20"/>
  <c r="O41" i="20"/>
  <c r="N41" i="20"/>
  <c r="M41" i="20"/>
  <c r="L41" i="20"/>
  <c r="K41" i="20"/>
  <c r="J41" i="20"/>
  <c r="I41" i="20"/>
  <c r="H41" i="20"/>
  <c r="G41" i="20"/>
  <c r="F41" i="20"/>
  <c r="E41" i="20"/>
  <c r="X41" i="13"/>
  <c r="W41" i="13"/>
  <c r="V41" i="13"/>
  <c r="U41" i="13"/>
  <c r="T41" i="13"/>
  <c r="S41" i="13"/>
  <c r="R41" i="13"/>
  <c r="Q41" i="13"/>
  <c r="P41" i="13"/>
  <c r="O41" i="13"/>
  <c r="N41" i="13"/>
  <c r="L41" i="13"/>
  <c r="K41" i="13"/>
  <c r="J41" i="13"/>
  <c r="I41" i="13"/>
  <c r="H41" i="13"/>
  <c r="G41" i="13"/>
  <c r="F41" i="19"/>
  <c r="G41" i="19"/>
  <c r="H41" i="19"/>
  <c r="I41" i="19"/>
  <c r="J41" i="19"/>
  <c r="K41" i="19"/>
  <c r="L41" i="19"/>
  <c r="M41" i="19"/>
  <c r="N41" i="19"/>
  <c r="O41" i="19"/>
  <c r="P41" i="19"/>
  <c r="Q41" i="19"/>
  <c r="R41" i="19"/>
  <c r="S41" i="19"/>
  <c r="T41" i="19"/>
  <c r="U41" i="19"/>
  <c r="V41" i="19"/>
  <c r="W41" i="19"/>
  <c r="X41" i="19"/>
  <c r="E41" i="19"/>
  <c r="I29" i="13"/>
  <c r="H29" i="13"/>
  <c r="X173" i="25" l="1"/>
  <c r="W173" i="25"/>
  <c r="V173" i="25"/>
  <c r="U173" i="25"/>
  <c r="T173" i="25"/>
  <c r="S173" i="25"/>
  <c r="R173" i="25"/>
  <c r="Q173" i="25"/>
  <c r="P173" i="25"/>
  <c r="O173" i="25"/>
  <c r="N173" i="25"/>
  <c r="M173" i="25"/>
  <c r="L173" i="25"/>
  <c r="K173" i="25"/>
  <c r="J173" i="25"/>
  <c r="I173" i="25"/>
  <c r="H173" i="25"/>
  <c r="G173" i="25"/>
  <c r="F173" i="25"/>
  <c r="E173" i="25"/>
  <c r="D173" i="25"/>
  <c r="D63" i="25"/>
  <c r="X173" i="21"/>
  <c r="W173" i="21"/>
  <c r="V173" i="21"/>
  <c r="U173" i="21"/>
  <c r="T173" i="21"/>
  <c r="S173" i="21"/>
  <c r="R173" i="21"/>
  <c r="Q173" i="21"/>
  <c r="P173" i="21"/>
  <c r="O173" i="21"/>
  <c r="N173" i="21"/>
  <c r="M173" i="21"/>
  <c r="L173" i="21"/>
  <c r="K173" i="21"/>
  <c r="J173" i="21"/>
  <c r="I173" i="21"/>
  <c r="H173" i="21"/>
  <c r="G173" i="21"/>
  <c r="F173" i="21"/>
  <c r="E173" i="21"/>
  <c r="D173" i="21"/>
  <c r="X170" i="21"/>
  <c r="W170" i="21"/>
  <c r="V170" i="21"/>
  <c r="U170" i="21"/>
  <c r="T170" i="21"/>
  <c r="D63" i="21"/>
  <c r="D68" i="21" s="1"/>
  <c r="X173" i="20"/>
  <c r="W173" i="20"/>
  <c r="V173" i="20"/>
  <c r="U173" i="20"/>
  <c r="T173" i="20"/>
  <c r="S173" i="20"/>
  <c r="R173" i="20"/>
  <c r="Q173" i="20"/>
  <c r="P173" i="20"/>
  <c r="O173" i="20"/>
  <c r="N173" i="20"/>
  <c r="M173" i="20"/>
  <c r="L173" i="20"/>
  <c r="K173" i="20"/>
  <c r="J173" i="20"/>
  <c r="I173" i="20"/>
  <c r="H173" i="20"/>
  <c r="G173" i="20"/>
  <c r="F173" i="20"/>
  <c r="E173" i="20"/>
  <c r="D173" i="20"/>
  <c r="X170" i="20"/>
  <c r="W170" i="20"/>
  <c r="V170" i="20"/>
  <c r="U170" i="20"/>
  <c r="T170" i="20"/>
  <c r="S170" i="20"/>
  <c r="R170" i="20"/>
  <c r="Q170" i="20"/>
  <c r="P170" i="20"/>
  <c r="O170" i="20"/>
  <c r="D63" i="20"/>
  <c r="X173" i="19"/>
  <c r="W173" i="19"/>
  <c r="V173" i="19"/>
  <c r="U173" i="19"/>
  <c r="T173" i="19"/>
  <c r="S173" i="19"/>
  <c r="R173" i="19"/>
  <c r="Q173" i="19"/>
  <c r="P173" i="19"/>
  <c r="O173" i="19"/>
  <c r="N173" i="19"/>
  <c r="M173" i="19"/>
  <c r="L173" i="19"/>
  <c r="K173" i="19"/>
  <c r="J173" i="19"/>
  <c r="I173" i="19"/>
  <c r="H173" i="19"/>
  <c r="G173" i="19"/>
  <c r="F173" i="19"/>
  <c r="E173" i="19"/>
  <c r="D173" i="19"/>
  <c r="X170" i="19"/>
  <c r="W170" i="19"/>
  <c r="V170" i="19"/>
  <c r="U170" i="19"/>
  <c r="T170" i="19"/>
  <c r="S170" i="19"/>
  <c r="R170" i="19"/>
  <c r="Q170" i="19"/>
  <c r="P170" i="19"/>
  <c r="O170" i="19"/>
  <c r="N170" i="19"/>
  <c r="M170" i="19"/>
  <c r="L170" i="19"/>
  <c r="K170" i="19"/>
  <c r="J170" i="19"/>
  <c r="D63" i="19"/>
  <c r="D68" i="19" s="1"/>
  <c r="D64" i="25" l="1"/>
  <c r="D68" i="25"/>
  <c r="D64" i="21"/>
  <c r="D65" i="21" s="1"/>
  <c r="D66" i="21" s="1"/>
  <c r="D67" i="21" s="1"/>
  <c r="D72" i="21" s="1"/>
  <c r="D77" i="21" s="1"/>
  <c r="D82" i="21" s="1"/>
  <c r="D87" i="21" s="1"/>
  <c r="D92" i="21" s="1"/>
  <c r="D97" i="21" s="1"/>
  <c r="D102" i="21" s="1"/>
  <c r="D107" i="21" s="1"/>
  <c r="D112" i="21" s="1"/>
  <c r="D117" i="21" s="1"/>
  <c r="D122" i="21" s="1"/>
  <c r="D127" i="21" s="1"/>
  <c r="D132" i="21" s="1"/>
  <c r="D137" i="21" s="1"/>
  <c r="D142" i="21" s="1"/>
  <c r="D147" i="21" s="1"/>
  <c r="D152" i="21" s="1"/>
  <c r="D157" i="21" s="1"/>
  <c r="D162" i="21" s="1"/>
  <c r="D167" i="21" s="1"/>
  <c r="D73" i="19"/>
  <c r="D73" i="21"/>
  <c r="D68" i="20"/>
  <c r="D64" i="20"/>
  <c r="D64" i="19"/>
  <c r="D63" i="13"/>
  <c r="D69" i="21" l="1"/>
  <c r="D70" i="21"/>
  <c r="D75" i="21" s="1"/>
  <c r="D80" i="21" s="1"/>
  <c r="D85" i="21" s="1"/>
  <c r="D90" i="21" s="1"/>
  <c r="D95" i="21" s="1"/>
  <c r="D100" i="21" s="1"/>
  <c r="D105" i="21" s="1"/>
  <c r="D110" i="21" s="1"/>
  <c r="D115" i="21" s="1"/>
  <c r="D120" i="21" s="1"/>
  <c r="D125" i="21" s="1"/>
  <c r="D130" i="21" s="1"/>
  <c r="D135" i="21" s="1"/>
  <c r="D140" i="21" s="1"/>
  <c r="D145" i="21" s="1"/>
  <c r="D150" i="21" s="1"/>
  <c r="D155" i="21" s="1"/>
  <c r="D160" i="21" s="1"/>
  <c r="D165" i="21" s="1"/>
  <c r="D71" i="21"/>
  <c r="D73" i="25"/>
  <c r="D69" i="25"/>
  <c r="D65" i="25"/>
  <c r="D78" i="19"/>
  <c r="D83" i="19" s="1"/>
  <c r="D78" i="21"/>
  <c r="D74" i="21"/>
  <c r="D76" i="21"/>
  <c r="D73" i="20"/>
  <c r="D65" i="20"/>
  <c r="D69" i="20"/>
  <c r="D65" i="19"/>
  <c r="D69" i="19"/>
  <c r="X40" i="25"/>
  <c r="W40" i="25"/>
  <c r="V40" i="25"/>
  <c r="U40" i="25"/>
  <c r="T40" i="25"/>
  <c r="S40" i="25"/>
  <c r="R40" i="25"/>
  <c r="Q40" i="25"/>
  <c r="P40" i="25"/>
  <c r="O40" i="25"/>
  <c r="N40" i="25"/>
  <c r="M40" i="25"/>
  <c r="L40" i="25"/>
  <c r="K40" i="25"/>
  <c r="J40" i="25"/>
  <c r="I40" i="25"/>
  <c r="H40" i="25"/>
  <c r="G40" i="25"/>
  <c r="F40" i="25"/>
  <c r="E40" i="25"/>
  <c r="D40" i="25"/>
  <c r="X37" i="25"/>
  <c r="W37" i="25"/>
  <c r="V37" i="25"/>
  <c r="U37" i="25"/>
  <c r="T37" i="25"/>
  <c r="S37" i="25"/>
  <c r="R37" i="25"/>
  <c r="Q37" i="25"/>
  <c r="P37" i="25"/>
  <c r="O37" i="25"/>
  <c r="N37" i="25"/>
  <c r="M37" i="25"/>
  <c r="L37" i="25"/>
  <c r="K37" i="25"/>
  <c r="J37" i="25"/>
  <c r="I37" i="25"/>
  <c r="H37" i="25"/>
  <c r="G37" i="25"/>
  <c r="F37" i="25"/>
  <c r="E37" i="25"/>
  <c r="E14" i="25"/>
  <c r="F14" i="25" s="1"/>
  <c r="G14" i="25" s="1"/>
  <c r="H14" i="25" s="1"/>
  <c r="I14" i="25" s="1"/>
  <c r="J14" i="25" s="1"/>
  <c r="K14" i="25" s="1"/>
  <c r="L14" i="25" s="1"/>
  <c r="M14" i="25" s="1"/>
  <c r="N14" i="25" s="1"/>
  <c r="O14" i="25" s="1"/>
  <c r="P14" i="25" s="1"/>
  <c r="Q14" i="25" s="1"/>
  <c r="R14" i="25" s="1"/>
  <c r="S14" i="25" s="1"/>
  <c r="T14" i="25" s="1"/>
  <c r="U14" i="25" s="1"/>
  <c r="V14" i="25" s="1"/>
  <c r="W14" i="25" s="1"/>
  <c r="X14" i="25" s="1"/>
  <c r="E22" i="13"/>
  <c r="H31" i="13"/>
  <c r="X37" i="21"/>
  <c r="W37" i="21"/>
  <c r="V37" i="21"/>
  <c r="U37" i="21"/>
  <c r="T37" i="21"/>
  <c r="S37" i="21"/>
  <c r="R37" i="21"/>
  <c r="Q37" i="21"/>
  <c r="P37" i="21"/>
  <c r="O37" i="21"/>
  <c r="N37" i="21"/>
  <c r="M37" i="21"/>
  <c r="L37" i="21"/>
  <c r="K37" i="21"/>
  <c r="J37" i="21"/>
  <c r="I37" i="21"/>
  <c r="H37" i="21"/>
  <c r="G37" i="21"/>
  <c r="F37" i="21"/>
  <c r="E37" i="21"/>
  <c r="X37" i="20"/>
  <c r="W37" i="20"/>
  <c r="V37" i="20"/>
  <c r="U37" i="20"/>
  <c r="T37" i="20"/>
  <c r="S37" i="20"/>
  <c r="R37" i="20"/>
  <c r="Q37" i="20"/>
  <c r="P37" i="20"/>
  <c r="O37" i="20"/>
  <c r="N37" i="20"/>
  <c r="M37" i="20"/>
  <c r="L37" i="20"/>
  <c r="K37" i="20"/>
  <c r="J37" i="20"/>
  <c r="I37" i="20"/>
  <c r="H37" i="20"/>
  <c r="G37" i="20"/>
  <c r="F37" i="20"/>
  <c r="E37" i="20"/>
  <c r="F37" i="19"/>
  <c r="G37" i="19"/>
  <c r="H37" i="19"/>
  <c r="I37" i="19"/>
  <c r="J37" i="19"/>
  <c r="K37" i="19"/>
  <c r="L37" i="19"/>
  <c r="M37" i="19"/>
  <c r="N37" i="19"/>
  <c r="O37" i="19"/>
  <c r="P37" i="19"/>
  <c r="Q37" i="19"/>
  <c r="R37" i="19"/>
  <c r="S37" i="19"/>
  <c r="T37" i="19"/>
  <c r="U37" i="19"/>
  <c r="V37" i="19"/>
  <c r="W37" i="19"/>
  <c r="X37" i="19"/>
  <c r="E31" i="13"/>
  <c r="F37" i="13"/>
  <c r="G37" i="13"/>
  <c r="H37" i="13"/>
  <c r="I37" i="13"/>
  <c r="J37" i="13"/>
  <c r="K37" i="13"/>
  <c r="L37" i="13"/>
  <c r="M37" i="13"/>
  <c r="N37" i="13"/>
  <c r="O37" i="13"/>
  <c r="P37" i="13"/>
  <c r="Q37" i="13"/>
  <c r="R37" i="13"/>
  <c r="S37" i="13"/>
  <c r="T37" i="13"/>
  <c r="U37" i="13"/>
  <c r="V37" i="13"/>
  <c r="W37" i="13"/>
  <c r="X37" i="13"/>
  <c r="E37" i="13"/>
  <c r="E37" i="19"/>
  <c r="E21" i="13"/>
  <c r="F21" i="13" s="1"/>
  <c r="G21" i="13" s="1"/>
  <c r="H21" i="13" s="1"/>
  <c r="I21" i="13" s="1"/>
  <c r="J21" i="13" s="1"/>
  <c r="K21" i="13" s="1"/>
  <c r="L21" i="13" s="1"/>
  <c r="M21" i="13" s="1"/>
  <c r="N21" i="13" s="1"/>
  <c r="O21" i="13" s="1"/>
  <c r="P21" i="13" s="1"/>
  <c r="Q21" i="13" s="1"/>
  <c r="R21" i="13" s="1"/>
  <c r="S21" i="13" s="1"/>
  <c r="T21" i="13" s="1"/>
  <c r="U21" i="13" s="1"/>
  <c r="V21" i="13" s="1"/>
  <c r="W21" i="13" s="1"/>
  <c r="X21" i="13" s="1"/>
  <c r="F22" i="13" l="1"/>
  <c r="G22" i="13" s="1"/>
  <c r="H22" i="13" s="1"/>
  <c r="I22" i="13" s="1"/>
  <c r="J22" i="13" s="1"/>
  <c r="K22" i="13" s="1"/>
  <c r="L22" i="13" s="1"/>
  <c r="M22" i="13" s="1"/>
  <c r="N22" i="13" s="1"/>
  <c r="O22" i="13" s="1"/>
  <c r="P22" i="13" s="1"/>
  <c r="Q22" i="13" s="1"/>
  <c r="R22" i="13" s="1"/>
  <c r="S22" i="13" s="1"/>
  <c r="T22" i="13" s="1"/>
  <c r="U22" i="13" s="1"/>
  <c r="V22" i="13" s="1"/>
  <c r="W22" i="13" s="1"/>
  <c r="X22" i="13" s="1"/>
  <c r="D172" i="25"/>
  <c r="E172" i="25" s="1"/>
  <c r="F172" i="25" s="1"/>
  <c r="G172" i="25" s="1"/>
  <c r="H172" i="25" s="1"/>
  <c r="I172" i="25" s="1"/>
  <c r="D66" i="25"/>
  <c r="D70" i="25"/>
  <c r="D75" i="25" s="1"/>
  <c r="D80" i="25" s="1"/>
  <c r="D85" i="25" s="1"/>
  <c r="D90" i="25" s="1"/>
  <c r="D95" i="25" s="1"/>
  <c r="D100" i="25" s="1"/>
  <c r="D105" i="25" s="1"/>
  <c r="D110" i="25" s="1"/>
  <c r="D115" i="25" s="1"/>
  <c r="D120" i="25" s="1"/>
  <c r="D125" i="25" s="1"/>
  <c r="D130" i="25" s="1"/>
  <c r="D135" i="25" s="1"/>
  <c r="D140" i="25" s="1"/>
  <c r="D145" i="25" s="1"/>
  <c r="D150" i="25" s="1"/>
  <c r="D155" i="25" s="1"/>
  <c r="D160" i="25" s="1"/>
  <c r="D165" i="25" s="1"/>
  <c r="D74" i="25"/>
  <c r="D78" i="25"/>
  <c r="D83" i="21"/>
  <c r="D88" i="21" s="1"/>
  <c r="D81" i="21"/>
  <c r="D79" i="21"/>
  <c r="D74" i="20"/>
  <c r="D78" i="20"/>
  <c r="D70" i="20"/>
  <c r="D75" i="20" s="1"/>
  <c r="D80" i="20" s="1"/>
  <c r="D85" i="20" s="1"/>
  <c r="D90" i="20" s="1"/>
  <c r="D95" i="20" s="1"/>
  <c r="D100" i="20" s="1"/>
  <c r="D105" i="20" s="1"/>
  <c r="D110" i="20" s="1"/>
  <c r="D115" i="20" s="1"/>
  <c r="D120" i="20" s="1"/>
  <c r="D125" i="20" s="1"/>
  <c r="D130" i="20" s="1"/>
  <c r="D135" i="20" s="1"/>
  <c r="D140" i="20" s="1"/>
  <c r="D145" i="20" s="1"/>
  <c r="D150" i="20" s="1"/>
  <c r="D155" i="20" s="1"/>
  <c r="D160" i="20" s="1"/>
  <c r="D165" i="20" s="1"/>
  <c r="D66" i="20"/>
  <c r="D88" i="19"/>
  <c r="D74" i="19"/>
  <c r="D70" i="19"/>
  <c r="D75" i="19" s="1"/>
  <c r="D80" i="19" s="1"/>
  <c r="D85" i="19" s="1"/>
  <c r="D90" i="19" s="1"/>
  <c r="D95" i="19" s="1"/>
  <c r="D100" i="19" s="1"/>
  <c r="D105" i="19" s="1"/>
  <c r="D110" i="19" s="1"/>
  <c r="D115" i="19" s="1"/>
  <c r="D120" i="19" s="1"/>
  <c r="D125" i="19" s="1"/>
  <c r="D130" i="19" s="1"/>
  <c r="D135" i="19" s="1"/>
  <c r="D140" i="19" s="1"/>
  <c r="D145" i="19" s="1"/>
  <c r="D150" i="19" s="1"/>
  <c r="D155" i="19" s="1"/>
  <c r="D160" i="19" s="1"/>
  <c r="D165" i="19" s="1"/>
  <c r="D66" i="19"/>
  <c r="D172" i="13"/>
  <c r="E172" i="13"/>
  <c r="F172" i="13" s="1"/>
  <c r="G172" i="13" s="1"/>
  <c r="H172" i="13" s="1"/>
  <c r="I172" i="13" s="1"/>
  <c r="J172" i="13" s="1"/>
  <c r="K172" i="13" s="1"/>
  <c r="L172" i="13" s="1"/>
  <c r="M172" i="13" s="1"/>
  <c r="N172" i="13" s="1"/>
  <c r="O172" i="13" s="1"/>
  <c r="P172" i="13" s="1"/>
  <c r="Q172" i="13" s="1"/>
  <c r="R172" i="13" s="1"/>
  <c r="S172" i="13" s="1"/>
  <c r="T172" i="13" s="1"/>
  <c r="U172" i="13" s="1"/>
  <c r="V172" i="13" s="1"/>
  <c r="W172" i="13" s="1"/>
  <c r="X172" i="13" s="1"/>
  <c r="E23" i="13"/>
  <c r="D79" i="25" l="1"/>
  <c r="D67" i="25"/>
  <c r="D72" i="25" s="1"/>
  <c r="D77" i="25" s="1"/>
  <c r="D82" i="25" s="1"/>
  <c r="D87" i="25" s="1"/>
  <c r="D92" i="25" s="1"/>
  <c r="D97" i="25" s="1"/>
  <c r="D102" i="25" s="1"/>
  <c r="D107" i="25" s="1"/>
  <c r="D112" i="25" s="1"/>
  <c r="D117" i="25" s="1"/>
  <c r="D122" i="25" s="1"/>
  <c r="D127" i="25" s="1"/>
  <c r="D132" i="25" s="1"/>
  <c r="D137" i="25" s="1"/>
  <c r="D142" i="25" s="1"/>
  <c r="D147" i="25" s="1"/>
  <c r="D152" i="25" s="1"/>
  <c r="D157" i="25" s="1"/>
  <c r="D162" i="25" s="1"/>
  <c r="D167" i="25" s="1"/>
  <c r="D71" i="25"/>
  <c r="D83" i="25"/>
  <c r="D84" i="21"/>
  <c r="D93" i="21"/>
  <c r="D86" i="21"/>
  <c r="D83" i="20"/>
  <c r="D67" i="20"/>
  <c r="D72" i="20" s="1"/>
  <c r="D77" i="20" s="1"/>
  <c r="D82" i="20" s="1"/>
  <c r="D87" i="20" s="1"/>
  <c r="D92" i="20" s="1"/>
  <c r="D97" i="20" s="1"/>
  <c r="D102" i="20" s="1"/>
  <c r="D107" i="20" s="1"/>
  <c r="D112" i="20" s="1"/>
  <c r="D117" i="20" s="1"/>
  <c r="D122" i="20" s="1"/>
  <c r="D127" i="20" s="1"/>
  <c r="D132" i="20" s="1"/>
  <c r="D137" i="20" s="1"/>
  <c r="D142" i="20" s="1"/>
  <c r="D147" i="20" s="1"/>
  <c r="D152" i="20" s="1"/>
  <c r="D157" i="20" s="1"/>
  <c r="D162" i="20" s="1"/>
  <c r="D167" i="20" s="1"/>
  <c r="D71" i="20"/>
  <c r="D79" i="20"/>
  <c r="D67" i="19"/>
  <c r="D72" i="19" s="1"/>
  <c r="D77" i="19" s="1"/>
  <c r="D82" i="19" s="1"/>
  <c r="D87" i="19" s="1"/>
  <c r="D92" i="19" s="1"/>
  <c r="D97" i="19" s="1"/>
  <c r="D102" i="19" s="1"/>
  <c r="D107" i="19" s="1"/>
  <c r="D112" i="19" s="1"/>
  <c r="D117" i="19" s="1"/>
  <c r="D122" i="19" s="1"/>
  <c r="D127" i="19" s="1"/>
  <c r="D132" i="19" s="1"/>
  <c r="D137" i="19" s="1"/>
  <c r="D142" i="19" s="1"/>
  <c r="D147" i="19" s="1"/>
  <c r="D152" i="19" s="1"/>
  <c r="D157" i="19" s="1"/>
  <c r="D162" i="19" s="1"/>
  <c r="D167" i="19" s="1"/>
  <c r="D71" i="19"/>
  <c r="D79" i="19"/>
  <c r="D93" i="19"/>
  <c r="E24" i="13"/>
  <c r="F23" i="13"/>
  <c r="D76" i="25" l="1"/>
  <c r="D84" i="25"/>
  <c r="D88" i="25"/>
  <c r="D89" i="21"/>
  <c r="D91" i="21"/>
  <c r="D98" i="21"/>
  <c r="D76" i="20"/>
  <c r="D88" i="20"/>
  <c r="D84" i="20"/>
  <c r="D84" i="19"/>
  <c r="D76" i="19"/>
  <c r="D98" i="19"/>
  <c r="F24" i="13"/>
  <c r="G23" i="13"/>
  <c r="D81" i="25" l="1"/>
  <c r="D89" i="25"/>
  <c r="D93" i="25"/>
  <c r="D103" i="21"/>
  <c r="D94" i="21"/>
  <c r="D96" i="21"/>
  <c r="D93" i="20"/>
  <c r="D81" i="20"/>
  <c r="D89" i="20"/>
  <c r="D103" i="19"/>
  <c r="D89" i="19"/>
  <c r="D81" i="19"/>
  <c r="H23" i="13"/>
  <c r="G24" i="13"/>
  <c r="D94" i="25" l="1"/>
  <c r="D86" i="25"/>
  <c r="D98" i="25"/>
  <c r="D101" i="21"/>
  <c r="D108" i="21"/>
  <c r="D99" i="21"/>
  <c r="D98" i="20"/>
  <c r="D86" i="20"/>
  <c r="D94" i="20"/>
  <c r="D94" i="19"/>
  <c r="D86" i="19"/>
  <c r="D108" i="19"/>
  <c r="H24" i="13"/>
  <c r="I23" i="13"/>
  <c r="D99" i="25" l="1"/>
  <c r="D103" i="25"/>
  <c r="D91" i="25"/>
  <c r="D113" i="21"/>
  <c r="D104" i="21"/>
  <c r="D106" i="21"/>
  <c r="D91" i="20"/>
  <c r="D103" i="20"/>
  <c r="D99" i="20"/>
  <c r="D113" i="19"/>
  <c r="D91" i="19"/>
  <c r="D99" i="19"/>
  <c r="J23" i="13"/>
  <c r="J24" i="13" s="1"/>
  <c r="I24" i="13"/>
  <c r="K23" i="13"/>
  <c r="K24" i="13" s="1"/>
  <c r="D104" i="25" l="1"/>
  <c r="D96" i="25"/>
  <c r="D108" i="25"/>
  <c r="D118" i="21"/>
  <c r="D111" i="21"/>
  <c r="D109" i="21"/>
  <c r="D108" i="20"/>
  <c r="D96" i="20"/>
  <c r="D104" i="20"/>
  <c r="D118" i="19"/>
  <c r="D104" i="19"/>
  <c r="D96" i="19"/>
  <c r="L23" i="13"/>
  <c r="L24" i="13" s="1"/>
  <c r="D109" i="25" l="1"/>
  <c r="D101" i="25"/>
  <c r="D113" i="25"/>
  <c r="D123" i="21"/>
  <c r="D114" i="21"/>
  <c r="D116" i="21"/>
  <c r="D109" i="20"/>
  <c r="D113" i="20"/>
  <c r="D101" i="20"/>
  <c r="D123" i="19"/>
  <c r="D109" i="19"/>
  <c r="D101" i="19"/>
  <c r="M23" i="13"/>
  <c r="M24" i="13" s="1"/>
  <c r="D118" i="25" l="1"/>
  <c r="D114" i="25"/>
  <c r="D106" i="25"/>
  <c r="D121" i="21"/>
  <c r="D128" i="21"/>
  <c r="D119" i="21"/>
  <c r="D118" i="20"/>
  <c r="D114" i="20"/>
  <c r="D106" i="20"/>
  <c r="D128" i="19"/>
  <c r="D106" i="19"/>
  <c r="D114" i="19"/>
  <c r="N23" i="13"/>
  <c r="N24" i="13" s="1"/>
  <c r="D123" i="25" l="1"/>
  <c r="D119" i="25"/>
  <c r="D111" i="25"/>
  <c r="D126" i="21"/>
  <c r="D124" i="21"/>
  <c r="D133" i="21"/>
  <c r="D123" i="20"/>
  <c r="D111" i="20"/>
  <c r="D119" i="20"/>
  <c r="D133" i="19"/>
  <c r="D119" i="19"/>
  <c r="D111" i="19"/>
  <c r="O23" i="13"/>
  <c r="O24" i="13" s="1"/>
  <c r="D128" i="25" l="1"/>
  <c r="D116" i="25"/>
  <c r="D124" i="25"/>
  <c r="D129" i="21"/>
  <c r="D138" i="21"/>
  <c r="D131" i="21"/>
  <c r="D128" i="20"/>
  <c r="D116" i="20"/>
  <c r="D124" i="20"/>
  <c r="D124" i="19"/>
  <c r="D116" i="19"/>
  <c r="D138" i="19"/>
  <c r="P23" i="13"/>
  <c r="P24" i="13" s="1"/>
  <c r="D129" i="25" l="1"/>
  <c r="D133" i="25"/>
  <c r="D121" i="25"/>
  <c r="D136" i="21"/>
  <c r="D134" i="21"/>
  <c r="D143" i="21"/>
  <c r="D133" i="20"/>
  <c r="D121" i="20"/>
  <c r="D129" i="20"/>
  <c r="D129" i="19"/>
  <c r="D143" i="19"/>
  <c r="D121" i="19"/>
  <c r="Q23" i="13"/>
  <c r="Q24" i="13" s="1"/>
  <c r="R23" i="13"/>
  <c r="D126" i="25" l="1"/>
  <c r="D134" i="25"/>
  <c r="D138" i="25"/>
  <c r="D148" i="21"/>
  <c r="D141" i="21"/>
  <c r="D139" i="21"/>
  <c r="D126" i="20"/>
  <c r="D138" i="20"/>
  <c r="D134" i="20"/>
  <c r="D134" i="19"/>
  <c r="D126" i="19"/>
  <c r="D148" i="19"/>
  <c r="S23" i="13"/>
  <c r="R24" i="13"/>
  <c r="D131" i="25" l="1"/>
  <c r="D143" i="25"/>
  <c r="D139" i="25"/>
  <c r="D146" i="21"/>
  <c r="D144" i="21"/>
  <c r="D153" i="21"/>
  <c r="D143" i="20"/>
  <c r="D139" i="20"/>
  <c r="D131" i="20"/>
  <c r="D153" i="19"/>
  <c r="D131" i="19"/>
  <c r="D139" i="19"/>
  <c r="T23" i="13"/>
  <c r="S24" i="13"/>
  <c r="D144" i="25" l="1"/>
  <c r="D148" i="25"/>
  <c r="D136" i="25"/>
  <c r="D151" i="21"/>
  <c r="D149" i="21"/>
  <c r="D158" i="21"/>
  <c r="D136" i="20"/>
  <c r="D148" i="20"/>
  <c r="D144" i="20"/>
  <c r="D144" i="19"/>
  <c r="D158" i="19"/>
  <c r="D136" i="19"/>
  <c r="U23" i="13"/>
  <c r="T24" i="13"/>
  <c r="D153" i="25" l="1"/>
  <c r="D149" i="25"/>
  <c r="D141" i="25"/>
  <c r="D156" i="21"/>
  <c r="D154" i="21"/>
  <c r="D163" i="21"/>
  <c r="D149" i="20"/>
  <c r="D153" i="20"/>
  <c r="D141" i="20"/>
  <c r="D141" i="19"/>
  <c r="D149" i="19"/>
  <c r="D163" i="19"/>
  <c r="V23" i="13"/>
  <c r="U24" i="13"/>
  <c r="D154" i="25" l="1"/>
  <c r="D146" i="25"/>
  <c r="D158" i="25"/>
  <c r="D159" i="21"/>
  <c r="D161" i="21"/>
  <c r="D154" i="20"/>
  <c r="D158" i="20"/>
  <c r="D146" i="20"/>
  <c r="D146" i="19"/>
  <c r="D154" i="19"/>
  <c r="W23" i="13"/>
  <c r="V24" i="13"/>
  <c r="D151" i="25" l="1"/>
  <c r="D163" i="25"/>
  <c r="D159" i="25"/>
  <c r="D166" i="21"/>
  <c r="D164" i="21"/>
  <c r="D159" i="20"/>
  <c r="D163" i="20"/>
  <c r="D151" i="20"/>
  <c r="D159" i="19"/>
  <c r="D151" i="19"/>
  <c r="X23" i="13"/>
  <c r="X24" i="13" s="1"/>
  <c r="W24" i="13"/>
  <c r="D156" i="25" l="1"/>
  <c r="D164" i="25"/>
  <c r="D156" i="20"/>
  <c r="D164" i="20"/>
  <c r="D156" i="19"/>
  <c r="D164" i="19"/>
  <c r="G39" i="13"/>
  <c r="G40" i="13"/>
  <c r="E39" i="13"/>
  <c r="X28" i="21"/>
  <c r="X31" i="21" s="1"/>
  <c r="X20" i="25" s="1"/>
  <c r="X31" i="25" s="1"/>
  <c r="W28" i="21"/>
  <c r="W31" i="21" s="1"/>
  <c r="W20" i="25" s="1"/>
  <c r="W31" i="25" s="1"/>
  <c r="V28" i="21"/>
  <c r="V31" i="21" s="1"/>
  <c r="V20" i="25" s="1"/>
  <c r="V31" i="25" s="1"/>
  <c r="U28" i="21"/>
  <c r="U31" i="21" s="1"/>
  <c r="U20" i="25" s="1"/>
  <c r="U31" i="25" s="1"/>
  <c r="T29" i="21"/>
  <c r="U29" i="21"/>
  <c r="T30" i="21"/>
  <c r="T19" i="25" s="1"/>
  <c r="T30" i="25" s="1"/>
  <c r="U30" i="21"/>
  <c r="U19" i="25" s="1"/>
  <c r="U30" i="25" s="1"/>
  <c r="T31" i="21"/>
  <c r="T20" i="25" s="1"/>
  <c r="T31" i="25" s="1"/>
  <c r="X40" i="21"/>
  <c r="W40" i="21"/>
  <c r="V40" i="21"/>
  <c r="U40" i="21"/>
  <c r="T40" i="21"/>
  <c r="S40" i="21"/>
  <c r="R40" i="21"/>
  <c r="Q40" i="21"/>
  <c r="P40" i="21"/>
  <c r="O40" i="21"/>
  <c r="N40" i="21"/>
  <c r="M40" i="21"/>
  <c r="L40" i="21"/>
  <c r="K40" i="21"/>
  <c r="J40" i="21"/>
  <c r="I40" i="21"/>
  <c r="H40" i="21"/>
  <c r="G40" i="21"/>
  <c r="F40" i="21"/>
  <c r="E40" i="21"/>
  <c r="D40" i="21"/>
  <c r="E14" i="21"/>
  <c r="F14" i="21" s="1"/>
  <c r="G14" i="21" s="1"/>
  <c r="H14" i="21" s="1"/>
  <c r="I14" i="21" s="1"/>
  <c r="J14" i="21" s="1"/>
  <c r="K14" i="21" s="1"/>
  <c r="L14" i="21" s="1"/>
  <c r="M14" i="21" s="1"/>
  <c r="N14" i="21" s="1"/>
  <c r="O14" i="21" s="1"/>
  <c r="P14" i="21" s="1"/>
  <c r="Q14" i="21" s="1"/>
  <c r="R14" i="21" s="1"/>
  <c r="S14" i="21" s="1"/>
  <c r="T14" i="21" s="1"/>
  <c r="U14" i="21" s="1"/>
  <c r="V14" i="21" s="1"/>
  <c r="W14" i="21" s="1"/>
  <c r="X14" i="21" s="1"/>
  <c r="O29" i="20"/>
  <c r="P29" i="20"/>
  <c r="O30" i="20"/>
  <c r="O19" i="21" s="1"/>
  <c r="O30" i="21" s="1"/>
  <c r="O19" i="25" s="1"/>
  <c r="O30" i="25" s="1"/>
  <c r="P30" i="20"/>
  <c r="O31" i="20"/>
  <c r="O20" i="21" s="1"/>
  <c r="O31" i="21" s="1"/>
  <c r="O20" i="25" s="1"/>
  <c r="O31" i="25" s="1"/>
  <c r="P31" i="20"/>
  <c r="P20" i="21" s="1"/>
  <c r="P31" i="21" s="1"/>
  <c r="P20" i="25" s="1"/>
  <c r="P31" i="25" s="1"/>
  <c r="Q31" i="20"/>
  <c r="Q20" i="21" s="1"/>
  <c r="Q31" i="21" s="1"/>
  <c r="Q20" i="25" s="1"/>
  <c r="Q31" i="25" s="1"/>
  <c r="R31" i="20"/>
  <c r="R20" i="21" s="1"/>
  <c r="R31" i="21" s="1"/>
  <c r="R20" i="25" s="1"/>
  <c r="R31" i="25" s="1"/>
  <c r="S31" i="20"/>
  <c r="S20" i="21" s="1"/>
  <c r="S31" i="21" s="1"/>
  <c r="S20" i="25" s="1"/>
  <c r="S31" i="25" s="1"/>
  <c r="X40" i="20"/>
  <c r="W40" i="20"/>
  <c r="V40" i="20"/>
  <c r="U40" i="20"/>
  <c r="T40" i="20"/>
  <c r="S40" i="20"/>
  <c r="R40" i="20"/>
  <c r="Q40" i="20"/>
  <c r="P40" i="20"/>
  <c r="O40" i="20"/>
  <c r="N40" i="20"/>
  <c r="M40" i="20"/>
  <c r="L40" i="20"/>
  <c r="K40" i="20"/>
  <c r="J40" i="20"/>
  <c r="I40" i="20"/>
  <c r="H40" i="20"/>
  <c r="G40" i="20"/>
  <c r="F40" i="20"/>
  <c r="E40" i="20"/>
  <c r="D40" i="20"/>
  <c r="E14" i="20"/>
  <c r="F14" i="20" s="1"/>
  <c r="G14" i="20" s="1"/>
  <c r="H14" i="20" s="1"/>
  <c r="I14" i="20" s="1"/>
  <c r="J14" i="20" s="1"/>
  <c r="K14" i="20" s="1"/>
  <c r="L14" i="20" s="1"/>
  <c r="M14" i="20" s="1"/>
  <c r="N14" i="20" s="1"/>
  <c r="O14" i="20" s="1"/>
  <c r="P14" i="20" s="1"/>
  <c r="Q14" i="20" s="1"/>
  <c r="R14" i="20" s="1"/>
  <c r="S14" i="20" s="1"/>
  <c r="T14" i="20" s="1"/>
  <c r="U14" i="20" s="1"/>
  <c r="V14" i="20" s="1"/>
  <c r="W14" i="20" s="1"/>
  <c r="X14" i="20" s="1"/>
  <c r="H39" i="13"/>
  <c r="X39" i="13"/>
  <c r="W39" i="13"/>
  <c r="V39" i="13"/>
  <c r="U39" i="13"/>
  <c r="T39" i="13"/>
  <c r="S39" i="13"/>
  <c r="R39" i="13"/>
  <c r="Q39" i="13"/>
  <c r="P39" i="13"/>
  <c r="O39" i="13"/>
  <c r="N39" i="13"/>
  <c r="M39" i="13"/>
  <c r="L39" i="13"/>
  <c r="K39" i="13"/>
  <c r="J39" i="13"/>
  <c r="I39" i="13"/>
  <c r="F39" i="13"/>
  <c r="D39" i="13"/>
  <c r="L29" i="19"/>
  <c r="N28" i="19"/>
  <c r="N31" i="19" s="1"/>
  <c r="N20" i="20" s="1"/>
  <c r="M28" i="19"/>
  <c r="M31" i="19" s="1"/>
  <c r="M20" i="20" s="1"/>
  <c r="L28" i="19"/>
  <c r="L31" i="19" s="1"/>
  <c r="L20" i="20" s="1"/>
  <c r="J29" i="19"/>
  <c r="J171" i="19" s="1"/>
  <c r="K29" i="19"/>
  <c r="J30" i="19"/>
  <c r="J19" i="20" s="1"/>
  <c r="J30" i="20" s="1"/>
  <c r="J19" i="21" s="1"/>
  <c r="J30" i="21" s="1"/>
  <c r="J19" i="25" s="1"/>
  <c r="J30" i="25" s="1"/>
  <c r="K30" i="19"/>
  <c r="K19" i="20" s="1"/>
  <c r="K30" i="20" s="1"/>
  <c r="K19" i="21" s="1"/>
  <c r="K30" i="21" s="1"/>
  <c r="K19" i="25" s="1"/>
  <c r="K30" i="25" s="1"/>
  <c r="L30" i="19"/>
  <c r="M30" i="19" s="1"/>
  <c r="N30" i="19" s="1"/>
  <c r="N19" i="20" s="1"/>
  <c r="J31" i="19"/>
  <c r="J20" i="20" s="1"/>
  <c r="J31" i="20" s="1"/>
  <c r="J20" i="21" s="1"/>
  <c r="J31" i="21" s="1"/>
  <c r="J20" i="25" s="1"/>
  <c r="J31" i="25" s="1"/>
  <c r="K31" i="19"/>
  <c r="K20" i="20" s="1"/>
  <c r="X40" i="19"/>
  <c r="W40" i="19"/>
  <c r="V40" i="19"/>
  <c r="U40" i="19"/>
  <c r="T40" i="19"/>
  <c r="S40" i="19"/>
  <c r="R40" i="19"/>
  <c r="Q40" i="19"/>
  <c r="P40" i="19"/>
  <c r="O40" i="19"/>
  <c r="N40" i="19"/>
  <c r="M40" i="19"/>
  <c r="L40" i="19"/>
  <c r="K40" i="19"/>
  <c r="J40" i="19"/>
  <c r="I40" i="19"/>
  <c r="H40" i="19"/>
  <c r="G40" i="19"/>
  <c r="F40" i="19"/>
  <c r="E40" i="19"/>
  <c r="D40" i="19"/>
  <c r="E14" i="19"/>
  <c r="F14" i="19" s="1"/>
  <c r="G14" i="19" s="1"/>
  <c r="H14" i="19" s="1"/>
  <c r="I14" i="19" s="1"/>
  <c r="J14" i="19" s="1"/>
  <c r="K14" i="19" s="1"/>
  <c r="L14" i="19" s="1"/>
  <c r="M14" i="19" s="1"/>
  <c r="N14" i="19" s="1"/>
  <c r="O14" i="19" s="1"/>
  <c r="P14" i="19" s="1"/>
  <c r="Q14" i="19" s="1"/>
  <c r="R14" i="19" s="1"/>
  <c r="S14" i="19" s="1"/>
  <c r="T14" i="19" s="1"/>
  <c r="U14" i="19" s="1"/>
  <c r="V14" i="19" s="1"/>
  <c r="W14" i="19" s="1"/>
  <c r="X14" i="19" s="1"/>
  <c r="E20" i="19"/>
  <c r="F31" i="13"/>
  <c r="F20" i="19" s="1"/>
  <c r="F31" i="19" s="1"/>
  <c r="F20" i="20" s="1"/>
  <c r="F31" i="20" s="1"/>
  <c r="F20" i="21" s="1"/>
  <c r="F31" i="21" s="1"/>
  <c r="F20" i="25" s="1"/>
  <c r="F31" i="25" s="1"/>
  <c r="G31" i="13"/>
  <c r="G20" i="19" s="1"/>
  <c r="G31" i="19" s="1"/>
  <c r="G20" i="20" s="1"/>
  <c r="G31" i="20" s="1"/>
  <c r="G20" i="21" s="1"/>
  <c r="G31" i="21" s="1"/>
  <c r="G20" i="25" s="1"/>
  <c r="G31" i="25" s="1"/>
  <c r="I31" i="13"/>
  <c r="I20" i="19" s="1"/>
  <c r="I31" i="19" s="1"/>
  <c r="I20" i="20" s="1"/>
  <c r="I31" i="20" s="1"/>
  <c r="I20" i="21" s="1"/>
  <c r="I31" i="21" s="1"/>
  <c r="I20" i="25" s="1"/>
  <c r="I31" i="25" s="1"/>
  <c r="H20" i="19"/>
  <c r="H31" i="19" s="1"/>
  <c r="H20" i="20" s="1"/>
  <c r="H31" i="20" s="1"/>
  <c r="H20" i="21" s="1"/>
  <c r="H31" i="21" s="1"/>
  <c r="H20" i="25" s="1"/>
  <c r="H31" i="25" s="1"/>
  <c r="F29" i="13"/>
  <c r="G29" i="13"/>
  <c r="F30" i="13"/>
  <c r="F19" i="19" s="1"/>
  <c r="F30" i="19" s="1"/>
  <c r="F19" i="20" s="1"/>
  <c r="F30" i="20" s="1"/>
  <c r="F19" i="21" s="1"/>
  <c r="F30" i="21" s="1"/>
  <c r="F19" i="25" s="1"/>
  <c r="F30" i="25" s="1"/>
  <c r="G30" i="13"/>
  <c r="H30" i="13"/>
  <c r="D30" i="13"/>
  <c r="D19" i="19" s="1"/>
  <c r="E30" i="13"/>
  <c r="E19" i="19" s="1"/>
  <c r="D29" i="13"/>
  <c r="E29" i="13"/>
  <c r="O171" i="20" l="1"/>
  <c r="P171" i="20"/>
  <c r="K171" i="19"/>
  <c r="U18" i="25"/>
  <c r="U170" i="25" s="1"/>
  <c r="U171" i="21"/>
  <c r="T18" i="25"/>
  <c r="T170" i="25" s="1"/>
  <c r="T171" i="21"/>
  <c r="L171" i="19"/>
  <c r="D161" i="25"/>
  <c r="D161" i="20"/>
  <c r="D161" i="19"/>
  <c r="U29" i="25"/>
  <c r="U171" i="25" s="1"/>
  <c r="F32" i="13"/>
  <c r="T29" i="25"/>
  <c r="T171" i="25" s="1"/>
  <c r="E32" i="13"/>
  <c r="I30" i="13"/>
  <c r="I19" i="19" s="1"/>
  <c r="I30" i="19" s="1"/>
  <c r="I19" i="20" s="1"/>
  <c r="I30" i="20" s="1"/>
  <c r="I19" i="21" s="1"/>
  <c r="I30" i="21" s="1"/>
  <c r="I19" i="25" s="1"/>
  <c r="I30" i="25" s="1"/>
  <c r="H32" i="13"/>
  <c r="G19" i="19"/>
  <c r="G30" i="19" s="1"/>
  <c r="G19" i="20" s="1"/>
  <c r="G30" i="20" s="1"/>
  <c r="G19" i="21" s="1"/>
  <c r="G30" i="21" s="1"/>
  <c r="G19" i="25" s="1"/>
  <c r="G30" i="25" s="1"/>
  <c r="G32" i="13"/>
  <c r="E31" i="19"/>
  <c r="E20" i="20" s="1"/>
  <c r="E21" i="19"/>
  <c r="H19" i="19"/>
  <c r="H30" i="19" s="1"/>
  <c r="H19" i="20" s="1"/>
  <c r="H30" i="20" s="1"/>
  <c r="H19" i="21" s="1"/>
  <c r="H30" i="21" s="1"/>
  <c r="H19" i="25" s="1"/>
  <c r="H30" i="25" s="1"/>
  <c r="H171" i="13"/>
  <c r="G171" i="13"/>
  <c r="F171" i="13"/>
  <c r="E18" i="19"/>
  <c r="E171" i="13"/>
  <c r="D18" i="19"/>
  <c r="D171" i="13"/>
  <c r="V29" i="21"/>
  <c r="V171" i="21" s="1"/>
  <c r="Q29" i="20"/>
  <c r="Q171" i="20" s="1"/>
  <c r="K18" i="20"/>
  <c r="K170" i="20" s="1"/>
  <c r="J18" i="20"/>
  <c r="M29" i="19"/>
  <c r="L18" i="20"/>
  <c r="P18" i="21"/>
  <c r="O18" i="21"/>
  <c r="O170" i="21" s="1"/>
  <c r="P19" i="21"/>
  <c r="P30" i="21" s="1"/>
  <c r="P19" i="25" s="1"/>
  <c r="P30" i="25" s="1"/>
  <c r="M19" i="20"/>
  <c r="L19" i="20"/>
  <c r="L30" i="20" s="1"/>
  <c r="V30" i="21"/>
  <c r="Q30" i="20"/>
  <c r="M31" i="20"/>
  <c r="M20" i="21" s="1"/>
  <c r="M31" i="21" s="1"/>
  <c r="M20" i="25" s="1"/>
  <c r="M31" i="25" s="1"/>
  <c r="K31" i="20"/>
  <c r="L31" i="20"/>
  <c r="N31" i="20"/>
  <c r="N20" i="21" s="1"/>
  <c r="N31" i="21" s="1"/>
  <c r="N20" i="25" s="1"/>
  <c r="N31" i="25" s="1"/>
  <c r="D30" i="19"/>
  <c r="D19" i="20" s="1"/>
  <c r="D30" i="20" s="1"/>
  <c r="D19" i="21" s="1"/>
  <c r="D30" i="21" s="1"/>
  <c r="D19" i="25" s="1"/>
  <c r="D30" i="25" s="1"/>
  <c r="H18" i="19"/>
  <c r="G18" i="19"/>
  <c r="F18" i="19"/>
  <c r="F170" i="19" s="1"/>
  <c r="E30" i="19"/>
  <c r="E19" i="20" s="1"/>
  <c r="E30" i="20" s="1"/>
  <c r="E19" i="21" s="1"/>
  <c r="E30" i="21" s="1"/>
  <c r="E19" i="25" s="1"/>
  <c r="E30" i="25" s="1"/>
  <c r="M18" i="20" l="1"/>
  <c r="M171" i="19"/>
  <c r="D166" i="25"/>
  <c r="G170" i="19"/>
  <c r="R39" i="19"/>
  <c r="D169" i="19"/>
  <c r="D170" i="19"/>
  <c r="E29" i="19"/>
  <c r="E170" i="19"/>
  <c r="M170" i="20"/>
  <c r="H29" i="19"/>
  <c r="H171" i="19" s="1"/>
  <c r="H170" i="19"/>
  <c r="J29" i="20"/>
  <c r="J170" i="20"/>
  <c r="L29" i="20"/>
  <c r="L170" i="20"/>
  <c r="P170" i="21"/>
  <c r="D166" i="20"/>
  <c r="D166" i="19"/>
  <c r="W30" i="21"/>
  <c r="V19" i="25"/>
  <c r="V30" i="25" s="1"/>
  <c r="W29" i="21"/>
  <c r="V18" i="25"/>
  <c r="K29" i="20"/>
  <c r="I18" i="19"/>
  <c r="I32" i="13"/>
  <c r="I171" i="13"/>
  <c r="F21" i="19"/>
  <c r="G21" i="19" s="1"/>
  <c r="H21" i="19" s="1"/>
  <c r="I21" i="19" s="1"/>
  <c r="J21" i="19" s="1"/>
  <c r="K21" i="19" s="1"/>
  <c r="L21" i="19" s="1"/>
  <c r="M21" i="19" s="1"/>
  <c r="N21" i="19" s="1"/>
  <c r="O21" i="19" s="1"/>
  <c r="P21" i="19" s="1"/>
  <c r="Q21" i="19" s="1"/>
  <c r="R21" i="19" s="1"/>
  <c r="S21" i="19" s="1"/>
  <c r="T21" i="19" s="1"/>
  <c r="U21" i="19" s="1"/>
  <c r="V21" i="19" s="1"/>
  <c r="W21" i="19" s="1"/>
  <c r="X21" i="19" s="1"/>
  <c r="D39" i="19"/>
  <c r="P39" i="19"/>
  <c r="E31" i="20"/>
  <c r="E20" i="21" s="1"/>
  <c r="E21" i="20"/>
  <c r="F21" i="20" s="1"/>
  <c r="G21" i="20" s="1"/>
  <c r="H21" i="20" s="1"/>
  <c r="I21" i="20" s="1"/>
  <c r="J21" i="20" s="1"/>
  <c r="K21" i="20" s="1"/>
  <c r="L21" i="20" s="1"/>
  <c r="M21" i="20" s="1"/>
  <c r="N21" i="20" s="1"/>
  <c r="O21" i="20" s="1"/>
  <c r="P21" i="20" s="1"/>
  <c r="Q21" i="20" s="1"/>
  <c r="R21" i="20" s="1"/>
  <c r="S21" i="20" s="1"/>
  <c r="T21" i="20" s="1"/>
  <c r="U21" i="20" s="1"/>
  <c r="V21" i="20" s="1"/>
  <c r="W21" i="20" s="1"/>
  <c r="X21" i="20" s="1"/>
  <c r="S39" i="19"/>
  <c r="D29" i="19"/>
  <c r="M39" i="19"/>
  <c r="T39" i="19"/>
  <c r="X39" i="19"/>
  <c r="H39" i="19"/>
  <c r="I39" i="19"/>
  <c r="J39" i="19"/>
  <c r="E39" i="19"/>
  <c r="O39" i="19"/>
  <c r="K39" i="19"/>
  <c r="N39" i="19"/>
  <c r="V39" i="19"/>
  <c r="F39" i="19"/>
  <c r="G39" i="19"/>
  <c r="U39" i="19"/>
  <c r="L39" i="19"/>
  <c r="Q39" i="19"/>
  <c r="W39" i="19"/>
  <c r="Q18" i="21"/>
  <c r="N29" i="19"/>
  <c r="N171" i="19" s="1"/>
  <c r="R29" i="20"/>
  <c r="O29" i="21"/>
  <c r="O171" i="21" s="1"/>
  <c r="R30" i="20"/>
  <c r="Q19" i="21"/>
  <c r="M29" i="20"/>
  <c r="P29" i="21"/>
  <c r="P171" i="21" s="1"/>
  <c r="L20" i="21"/>
  <c r="L31" i="21" s="1"/>
  <c r="L20" i="25" s="1"/>
  <c r="L31" i="25" s="1"/>
  <c r="K20" i="21"/>
  <c r="K31" i="21" s="1"/>
  <c r="K20" i="25" s="1"/>
  <c r="K31" i="25" s="1"/>
  <c r="M30" i="20"/>
  <c r="L19" i="21"/>
  <c r="F29" i="19"/>
  <c r="F171" i="19" s="1"/>
  <c r="G29" i="19"/>
  <c r="G171" i="19" s="1"/>
  <c r="W18" i="25" l="1"/>
  <c r="W171" i="21"/>
  <c r="J18" i="21"/>
  <c r="J171" i="20"/>
  <c r="K18" i="21"/>
  <c r="K170" i="21" s="1"/>
  <c r="K171" i="20"/>
  <c r="L18" i="21"/>
  <c r="L29" i="21" s="1"/>
  <c r="L171" i="20"/>
  <c r="V170" i="25"/>
  <c r="S29" i="20"/>
  <c r="R171" i="20"/>
  <c r="M171" i="20"/>
  <c r="H18" i="20"/>
  <c r="H170" i="20" s="1"/>
  <c r="E18" i="20"/>
  <c r="E171" i="19"/>
  <c r="I29" i="19"/>
  <c r="I171" i="19" s="1"/>
  <c r="I170" i="19"/>
  <c r="D18" i="20"/>
  <c r="H39" i="20" s="1"/>
  <c r="D171" i="19"/>
  <c r="Q29" i="21"/>
  <c r="Q170" i="21"/>
  <c r="X29" i="21"/>
  <c r="J29" i="21"/>
  <c r="J170" i="21"/>
  <c r="K29" i="21"/>
  <c r="O18" i="25"/>
  <c r="O170" i="25" s="1"/>
  <c r="V29" i="25"/>
  <c r="V171" i="25" s="1"/>
  <c r="P18" i="25"/>
  <c r="P170" i="25" s="1"/>
  <c r="W29" i="25"/>
  <c r="X30" i="21"/>
  <c r="X19" i="25" s="1"/>
  <c r="W19" i="25"/>
  <c r="W30" i="25" s="1"/>
  <c r="E31" i="21"/>
  <c r="E20" i="25" s="1"/>
  <c r="E21" i="21"/>
  <c r="F21" i="21" s="1"/>
  <c r="G21" i="21" s="1"/>
  <c r="H21" i="21" s="1"/>
  <c r="I21" i="21" s="1"/>
  <c r="J21" i="21" s="1"/>
  <c r="K21" i="21" s="1"/>
  <c r="L21" i="21" s="1"/>
  <c r="M21" i="21" s="1"/>
  <c r="N21" i="21" s="1"/>
  <c r="O21" i="21" s="1"/>
  <c r="P21" i="21" s="1"/>
  <c r="Q21" i="21" s="1"/>
  <c r="R21" i="21" s="1"/>
  <c r="S21" i="21" s="1"/>
  <c r="T21" i="21" s="1"/>
  <c r="U21" i="21" s="1"/>
  <c r="V21" i="21" s="1"/>
  <c r="W21" i="21" s="1"/>
  <c r="X21" i="21" s="1"/>
  <c r="E22" i="19"/>
  <c r="D172" i="19" s="1"/>
  <c r="E172" i="19" s="1"/>
  <c r="F172" i="19" s="1"/>
  <c r="G172" i="19" s="1"/>
  <c r="H172" i="19" s="1"/>
  <c r="I172" i="19" s="1"/>
  <c r="J172" i="19" s="1"/>
  <c r="K172" i="19" s="1"/>
  <c r="L172" i="19" s="1"/>
  <c r="M172" i="19" s="1"/>
  <c r="N172" i="19" s="1"/>
  <c r="O172" i="19" s="1"/>
  <c r="P172" i="19" s="1"/>
  <c r="Q172" i="19" s="1"/>
  <c r="R172" i="19" s="1"/>
  <c r="S172" i="19" s="1"/>
  <c r="T172" i="19" s="1"/>
  <c r="U172" i="19" s="1"/>
  <c r="V172" i="19" s="1"/>
  <c r="W172" i="19" s="1"/>
  <c r="X172" i="19" s="1"/>
  <c r="O39" i="20"/>
  <c r="X39" i="20"/>
  <c r="S39" i="20"/>
  <c r="T39" i="20"/>
  <c r="M18" i="21"/>
  <c r="G18" i="20"/>
  <c r="G170" i="20" s="1"/>
  <c r="R18" i="21"/>
  <c r="N18" i="20"/>
  <c r="N170" i="20" s="1"/>
  <c r="Q30" i="21"/>
  <c r="S30" i="20"/>
  <c r="S19" i="21" s="1"/>
  <c r="R19" i="21"/>
  <c r="L30" i="21"/>
  <c r="L19" i="25" s="1"/>
  <c r="L30" i="25" s="1"/>
  <c r="F18" i="20"/>
  <c r="F170" i="20" s="1"/>
  <c r="N30" i="20"/>
  <c r="N19" i="21" s="1"/>
  <c r="N30" i="21" s="1"/>
  <c r="N19" i="25" s="1"/>
  <c r="N30" i="25" s="1"/>
  <c r="M19" i="21"/>
  <c r="M30" i="21" s="1"/>
  <c r="M19" i="25" s="1"/>
  <c r="S171" i="20" l="1"/>
  <c r="I18" i="20"/>
  <c r="I170" i="20" s="1"/>
  <c r="H29" i="20"/>
  <c r="H171" i="20" s="1"/>
  <c r="L18" i="25"/>
  <c r="L171" i="21"/>
  <c r="X18" i="25"/>
  <c r="X171" i="21"/>
  <c r="J18" i="25"/>
  <c r="J170" i="25" s="1"/>
  <c r="J171" i="21"/>
  <c r="K18" i="25"/>
  <c r="K170" i="25" s="1"/>
  <c r="K171" i="21"/>
  <c r="S18" i="21"/>
  <c r="S29" i="21" s="1"/>
  <c r="Q18" i="25"/>
  <c r="Q171" i="21"/>
  <c r="W171" i="25"/>
  <c r="L170" i="21"/>
  <c r="W170" i="25"/>
  <c r="W39" i="20"/>
  <c r="M39" i="20"/>
  <c r="J39" i="20"/>
  <c r="I39" i="20"/>
  <c r="R39" i="20"/>
  <c r="P39" i="20"/>
  <c r="K39" i="20"/>
  <c r="D170" i="20"/>
  <c r="L39" i="20"/>
  <c r="G39" i="20"/>
  <c r="U39" i="20"/>
  <c r="F39" i="20"/>
  <c r="Q39" i="20"/>
  <c r="D39" i="20"/>
  <c r="D169" i="20"/>
  <c r="E39" i="20"/>
  <c r="D29" i="20"/>
  <c r="D171" i="20" s="1"/>
  <c r="H18" i="21"/>
  <c r="H170" i="21" s="1"/>
  <c r="N39" i="20"/>
  <c r="V39" i="20"/>
  <c r="E170" i="20"/>
  <c r="E29" i="20"/>
  <c r="R29" i="21"/>
  <c r="R170" i="21"/>
  <c r="M29" i="21"/>
  <c r="M170" i="21"/>
  <c r="X30" i="25"/>
  <c r="P29" i="25"/>
  <c r="P171" i="25" s="1"/>
  <c r="E31" i="25"/>
  <c r="E21" i="25"/>
  <c r="F21" i="25" s="1"/>
  <c r="G21" i="25" s="1"/>
  <c r="H21" i="25" s="1"/>
  <c r="I21" i="25" s="1"/>
  <c r="J21" i="25" s="1"/>
  <c r="K21" i="25" s="1"/>
  <c r="L21" i="25" s="1"/>
  <c r="M21" i="25" s="1"/>
  <c r="N21" i="25" s="1"/>
  <c r="O21" i="25" s="1"/>
  <c r="P21" i="25" s="1"/>
  <c r="Q21" i="25" s="1"/>
  <c r="R21" i="25" s="1"/>
  <c r="S21" i="25" s="1"/>
  <c r="T21" i="25" s="1"/>
  <c r="U21" i="25" s="1"/>
  <c r="V21" i="25" s="1"/>
  <c r="W21" i="25" s="1"/>
  <c r="X21" i="25" s="1"/>
  <c r="M30" i="25"/>
  <c r="O29" i="25"/>
  <c r="O171" i="25" s="1"/>
  <c r="Q19" i="25"/>
  <c r="E22" i="20"/>
  <c r="E23" i="19"/>
  <c r="E32" i="19" s="1"/>
  <c r="F22" i="19"/>
  <c r="G29" i="20"/>
  <c r="G171" i="20" s="1"/>
  <c r="N29" i="20"/>
  <c r="N171" i="20" s="1"/>
  <c r="I29" i="20"/>
  <c r="I171" i="20" s="1"/>
  <c r="F29" i="20"/>
  <c r="F171" i="20" s="1"/>
  <c r="R30" i="21"/>
  <c r="S170" i="21" l="1"/>
  <c r="J29" i="25"/>
  <c r="J171" i="25" s="1"/>
  <c r="K29" i="25"/>
  <c r="K171" i="25" s="1"/>
  <c r="Q29" i="25"/>
  <c r="Q170" i="25"/>
  <c r="S18" i="25"/>
  <c r="S171" i="21"/>
  <c r="G22" i="19"/>
  <c r="H22" i="19" s="1"/>
  <c r="I22" i="19" s="1"/>
  <c r="J22" i="19" s="1"/>
  <c r="K22" i="19" s="1"/>
  <c r="L22" i="19" s="1"/>
  <c r="M22" i="19" s="1"/>
  <c r="N22" i="19" s="1"/>
  <c r="O22" i="19" s="1"/>
  <c r="P22" i="19" s="1"/>
  <c r="Q22" i="19" s="1"/>
  <c r="R22" i="19" s="1"/>
  <c r="S22" i="19" s="1"/>
  <c r="T22" i="19" s="1"/>
  <c r="U22" i="19" s="1"/>
  <c r="V22" i="19" s="1"/>
  <c r="W22" i="19" s="1"/>
  <c r="X22" i="19" s="1"/>
  <c r="J172" i="25"/>
  <c r="K172" i="25" s="1"/>
  <c r="L172" i="25" s="1"/>
  <c r="M172" i="25" s="1"/>
  <c r="N172" i="25" s="1"/>
  <c r="R18" i="25"/>
  <c r="R171" i="21"/>
  <c r="X29" i="25"/>
  <c r="X171" i="25" s="1"/>
  <c r="X170" i="25"/>
  <c r="M18" i="25"/>
  <c r="M171" i="21"/>
  <c r="D172" i="20"/>
  <c r="E172" i="20" s="1"/>
  <c r="F172" i="20" s="1"/>
  <c r="G172" i="20" s="1"/>
  <c r="H172" i="20" s="1"/>
  <c r="I172" i="20" s="1"/>
  <c r="J172" i="20" s="1"/>
  <c r="K172" i="20" s="1"/>
  <c r="L172" i="20" s="1"/>
  <c r="M172" i="20" s="1"/>
  <c r="N172" i="20" s="1"/>
  <c r="O172" i="20" s="1"/>
  <c r="P172" i="20" s="1"/>
  <c r="Q172" i="20" s="1"/>
  <c r="R172" i="20" s="1"/>
  <c r="S172" i="20" s="1"/>
  <c r="T172" i="20" s="1"/>
  <c r="U172" i="20" s="1"/>
  <c r="V172" i="20" s="1"/>
  <c r="W172" i="20" s="1"/>
  <c r="X172" i="20" s="1"/>
  <c r="O172" i="25"/>
  <c r="L29" i="25"/>
  <c r="L171" i="25" s="1"/>
  <c r="L170" i="25"/>
  <c r="H29" i="21"/>
  <c r="H171" i="21" s="1"/>
  <c r="D18" i="21"/>
  <c r="E171" i="20"/>
  <c r="E18" i="21"/>
  <c r="E23" i="20"/>
  <c r="E32" i="20" s="1"/>
  <c r="Q30" i="25"/>
  <c r="R19" i="25"/>
  <c r="H18" i="25"/>
  <c r="H170" i="25" s="1"/>
  <c r="F22" i="20"/>
  <c r="G22" i="20" s="1"/>
  <c r="H22" i="20" s="1"/>
  <c r="I22" i="20" s="1"/>
  <c r="J22" i="20" s="1"/>
  <c r="K22" i="20" s="1"/>
  <c r="L22" i="20" s="1"/>
  <c r="M22" i="20" s="1"/>
  <c r="N22" i="20" s="1"/>
  <c r="O22" i="20" s="1"/>
  <c r="P22" i="20" s="1"/>
  <c r="Q22" i="20" s="1"/>
  <c r="R22" i="20" s="1"/>
  <c r="S22" i="20" s="1"/>
  <c r="T22" i="20" s="1"/>
  <c r="U22" i="20" s="1"/>
  <c r="V22" i="20" s="1"/>
  <c r="W22" i="20" s="1"/>
  <c r="X22" i="20" s="1"/>
  <c r="E24" i="19"/>
  <c r="F23" i="19"/>
  <c r="G18" i="21"/>
  <c r="G170" i="21" s="1"/>
  <c r="N18" i="21"/>
  <c r="N170" i="21" s="1"/>
  <c r="F18" i="21"/>
  <c r="F170" i="21" s="1"/>
  <c r="I18" i="21"/>
  <c r="I170" i="21" s="1"/>
  <c r="S30" i="21"/>
  <c r="R29" i="25" l="1"/>
  <c r="R170" i="25"/>
  <c r="P172" i="25"/>
  <c r="Q172" i="25" s="1"/>
  <c r="R172" i="25" s="1"/>
  <c r="S172" i="25" s="1"/>
  <c r="M29" i="25"/>
  <c r="M171" i="25" s="1"/>
  <c r="M170" i="25"/>
  <c r="S29" i="25"/>
  <c r="S170" i="25"/>
  <c r="Q171" i="25"/>
  <c r="S39" i="21"/>
  <c r="M39" i="21"/>
  <c r="E39" i="21"/>
  <c r="W39" i="21"/>
  <c r="Q39" i="21"/>
  <c r="V39" i="21"/>
  <c r="D169" i="21"/>
  <c r="T39" i="21"/>
  <c r="U39" i="21"/>
  <c r="D39" i="21"/>
  <c r="L39" i="21"/>
  <c r="D29" i="21"/>
  <c r="X39" i="21"/>
  <c r="F39" i="21"/>
  <c r="D170" i="21"/>
  <c r="H39" i="21"/>
  <c r="G39" i="21"/>
  <c r="P39" i="21"/>
  <c r="R39" i="21"/>
  <c r="I39" i="21"/>
  <c r="K39" i="21"/>
  <c r="O39" i="21"/>
  <c r="J39" i="21"/>
  <c r="N39" i="21"/>
  <c r="E170" i="21"/>
  <c r="E29" i="21"/>
  <c r="E24" i="20"/>
  <c r="S19" i="25"/>
  <c r="E22" i="21"/>
  <c r="R30" i="25"/>
  <c r="H29" i="25"/>
  <c r="H171" i="25" s="1"/>
  <c r="F24" i="19"/>
  <c r="F32" i="19"/>
  <c r="E42" i="19"/>
  <c r="E44" i="19" s="1"/>
  <c r="E45" i="19" s="1"/>
  <c r="F23" i="20"/>
  <c r="G23" i="19"/>
  <c r="G32" i="19" s="1"/>
  <c r="G29" i="21"/>
  <c r="N29" i="21"/>
  <c r="I29" i="21"/>
  <c r="I171" i="21" s="1"/>
  <c r="F29" i="21"/>
  <c r="E53" i="19" l="1"/>
  <c r="E54" i="19" s="1"/>
  <c r="D172" i="21"/>
  <c r="E172" i="21" s="1"/>
  <c r="F172" i="21" s="1"/>
  <c r="G172" i="21" s="1"/>
  <c r="H172" i="21" s="1"/>
  <c r="I172" i="21" s="1"/>
  <c r="J172" i="21" s="1"/>
  <c r="K172" i="21" s="1"/>
  <c r="L172" i="21" s="1"/>
  <c r="M172" i="21" s="1"/>
  <c r="N172" i="21" s="1"/>
  <c r="O172" i="21" s="1"/>
  <c r="P172" i="21" s="1"/>
  <c r="Q172" i="21" s="1"/>
  <c r="R172" i="21" s="1"/>
  <c r="S172" i="21" s="1"/>
  <c r="T172" i="21" s="1"/>
  <c r="U172" i="21" s="1"/>
  <c r="V172" i="21" s="1"/>
  <c r="W172" i="21" s="1"/>
  <c r="X172" i="21" s="1"/>
  <c r="T172" i="25"/>
  <c r="U172" i="25" s="1"/>
  <c r="V172" i="25" s="1"/>
  <c r="W172" i="25" s="1"/>
  <c r="X172" i="25" s="1"/>
  <c r="N18" i="25"/>
  <c r="N170" i="25" s="1"/>
  <c r="N171" i="21"/>
  <c r="R171" i="25"/>
  <c r="D171" i="21"/>
  <c r="D18" i="25"/>
  <c r="E52" i="19"/>
  <c r="E56" i="19"/>
  <c r="E57" i="19" s="1"/>
  <c r="E63" i="19"/>
  <c r="E68" i="19" s="1" a="1"/>
  <c r="E68" i="19" s="1"/>
  <c r="E73" i="19" a="1"/>
  <c r="E73" i="19" s="1"/>
  <c r="E78" i="19" a="1"/>
  <c r="E78" i="19" s="1"/>
  <c r="E59" i="19"/>
  <c r="E60" i="19" s="1"/>
  <c r="E83" i="19" a="1"/>
  <c r="E83" i="19" s="1"/>
  <c r="E88" i="19" a="1"/>
  <c r="E88" i="19" s="1"/>
  <c r="E93" i="19" a="1"/>
  <c r="E93" i="19" s="1"/>
  <c r="E98" i="19" a="1"/>
  <c r="E98" i="19" s="1"/>
  <c r="E103" i="19" a="1"/>
  <c r="E103" i="19" s="1"/>
  <c r="E108" i="19" a="1"/>
  <c r="E108" i="19" s="1"/>
  <c r="E113" i="19" a="1"/>
  <c r="E113" i="19" s="1"/>
  <c r="E118" i="19" a="1"/>
  <c r="E118" i="19" s="1"/>
  <c r="E123" i="19" a="1"/>
  <c r="E123" i="19" s="1"/>
  <c r="E128" i="19" a="1"/>
  <c r="E128" i="19" s="1"/>
  <c r="E133" i="19" a="1"/>
  <c r="E133" i="19" s="1"/>
  <c r="E138" i="19" a="1"/>
  <c r="E138" i="19" s="1"/>
  <c r="E143" i="19" a="1"/>
  <c r="E143" i="19" s="1"/>
  <c r="E148" i="19" a="1"/>
  <c r="E148" i="19" s="1"/>
  <c r="E153" i="19" a="1"/>
  <c r="E153" i="19" s="1"/>
  <c r="E158" i="19" a="1"/>
  <c r="E158" i="19" s="1"/>
  <c r="E163" i="19" a="1"/>
  <c r="E163" i="19" s="1"/>
  <c r="E171" i="21"/>
  <c r="E18" i="25"/>
  <c r="E170" i="25" s="1"/>
  <c r="E42" i="20"/>
  <c r="E44" i="20" s="1"/>
  <c r="E45" i="20" s="1"/>
  <c r="G18" i="25"/>
  <c r="G171" i="21"/>
  <c r="F18" i="25"/>
  <c r="F170" i="25" s="1"/>
  <c r="F171" i="21"/>
  <c r="I18" i="25"/>
  <c r="I170" i="25" s="1"/>
  <c r="S30" i="25"/>
  <c r="S171" i="25" s="1"/>
  <c r="N29" i="25"/>
  <c r="N171" i="25" s="1"/>
  <c r="F24" i="20"/>
  <c r="F32" i="20"/>
  <c r="F42" i="19"/>
  <c r="F44" i="19" s="1"/>
  <c r="G23" i="20"/>
  <c r="G24" i="19"/>
  <c r="H23" i="19"/>
  <c r="E23" i="21"/>
  <c r="F22" i="21"/>
  <c r="G22" i="21" s="1"/>
  <c r="H22" i="21" s="1"/>
  <c r="I22" i="21" s="1"/>
  <c r="J22" i="21" s="1"/>
  <c r="K22" i="21" s="1"/>
  <c r="L22" i="21" s="1"/>
  <c r="M22" i="21" s="1"/>
  <c r="D170" i="25" l="1"/>
  <c r="D169" i="25"/>
  <c r="E53" i="20"/>
  <c r="E54" i="20" s="1"/>
  <c r="F53" i="19"/>
  <c r="F54" i="19" s="1"/>
  <c r="G29" i="25"/>
  <c r="G171" i="25" s="1"/>
  <c r="G170" i="25"/>
  <c r="L39" i="25"/>
  <c r="M39" i="25"/>
  <c r="D39" i="25"/>
  <c r="O39" i="25"/>
  <c r="D29" i="25"/>
  <c r="D171" i="25" s="1"/>
  <c r="N39" i="25"/>
  <c r="W39" i="25"/>
  <c r="J39" i="25"/>
  <c r="F39" i="25"/>
  <c r="U39" i="25"/>
  <c r="X39" i="25"/>
  <c r="T39" i="25"/>
  <c r="R39" i="25"/>
  <c r="G39" i="25"/>
  <c r="E39" i="25"/>
  <c r="V39" i="25"/>
  <c r="P39" i="25"/>
  <c r="I39" i="25"/>
  <c r="H39" i="25"/>
  <c r="S39" i="25"/>
  <c r="K39" i="25"/>
  <c r="Q39" i="25"/>
  <c r="F56" i="19"/>
  <c r="F57" i="19" s="1"/>
  <c r="F45" i="19"/>
  <c r="F63" i="19"/>
  <c r="F68" i="19" a="1"/>
  <c r="F68" i="19" s="1"/>
  <c r="F78" i="19" a="1"/>
  <c r="F78" i="19" s="1"/>
  <c r="F83" i="19" a="1"/>
  <c r="F83" i="19" s="1"/>
  <c r="F88" i="19" a="1"/>
  <c r="F88" i="19" s="1"/>
  <c r="F93" i="19" a="1"/>
  <c r="F93" i="19" s="1"/>
  <c r="F98" i="19" a="1"/>
  <c r="F98" i="19" s="1"/>
  <c r="F103" i="19" a="1"/>
  <c r="F103" i="19" s="1"/>
  <c r="F108" i="19" a="1"/>
  <c r="F108" i="19" s="1"/>
  <c r="F113" i="19" a="1"/>
  <c r="F113" i="19" s="1"/>
  <c r="F118" i="19" a="1"/>
  <c r="F118" i="19" s="1"/>
  <c r="F123" i="19" a="1"/>
  <c r="F123" i="19" s="1"/>
  <c r="F128" i="19" a="1"/>
  <c r="F128" i="19" s="1"/>
  <c r="F133" i="19" a="1"/>
  <c r="F133" i="19" s="1"/>
  <c r="F138" i="19" a="1"/>
  <c r="F138" i="19" s="1"/>
  <c r="F143" i="19" a="1"/>
  <c r="F143" i="19" s="1"/>
  <c r="F148" i="19" a="1"/>
  <c r="F148" i="19" s="1"/>
  <c r="F153" i="19" a="1"/>
  <c r="F153" i="19" s="1"/>
  <c r="F158" i="19" a="1"/>
  <c r="F158" i="19" s="1"/>
  <c r="F163" i="19" a="1"/>
  <c r="F163" i="19" s="1"/>
  <c r="E29" i="25"/>
  <c r="E171" i="25" s="1"/>
  <c r="E66" i="19"/>
  <c r="E67" i="19" s="1"/>
  <c r="E71" i="19" a="1"/>
  <c r="E71" i="19" s="1"/>
  <c r="E72" i="19" s="1"/>
  <c r="E76" i="19" a="1"/>
  <c r="E76" i="19" s="1"/>
  <c r="E77" i="19" s="1"/>
  <c r="E81" i="19" a="1"/>
  <c r="E81" i="19" s="1"/>
  <c r="E82" i="19" s="1"/>
  <c r="E86" i="19" a="1"/>
  <c r="E86" i="19" s="1"/>
  <c r="E87" i="19" s="1"/>
  <c r="E91" i="19" a="1"/>
  <c r="E91" i="19" s="1"/>
  <c r="E92" i="19" s="1"/>
  <c r="E96" i="19" a="1"/>
  <c r="E96" i="19" s="1"/>
  <c r="E97" i="19" s="1"/>
  <c r="E101" i="19" a="1"/>
  <c r="E101" i="19" s="1"/>
  <c r="E102" i="19" s="1"/>
  <c r="E106" i="19" a="1"/>
  <c r="E106" i="19" s="1"/>
  <c r="E107" i="19" s="1"/>
  <c r="E111" i="19" a="1"/>
  <c r="E111" i="19" s="1"/>
  <c r="E112" i="19" s="1"/>
  <c r="E116" i="19" a="1"/>
  <c r="E116" i="19" s="1"/>
  <c r="E117" i="19" s="1"/>
  <c r="E121" i="19" a="1"/>
  <c r="E121" i="19" s="1"/>
  <c r="E122" i="19" s="1"/>
  <c r="E126" i="19" a="1"/>
  <c r="E126" i="19" s="1"/>
  <c r="E127" i="19" s="1"/>
  <c r="E131" i="19" a="1"/>
  <c r="E131" i="19" s="1"/>
  <c r="E132" i="19" s="1"/>
  <c r="E136" i="19" a="1"/>
  <c r="E136" i="19" s="1"/>
  <c r="E137" i="19" s="1"/>
  <c r="E141" i="19" a="1"/>
  <c r="E141" i="19" s="1"/>
  <c r="E142" i="19" s="1"/>
  <c r="E146" i="19" a="1"/>
  <c r="E146" i="19" s="1"/>
  <c r="E147" i="19" s="1"/>
  <c r="E151" i="19" a="1"/>
  <c r="E151" i="19" s="1"/>
  <c r="E152" i="19" s="1"/>
  <c r="E156" i="19" a="1"/>
  <c r="E156" i="19" s="1"/>
  <c r="E157" i="19" s="1"/>
  <c r="E161" i="19" a="1"/>
  <c r="E161" i="19" s="1"/>
  <c r="E162" i="19" s="1"/>
  <c r="E166" i="19" a="1"/>
  <c r="E166" i="19" s="1"/>
  <c r="F29" i="25"/>
  <c r="F171" i="25" s="1"/>
  <c r="E48" i="19"/>
  <c r="E46" i="19"/>
  <c r="F52" i="19"/>
  <c r="E63" i="20"/>
  <c r="E68" i="20" s="1" a="1"/>
  <c r="E68" i="20" s="1"/>
  <c r="E52" i="20"/>
  <c r="E56" i="20"/>
  <c r="E57" i="20" s="1"/>
  <c r="E73" i="20" a="1"/>
  <c r="E73" i="20" s="1"/>
  <c r="E78" i="20" a="1"/>
  <c r="E78" i="20" s="1"/>
  <c r="E83" i="20" a="1"/>
  <c r="E83" i="20" s="1"/>
  <c r="E88" i="20" a="1"/>
  <c r="E88" i="20" s="1"/>
  <c r="E93" i="20" a="1"/>
  <c r="E93" i="20" s="1"/>
  <c r="E98" i="20" a="1"/>
  <c r="E98" i="20" s="1"/>
  <c r="E103" i="20" a="1"/>
  <c r="E103" i="20" s="1"/>
  <c r="E108" i="20" a="1"/>
  <c r="E108" i="20" s="1"/>
  <c r="E113" i="20" a="1"/>
  <c r="E113" i="20" s="1"/>
  <c r="E118" i="20" a="1"/>
  <c r="E118" i="20" s="1"/>
  <c r="E123" i="20" a="1"/>
  <c r="E123" i="20" s="1"/>
  <c r="E128" i="20" a="1"/>
  <c r="E128" i="20" s="1"/>
  <c r="E133" i="20" a="1"/>
  <c r="E133" i="20" s="1"/>
  <c r="E138" i="20" a="1"/>
  <c r="E138" i="20" s="1"/>
  <c r="E143" i="20" a="1"/>
  <c r="E143" i="20" s="1"/>
  <c r="E148" i="20" a="1"/>
  <c r="E148" i="20" s="1"/>
  <c r="E153" i="20" a="1"/>
  <c r="E153" i="20" s="1"/>
  <c r="E158" i="20" a="1"/>
  <c r="E158" i="20" s="1"/>
  <c r="E163" i="20" a="1"/>
  <c r="E163" i="20" s="1"/>
  <c r="N22" i="21"/>
  <c r="O22" i="21" s="1"/>
  <c r="P22" i="21" s="1"/>
  <c r="Q22" i="21" s="1"/>
  <c r="R22" i="21" s="1"/>
  <c r="S22" i="21" s="1"/>
  <c r="T22" i="21" s="1"/>
  <c r="U22" i="21" s="1"/>
  <c r="V22" i="21" s="1"/>
  <c r="W22" i="21" s="1"/>
  <c r="X22" i="21" s="1"/>
  <c r="I29" i="25"/>
  <c r="I171" i="25" s="1"/>
  <c r="E22" i="25"/>
  <c r="I23" i="19"/>
  <c r="I32" i="19" s="1"/>
  <c r="H32" i="19"/>
  <c r="H23" i="20"/>
  <c r="H32" i="20" s="1"/>
  <c r="G32" i="20"/>
  <c r="G42" i="19"/>
  <c r="G44" i="19" s="1"/>
  <c r="G24" i="20"/>
  <c r="E24" i="21"/>
  <c r="E32" i="21"/>
  <c r="F42" i="20"/>
  <c r="F44" i="20" s="1"/>
  <c r="H24" i="19"/>
  <c r="F23" i="21"/>
  <c r="F73" i="19" l="1" a="1"/>
  <c r="F73" i="19" s="1"/>
  <c r="G53" i="19"/>
  <c r="G54" i="19" s="1"/>
  <c r="F53" i="20"/>
  <c r="F54" i="20" s="1"/>
  <c r="F48" i="19"/>
  <c r="G56" i="19"/>
  <c r="G57" i="19" s="1"/>
  <c r="G63" i="19"/>
  <c r="G73" i="19" a="1"/>
  <c r="G73" i="19" s="1"/>
  <c r="G45" i="19"/>
  <c r="G46" i="19" s="1"/>
  <c r="G68" i="19" a="1"/>
  <c r="G68" i="19" s="1"/>
  <c r="G59" i="19"/>
  <c r="G83" i="19" a="1"/>
  <c r="G83" i="19" s="1"/>
  <c r="G60" i="19"/>
  <c r="G88" i="19" a="1"/>
  <c r="G88" i="19" s="1"/>
  <c r="G93" i="19" a="1"/>
  <c r="G93" i="19" s="1"/>
  <c r="G98" i="19" a="1"/>
  <c r="G98" i="19" s="1"/>
  <c r="G103" i="19" a="1"/>
  <c r="G103" i="19" s="1"/>
  <c r="G108" i="19" a="1"/>
  <c r="G108" i="19" s="1"/>
  <c r="G113" i="19" a="1"/>
  <c r="G113" i="19" s="1"/>
  <c r="G118" i="19" a="1"/>
  <c r="G118" i="19" s="1"/>
  <c r="G123" i="19" a="1"/>
  <c r="G123" i="19" s="1"/>
  <c r="G128" i="19" a="1"/>
  <c r="G128" i="19" s="1"/>
  <c r="G133" i="19" a="1"/>
  <c r="G133" i="19" s="1"/>
  <c r="G138" i="19" a="1"/>
  <c r="G138" i="19" s="1"/>
  <c r="G143" i="19" a="1"/>
  <c r="G143" i="19" s="1"/>
  <c r="G148" i="19" a="1"/>
  <c r="G148" i="19" s="1"/>
  <c r="G153" i="19" a="1"/>
  <c r="G153" i="19" s="1"/>
  <c r="G158" i="19" a="1"/>
  <c r="G158" i="19" s="1"/>
  <c r="G163" i="19" a="1"/>
  <c r="G163" i="19" s="1"/>
  <c r="E64" i="19"/>
  <c r="E65" i="19" s="1"/>
  <c r="E49" i="19"/>
  <c r="F49" i="19" s="1"/>
  <c r="G49" i="19" s="1"/>
  <c r="E74" i="19" a="1"/>
  <c r="E74" i="19" s="1"/>
  <c r="E75" i="19" s="1"/>
  <c r="E79" i="19" a="1"/>
  <c r="E79" i="19" s="1"/>
  <c r="E80" i="19" s="1"/>
  <c r="E84" i="19" a="1"/>
  <c r="E84" i="19" s="1"/>
  <c r="E85" i="19" s="1"/>
  <c r="E89" i="19" a="1"/>
  <c r="E89" i="19" s="1"/>
  <c r="E90" i="19" s="1"/>
  <c r="E94" i="19" a="1"/>
  <c r="E94" i="19" s="1"/>
  <c r="E95" i="19" s="1"/>
  <c r="E99" i="19" a="1"/>
  <c r="E99" i="19" s="1"/>
  <c r="E100" i="19" s="1"/>
  <c r="E104" i="19" a="1"/>
  <c r="E104" i="19" s="1"/>
  <c r="E105" i="19" s="1"/>
  <c r="E109" i="19" a="1"/>
  <c r="E109" i="19" s="1"/>
  <c r="E110" i="19" s="1"/>
  <c r="E114" i="19" a="1"/>
  <c r="E114" i="19" s="1"/>
  <c r="E115" i="19" s="1"/>
  <c r="E119" i="19" a="1"/>
  <c r="E119" i="19" s="1"/>
  <c r="E120" i="19" s="1"/>
  <c r="E124" i="19" a="1"/>
  <c r="E124" i="19" s="1"/>
  <c r="E125" i="19" s="1"/>
  <c r="E129" i="19" a="1"/>
  <c r="E129" i="19" s="1"/>
  <c r="E130" i="19" s="1"/>
  <c r="E134" i="19" a="1"/>
  <c r="E134" i="19" s="1"/>
  <c r="E135" i="19" s="1"/>
  <c r="E139" i="19" a="1"/>
  <c r="E139" i="19" s="1"/>
  <c r="E140" i="19" s="1"/>
  <c r="E144" i="19" a="1"/>
  <c r="E144" i="19" s="1"/>
  <c r="E145" i="19" s="1"/>
  <c r="E149" i="19" a="1"/>
  <c r="E149" i="19" s="1"/>
  <c r="E150" i="19" s="1"/>
  <c r="E154" i="19" a="1"/>
  <c r="E154" i="19" s="1"/>
  <c r="E155" i="19" s="1"/>
  <c r="E159" i="19" a="1"/>
  <c r="E159" i="19" s="1"/>
  <c r="E160" i="19" s="1"/>
  <c r="E164" i="19" a="1"/>
  <c r="E164" i="19" s="1"/>
  <c r="E47" i="19"/>
  <c r="E50" i="19" s="1"/>
  <c r="G52" i="19"/>
  <c r="F59" i="19"/>
  <c r="F46" i="19"/>
  <c r="F47" i="19" s="1"/>
  <c r="E167" i="19"/>
  <c r="F52" i="20"/>
  <c r="F56" i="20"/>
  <c r="F57" i="20" s="1"/>
  <c r="F63" i="20"/>
  <c r="F45" i="20"/>
  <c r="F68" i="20" a="1"/>
  <c r="F68" i="20" s="1"/>
  <c r="F59" i="20"/>
  <c r="F60" i="20" s="1"/>
  <c r="F73" i="20" a="1"/>
  <c r="F73" i="20" s="1"/>
  <c r="F78" i="20" a="1"/>
  <c r="F78" i="20" s="1"/>
  <c r="F83" i="20" a="1"/>
  <c r="F83" i="20" s="1"/>
  <c r="F88" i="20" a="1"/>
  <c r="F88" i="20" s="1"/>
  <c r="F93" i="20" a="1"/>
  <c r="F93" i="20" s="1"/>
  <c r="F98" i="20" a="1"/>
  <c r="F98" i="20" s="1"/>
  <c r="F103" i="20" a="1"/>
  <c r="F103" i="20" s="1"/>
  <c r="F108" i="20" a="1"/>
  <c r="F108" i="20" s="1"/>
  <c r="F113" i="20" a="1"/>
  <c r="F113" i="20" s="1"/>
  <c r="F118" i="20" a="1"/>
  <c r="F118" i="20" s="1"/>
  <c r="F123" i="20" a="1"/>
  <c r="F123" i="20" s="1"/>
  <c r="F128" i="20" a="1"/>
  <c r="F128" i="20" s="1"/>
  <c r="F133" i="20" a="1"/>
  <c r="F133" i="20" s="1"/>
  <c r="F138" i="20" a="1"/>
  <c r="F138" i="20" s="1"/>
  <c r="F143" i="20" a="1"/>
  <c r="F143" i="20" s="1"/>
  <c r="F148" i="20" a="1"/>
  <c r="F148" i="20" s="1"/>
  <c r="F153" i="20" a="1"/>
  <c r="F153" i="20" s="1"/>
  <c r="F158" i="20" a="1"/>
  <c r="F158" i="20" s="1"/>
  <c r="F163" i="20" a="1"/>
  <c r="F163" i="20" s="1"/>
  <c r="E59" i="20"/>
  <c r="E46" i="20"/>
  <c r="E47" i="20" s="1"/>
  <c r="E50" i="20" s="1"/>
  <c r="E48" i="20"/>
  <c r="H24" i="20"/>
  <c r="F22" i="25"/>
  <c r="G22" i="25" s="1"/>
  <c r="H22" i="25" s="1"/>
  <c r="I22" i="25" s="1"/>
  <c r="J22" i="25" s="1"/>
  <c r="K22" i="25" s="1"/>
  <c r="L22" i="25" s="1"/>
  <c r="M22" i="25" s="1"/>
  <c r="N22" i="25" s="1"/>
  <c r="O22" i="25" s="1"/>
  <c r="P22" i="25" s="1"/>
  <c r="Q22" i="25" s="1"/>
  <c r="R22" i="25" s="1"/>
  <c r="S22" i="25" s="1"/>
  <c r="T22" i="25" s="1"/>
  <c r="U22" i="25" s="1"/>
  <c r="V22" i="25" s="1"/>
  <c r="W22" i="25" s="1"/>
  <c r="X22" i="25" s="1"/>
  <c r="E23" i="25"/>
  <c r="J23" i="19"/>
  <c r="J24" i="19" s="1"/>
  <c r="I24" i="19"/>
  <c r="I23" i="20"/>
  <c r="I24" i="20" s="1"/>
  <c r="G42" i="20"/>
  <c r="G44" i="20" s="1"/>
  <c r="E42" i="21"/>
  <c r="E44" i="21" s="1"/>
  <c r="E45" i="21" s="1"/>
  <c r="F24" i="21"/>
  <c r="F32" i="21"/>
  <c r="H42" i="19"/>
  <c r="H44" i="19" s="1"/>
  <c r="G23" i="21"/>
  <c r="G78" i="19" l="1" a="1"/>
  <c r="G78" i="19" s="1"/>
  <c r="G48" i="19"/>
  <c r="G53" i="20"/>
  <c r="G54" i="20" s="1"/>
  <c r="H53" i="19"/>
  <c r="H54" i="19" s="1"/>
  <c r="H42" i="20"/>
  <c r="H53" i="20" s="1"/>
  <c r="E53" i="21"/>
  <c r="E54" i="21" s="1"/>
  <c r="F50" i="19"/>
  <c r="H63" i="19"/>
  <c r="H68" i="19" a="1"/>
  <c r="H68" i="19" s="1"/>
  <c r="H56" i="19"/>
  <c r="H57" i="19" s="1"/>
  <c r="H73" i="19" a="1"/>
  <c r="H73" i="19" s="1"/>
  <c r="H78" i="19" a="1"/>
  <c r="H78" i="19" s="1"/>
  <c r="H88" i="19" a="1"/>
  <c r="H88" i="19" s="1"/>
  <c r="H93" i="19" a="1"/>
  <c r="H93" i="19" s="1"/>
  <c r="H98" i="19" a="1"/>
  <c r="H98" i="19" s="1"/>
  <c r="H103" i="19" a="1"/>
  <c r="H103" i="19" s="1"/>
  <c r="H108" i="19" a="1"/>
  <c r="H108" i="19" s="1"/>
  <c r="H113" i="19" a="1"/>
  <c r="H113" i="19" s="1"/>
  <c r="H118" i="19" a="1"/>
  <c r="H118" i="19" s="1"/>
  <c r="H123" i="19" a="1"/>
  <c r="H123" i="19" s="1"/>
  <c r="H128" i="19" a="1"/>
  <c r="H128" i="19" s="1"/>
  <c r="H133" i="19" a="1"/>
  <c r="H133" i="19" s="1"/>
  <c r="H138" i="19" a="1"/>
  <c r="H138" i="19" s="1"/>
  <c r="H143" i="19" a="1"/>
  <c r="H143" i="19" s="1"/>
  <c r="H148" i="19" a="1"/>
  <c r="H148" i="19" s="1"/>
  <c r="H153" i="19" a="1"/>
  <c r="H153" i="19" s="1"/>
  <c r="H158" i="19" a="1"/>
  <c r="H158" i="19" s="1"/>
  <c r="H163" i="19" a="1"/>
  <c r="H163" i="19" s="1"/>
  <c r="H52" i="19"/>
  <c r="H45" i="19"/>
  <c r="G66" i="19"/>
  <c r="G67" i="19" s="1"/>
  <c r="G71" i="19" a="1"/>
  <c r="G71" i="19" s="1"/>
  <c r="G72" i="19" s="1"/>
  <c r="G76" i="19" a="1"/>
  <c r="G76" i="19" s="1"/>
  <c r="G77" i="19" s="1"/>
  <c r="G86" i="19" a="1"/>
  <c r="G86" i="19" s="1"/>
  <c r="G87" i="19" s="1"/>
  <c r="G91" i="19" a="1"/>
  <c r="G91" i="19" s="1"/>
  <c r="G92" i="19" s="1"/>
  <c r="G96" i="19" a="1"/>
  <c r="G96" i="19" s="1"/>
  <c r="G97" i="19" s="1"/>
  <c r="G101" i="19" a="1"/>
  <c r="G101" i="19" s="1"/>
  <c r="G102" i="19" s="1"/>
  <c r="G106" i="19" a="1"/>
  <c r="G106" i="19" s="1"/>
  <c r="G107" i="19" s="1"/>
  <c r="G111" i="19" a="1"/>
  <c r="G111" i="19" s="1"/>
  <c r="G112" i="19" s="1"/>
  <c r="G116" i="19" a="1"/>
  <c r="G116" i="19" s="1"/>
  <c r="G117" i="19" s="1"/>
  <c r="G121" i="19" a="1"/>
  <c r="G121" i="19" s="1"/>
  <c r="G122" i="19" s="1"/>
  <c r="G126" i="19" a="1"/>
  <c r="G126" i="19" s="1"/>
  <c r="G127" i="19" s="1"/>
  <c r="G131" i="19" a="1"/>
  <c r="G131" i="19" s="1"/>
  <c r="G132" i="19" s="1"/>
  <c r="G136" i="19" a="1"/>
  <c r="G136" i="19" s="1"/>
  <c r="G137" i="19" s="1"/>
  <c r="G141" i="19" a="1"/>
  <c r="G141" i="19" s="1"/>
  <c r="G142" i="19" s="1"/>
  <c r="G146" i="19" a="1"/>
  <c r="G146" i="19" s="1"/>
  <c r="G147" i="19" s="1"/>
  <c r="G151" i="19" a="1"/>
  <c r="G151" i="19" s="1"/>
  <c r="G152" i="19" s="1"/>
  <c r="G156" i="19" a="1"/>
  <c r="G156" i="19" s="1"/>
  <c r="G157" i="19" s="1"/>
  <c r="G161" i="19" a="1"/>
  <c r="G161" i="19" s="1"/>
  <c r="G162" i="19" s="1"/>
  <c r="G166" i="19" a="1"/>
  <c r="G166" i="19" s="1"/>
  <c r="F66" i="19"/>
  <c r="F67" i="19" s="1"/>
  <c r="F71" i="19" a="1"/>
  <c r="F71" i="19" s="1"/>
  <c r="F72" i="19" s="1"/>
  <c r="F76" i="19" a="1"/>
  <c r="F76" i="19" s="1"/>
  <c r="F77" i="19" s="1"/>
  <c r="F81" i="19" a="1"/>
  <c r="F81" i="19" s="1"/>
  <c r="F82" i="19" s="1"/>
  <c r="F86" i="19" a="1"/>
  <c r="F86" i="19" s="1"/>
  <c r="F87" i="19" s="1"/>
  <c r="F91" i="19" a="1"/>
  <c r="F91" i="19" s="1"/>
  <c r="F92" i="19" s="1"/>
  <c r="F96" i="19" a="1"/>
  <c r="F96" i="19" s="1"/>
  <c r="F97" i="19" s="1"/>
  <c r="F101" i="19" a="1"/>
  <c r="F101" i="19" s="1"/>
  <c r="F102" i="19" s="1"/>
  <c r="F106" i="19" a="1"/>
  <c r="F106" i="19" s="1"/>
  <c r="F107" i="19" s="1"/>
  <c r="F111" i="19" a="1"/>
  <c r="F111" i="19" s="1"/>
  <c r="F112" i="19" s="1"/>
  <c r="F116" i="19" a="1"/>
  <c r="F116" i="19" s="1"/>
  <c r="F117" i="19" s="1"/>
  <c r="F121" i="19" a="1"/>
  <c r="F121" i="19" s="1"/>
  <c r="F122" i="19" s="1"/>
  <c r="F126" i="19" a="1"/>
  <c r="F126" i="19" s="1"/>
  <c r="F127" i="19" s="1"/>
  <c r="F131" i="19" a="1"/>
  <c r="F131" i="19" s="1"/>
  <c r="F132" i="19" s="1"/>
  <c r="F136" i="19" a="1"/>
  <c r="F136" i="19" s="1"/>
  <c r="F137" i="19" s="1"/>
  <c r="F141" i="19" a="1"/>
  <c r="F141" i="19" s="1"/>
  <c r="F142" i="19" s="1"/>
  <c r="F146" i="19" a="1"/>
  <c r="F146" i="19" s="1"/>
  <c r="F147" i="19" s="1"/>
  <c r="F151" i="19" a="1"/>
  <c r="F151" i="19" s="1"/>
  <c r="F152" i="19" s="1"/>
  <c r="F156" i="19" a="1"/>
  <c r="F156" i="19" s="1"/>
  <c r="F157" i="19" s="1"/>
  <c r="F161" i="19" a="1"/>
  <c r="F161" i="19" s="1"/>
  <c r="F162" i="19" s="1"/>
  <c r="F166" i="19" a="1"/>
  <c r="F166" i="19" s="1"/>
  <c r="F60" i="19"/>
  <c r="I42" i="19"/>
  <c r="I44" i="19" s="1"/>
  <c r="E165" i="19"/>
  <c r="G47" i="19"/>
  <c r="G64" i="19"/>
  <c r="G65" i="19" s="1"/>
  <c r="G69" i="19" a="1"/>
  <c r="G69" i="19" s="1"/>
  <c r="G70" i="19" s="1"/>
  <c r="G74" i="19" a="1"/>
  <c r="G74" i="19" s="1"/>
  <c r="G75" i="19" s="1"/>
  <c r="G84" i="19" a="1"/>
  <c r="G84" i="19" s="1"/>
  <c r="G85" i="19" s="1"/>
  <c r="G89" i="19" a="1"/>
  <c r="G89" i="19" s="1"/>
  <c r="G90" i="19" s="1"/>
  <c r="G94" i="19" a="1"/>
  <c r="G94" i="19" s="1"/>
  <c r="G95" i="19" s="1"/>
  <c r="G99" i="19" a="1"/>
  <c r="G99" i="19" s="1"/>
  <c r="G100" i="19" s="1"/>
  <c r="G104" i="19" a="1"/>
  <c r="G104" i="19" s="1"/>
  <c r="G105" i="19" s="1"/>
  <c r="G109" i="19" a="1"/>
  <c r="G109" i="19" s="1"/>
  <c r="G110" i="19" s="1"/>
  <c r="G114" i="19" a="1"/>
  <c r="G114" i="19" s="1"/>
  <c r="G115" i="19" s="1"/>
  <c r="G119" i="19" a="1"/>
  <c r="G119" i="19" s="1"/>
  <c r="G120" i="19" s="1"/>
  <c r="G124" i="19" a="1"/>
  <c r="G124" i="19" s="1"/>
  <c r="G125" i="19" s="1"/>
  <c r="G129" i="19" a="1"/>
  <c r="G129" i="19" s="1"/>
  <c r="G130" i="19" s="1"/>
  <c r="G134" i="19" a="1"/>
  <c r="G134" i="19" s="1"/>
  <c r="G135" i="19" s="1"/>
  <c r="G139" i="19" a="1"/>
  <c r="G139" i="19" s="1"/>
  <c r="G140" i="19" s="1"/>
  <c r="G144" i="19" a="1"/>
  <c r="G144" i="19" s="1"/>
  <c r="G145" i="19" s="1"/>
  <c r="G149" i="19" a="1"/>
  <c r="G149" i="19" s="1"/>
  <c r="G150" i="19" s="1"/>
  <c r="G154" i="19" a="1"/>
  <c r="G154" i="19" s="1"/>
  <c r="G155" i="19" s="1"/>
  <c r="G159" i="19" a="1"/>
  <c r="G159" i="19" s="1"/>
  <c r="G160" i="19" s="1"/>
  <c r="G164" i="19" a="1"/>
  <c r="G164" i="19" s="1"/>
  <c r="F69" i="19" a="1"/>
  <c r="F69" i="19" s="1"/>
  <c r="F70" i="19" s="1"/>
  <c r="F64" i="19"/>
  <c r="F65" i="19" s="1"/>
  <c r="F79" i="19" a="1"/>
  <c r="F79" i="19" s="1"/>
  <c r="F80" i="19" s="1"/>
  <c r="F84" i="19" a="1"/>
  <c r="F84" i="19" s="1"/>
  <c r="F85" i="19" s="1"/>
  <c r="F89" i="19" a="1"/>
  <c r="F89" i="19" s="1"/>
  <c r="F90" i="19" s="1"/>
  <c r="F94" i="19" a="1"/>
  <c r="F94" i="19" s="1"/>
  <c r="F95" i="19" s="1"/>
  <c r="F99" i="19" a="1"/>
  <c r="F99" i="19" s="1"/>
  <c r="F100" i="19" s="1"/>
  <c r="F104" i="19" a="1"/>
  <c r="F104" i="19" s="1"/>
  <c r="F105" i="19" s="1"/>
  <c r="F109" i="19" a="1"/>
  <c r="F109" i="19" s="1"/>
  <c r="F110" i="19" s="1"/>
  <c r="F114" i="19" a="1"/>
  <c r="F114" i="19" s="1"/>
  <c r="F115" i="19" s="1"/>
  <c r="F119" i="19" a="1"/>
  <c r="F119" i="19" s="1"/>
  <c r="F120" i="19" s="1"/>
  <c r="F124" i="19" a="1"/>
  <c r="F124" i="19" s="1"/>
  <c r="F125" i="19" s="1"/>
  <c r="F129" i="19" a="1"/>
  <c r="F129" i="19" s="1"/>
  <c r="F130" i="19" s="1"/>
  <c r="F134" i="19" a="1"/>
  <c r="F134" i="19" s="1"/>
  <c r="F135" i="19" s="1"/>
  <c r="F139" i="19" a="1"/>
  <c r="F139" i="19" s="1"/>
  <c r="F140" i="19" s="1"/>
  <c r="F144" i="19" a="1"/>
  <c r="F144" i="19" s="1"/>
  <c r="F145" i="19" s="1"/>
  <c r="F149" i="19" a="1"/>
  <c r="F149" i="19" s="1"/>
  <c r="F150" i="19" s="1"/>
  <c r="F154" i="19" a="1"/>
  <c r="F154" i="19" s="1"/>
  <c r="F155" i="19" s="1"/>
  <c r="F159" i="19" a="1"/>
  <c r="F159" i="19" s="1"/>
  <c r="F160" i="19" s="1"/>
  <c r="F164" i="19" a="1"/>
  <c r="F164" i="19" s="1"/>
  <c r="E69" i="19" a="1"/>
  <c r="E69" i="19" s="1"/>
  <c r="E70" i="19" s="1"/>
  <c r="G63" i="20"/>
  <c r="G56" i="20"/>
  <c r="G57" i="20" s="1"/>
  <c r="G45" i="20"/>
  <c r="G59" i="20" s="1"/>
  <c r="G60" i="20" s="1"/>
  <c r="G68" i="20" a="1"/>
  <c r="G68" i="20" s="1"/>
  <c r="G73" i="20" a="1"/>
  <c r="G73" i="20" s="1"/>
  <c r="G83" i="20" a="1"/>
  <c r="G83" i="20" s="1"/>
  <c r="G88" i="20" a="1"/>
  <c r="G88" i="20" s="1"/>
  <c r="G93" i="20" a="1"/>
  <c r="G93" i="20" s="1"/>
  <c r="G98" i="20" a="1"/>
  <c r="G98" i="20" s="1"/>
  <c r="G103" i="20" a="1"/>
  <c r="G103" i="20" s="1"/>
  <c r="G108" i="20" a="1"/>
  <c r="G108" i="20" s="1"/>
  <c r="G113" i="20" a="1"/>
  <c r="G113" i="20" s="1"/>
  <c r="G118" i="20" a="1"/>
  <c r="G118" i="20" s="1"/>
  <c r="G123" i="20" a="1"/>
  <c r="G123" i="20" s="1"/>
  <c r="G128" i="20" a="1"/>
  <c r="G128" i="20" s="1"/>
  <c r="G133" i="20" a="1"/>
  <c r="G133" i="20" s="1"/>
  <c r="G138" i="20" a="1"/>
  <c r="G138" i="20" s="1"/>
  <c r="G143" i="20" a="1"/>
  <c r="G143" i="20" s="1"/>
  <c r="G148" i="20" a="1"/>
  <c r="G148" i="20" s="1"/>
  <c r="G153" i="20" a="1"/>
  <c r="G153" i="20" s="1"/>
  <c r="G158" i="20" a="1"/>
  <c r="G158" i="20" s="1"/>
  <c r="G163" i="20" a="1"/>
  <c r="G163" i="20" s="1"/>
  <c r="G52" i="20"/>
  <c r="F46" i="20"/>
  <c r="F47" i="20" s="1"/>
  <c r="F50" i="20" s="1"/>
  <c r="F66" i="20"/>
  <c r="F67" i="20" s="1"/>
  <c r="F71" i="20" a="1"/>
  <c r="F71" i="20" s="1"/>
  <c r="F72" i="20" s="1"/>
  <c r="F81" i="20" a="1"/>
  <c r="F81" i="20" s="1"/>
  <c r="F82" i="20" s="1"/>
  <c r="F86" i="20" a="1"/>
  <c r="F86" i="20" s="1"/>
  <c r="F87" i="20" s="1"/>
  <c r="F91" i="20" a="1"/>
  <c r="F91" i="20" s="1"/>
  <c r="F92" i="20" s="1"/>
  <c r="F96" i="20" a="1"/>
  <c r="F96" i="20" s="1"/>
  <c r="F97" i="20" s="1"/>
  <c r="F101" i="20" a="1"/>
  <c r="F101" i="20" s="1"/>
  <c r="F102" i="20" s="1"/>
  <c r="F106" i="20" a="1"/>
  <c r="F106" i="20" s="1"/>
  <c r="F107" i="20" s="1"/>
  <c r="F111" i="20" a="1"/>
  <c r="F111" i="20" s="1"/>
  <c r="F112" i="20" s="1"/>
  <c r="F116" i="20" a="1"/>
  <c r="F116" i="20" s="1"/>
  <c r="F117" i="20" s="1"/>
  <c r="F121" i="20" a="1"/>
  <c r="F121" i="20" s="1"/>
  <c r="F122" i="20" s="1"/>
  <c r="F126" i="20" a="1"/>
  <c r="F126" i="20" s="1"/>
  <c r="F127" i="20" s="1"/>
  <c r="F131" i="20" a="1"/>
  <c r="F131" i="20" s="1"/>
  <c r="F132" i="20" s="1"/>
  <c r="F136" i="20" a="1"/>
  <c r="F136" i="20" s="1"/>
  <c r="F137" i="20" s="1"/>
  <c r="F141" i="20" a="1"/>
  <c r="F141" i="20" s="1"/>
  <c r="F142" i="20" s="1"/>
  <c r="F146" i="20" a="1"/>
  <c r="F146" i="20" s="1"/>
  <c r="F147" i="20" s="1"/>
  <c r="F151" i="20" a="1"/>
  <c r="F151" i="20" s="1"/>
  <c r="F152" i="20" s="1"/>
  <c r="F156" i="20" a="1"/>
  <c r="F156" i="20" s="1"/>
  <c r="F157" i="20" s="1"/>
  <c r="F161" i="20" a="1"/>
  <c r="F161" i="20" s="1"/>
  <c r="F162" i="20" s="1"/>
  <c r="F166" i="20" a="1"/>
  <c r="F166" i="20" s="1"/>
  <c r="F167" i="20" s="1"/>
  <c r="F48" i="20"/>
  <c r="E66" i="20"/>
  <c r="E67" i="20" s="1"/>
  <c r="E76" i="20" a="1"/>
  <c r="E76" i="20" s="1"/>
  <c r="E77" i="20" s="1"/>
  <c r="E81" i="20" a="1"/>
  <c r="E81" i="20" s="1"/>
  <c r="E82" i="20" s="1"/>
  <c r="E86" i="20" a="1"/>
  <c r="E86" i="20" s="1"/>
  <c r="E87" i="20" s="1"/>
  <c r="E91" i="20" a="1"/>
  <c r="E91" i="20" s="1"/>
  <c r="E92" i="20" s="1"/>
  <c r="E96" i="20" a="1"/>
  <c r="E96" i="20" s="1"/>
  <c r="E97" i="20" s="1"/>
  <c r="E101" i="20" a="1"/>
  <c r="E101" i="20" s="1"/>
  <c r="E102" i="20" s="1"/>
  <c r="E106" i="20" a="1"/>
  <c r="E106" i="20" s="1"/>
  <c r="E107" i="20" s="1"/>
  <c r="E111" i="20" a="1"/>
  <c r="E111" i="20" s="1"/>
  <c r="E112" i="20" s="1"/>
  <c r="E116" i="20" a="1"/>
  <c r="E116" i="20" s="1"/>
  <c r="E117" i="20" s="1"/>
  <c r="E121" i="20" a="1"/>
  <c r="E121" i="20" s="1"/>
  <c r="E122" i="20" s="1"/>
  <c r="E126" i="20" a="1"/>
  <c r="E126" i="20" s="1"/>
  <c r="E127" i="20" s="1"/>
  <c r="E131" i="20" a="1"/>
  <c r="E131" i="20" s="1"/>
  <c r="E132" i="20" s="1"/>
  <c r="E136" i="20" a="1"/>
  <c r="E136" i="20" s="1"/>
  <c r="E137" i="20" s="1"/>
  <c r="E141" i="20" a="1"/>
  <c r="E141" i="20" s="1"/>
  <c r="E142" i="20" s="1"/>
  <c r="E146" i="20" a="1"/>
  <c r="E146" i="20" s="1"/>
  <c r="E147" i="20" s="1"/>
  <c r="E151" i="20" a="1"/>
  <c r="E151" i="20" s="1"/>
  <c r="E152" i="20" s="1"/>
  <c r="E156" i="20" a="1"/>
  <c r="E156" i="20" s="1"/>
  <c r="E157" i="20" s="1"/>
  <c r="E161" i="20" a="1"/>
  <c r="E161" i="20" s="1"/>
  <c r="E162" i="20" s="1"/>
  <c r="E166" i="20" a="1"/>
  <c r="E166" i="20" s="1"/>
  <c r="E167" i="20" s="1"/>
  <c r="E60" i="20"/>
  <c r="H44" i="20"/>
  <c r="E64" i="20"/>
  <c r="E65" i="20" s="1"/>
  <c r="E49" i="20"/>
  <c r="E74" i="20" a="1"/>
  <c r="E74" i="20" s="1"/>
  <c r="E75" i="20" s="1"/>
  <c r="E79" i="20" a="1"/>
  <c r="E79" i="20" s="1"/>
  <c r="E80" i="20" s="1"/>
  <c r="E84" i="20" a="1"/>
  <c r="E84" i="20" s="1"/>
  <c r="E85" i="20" s="1"/>
  <c r="E89" i="20" a="1"/>
  <c r="E89" i="20" s="1"/>
  <c r="E90" i="20" s="1"/>
  <c r="E94" i="20" a="1"/>
  <c r="E94" i="20" s="1"/>
  <c r="E95" i="20" s="1"/>
  <c r="E99" i="20" a="1"/>
  <c r="E99" i="20" s="1"/>
  <c r="E100" i="20" s="1"/>
  <c r="E104" i="20" a="1"/>
  <c r="E104" i="20" s="1"/>
  <c r="E105" i="20" s="1"/>
  <c r="E109" i="20" a="1"/>
  <c r="E109" i="20" s="1"/>
  <c r="E110" i="20" s="1"/>
  <c r="E114" i="20" a="1"/>
  <c r="E114" i="20" s="1"/>
  <c r="E115" i="20" s="1"/>
  <c r="E119" i="20" a="1"/>
  <c r="E119" i="20" s="1"/>
  <c r="E120" i="20" s="1"/>
  <c r="E124" i="20" a="1"/>
  <c r="E124" i="20" s="1"/>
  <c r="E125" i="20" s="1"/>
  <c r="E129" i="20" a="1"/>
  <c r="E129" i="20" s="1"/>
  <c r="E130" i="20" s="1"/>
  <c r="E134" i="20" a="1"/>
  <c r="E134" i="20" s="1"/>
  <c r="E135" i="20" s="1"/>
  <c r="E139" i="20" a="1"/>
  <c r="E139" i="20" s="1"/>
  <c r="E140" i="20" s="1"/>
  <c r="E144" i="20" a="1"/>
  <c r="E144" i="20" s="1"/>
  <c r="E145" i="20" s="1"/>
  <c r="E149" i="20" a="1"/>
  <c r="E149" i="20" s="1"/>
  <c r="E150" i="20" s="1"/>
  <c r="E154" i="20" a="1"/>
  <c r="E154" i="20" s="1"/>
  <c r="E155" i="20" s="1"/>
  <c r="E159" i="20" a="1"/>
  <c r="E159" i="20" s="1"/>
  <c r="E160" i="20" s="1"/>
  <c r="E164" i="20" a="1"/>
  <c r="E164" i="20" s="1"/>
  <c r="E165" i="20" s="1"/>
  <c r="E63" i="21"/>
  <c r="E59" i="21"/>
  <c r="E60" i="21" s="1"/>
  <c r="E68" i="21" a="1"/>
  <c r="E68" i="21" s="1"/>
  <c r="E52" i="21"/>
  <c r="E56" i="21"/>
  <c r="E57" i="21" s="1"/>
  <c r="E73" i="21" a="1"/>
  <c r="E73" i="21" s="1"/>
  <c r="E78" i="21" a="1"/>
  <c r="E78" i="21" s="1"/>
  <c r="E83" i="21" a="1"/>
  <c r="E83" i="21" s="1"/>
  <c r="E88" i="21" a="1"/>
  <c r="E88" i="21" s="1"/>
  <c r="E93" i="21" a="1"/>
  <c r="E93" i="21" s="1"/>
  <c r="E98" i="21" a="1"/>
  <c r="E98" i="21" s="1"/>
  <c r="E103" i="21" a="1"/>
  <c r="E103" i="21" s="1"/>
  <c r="E108" i="21" a="1"/>
  <c r="E108" i="21" s="1"/>
  <c r="E113" i="21" a="1"/>
  <c r="E113" i="21" s="1"/>
  <c r="E118" i="21" a="1"/>
  <c r="E118" i="21" s="1"/>
  <c r="E123" i="21" a="1"/>
  <c r="E123" i="21" s="1"/>
  <c r="E128" i="21" a="1"/>
  <c r="E128" i="21" s="1"/>
  <c r="E133" i="21" a="1"/>
  <c r="E133" i="21" s="1"/>
  <c r="E138" i="21" a="1"/>
  <c r="E138" i="21" s="1"/>
  <c r="E143" i="21" a="1"/>
  <c r="E143" i="21" s="1"/>
  <c r="E148" i="21" a="1"/>
  <c r="E148" i="21" s="1"/>
  <c r="E153" i="21" a="1"/>
  <c r="E153" i="21" s="1"/>
  <c r="E158" i="21" a="1"/>
  <c r="E158" i="21" s="1"/>
  <c r="E163" i="21" a="1"/>
  <c r="E163" i="21" s="1"/>
  <c r="I32" i="20"/>
  <c r="K23" i="19"/>
  <c r="K32" i="19" s="1"/>
  <c r="J23" i="20"/>
  <c r="J32" i="20" s="1"/>
  <c r="J32" i="19"/>
  <c r="E32" i="25"/>
  <c r="E24" i="25"/>
  <c r="F23" i="25"/>
  <c r="G23" i="25" s="1"/>
  <c r="F42" i="21"/>
  <c r="F44" i="21" s="1"/>
  <c r="J42" i="19"/>
  <c r="J44" i="19" s="1"/>
  <c r="H23" i="21"/>
  <c r="I23" i="21" s="1"/>
  <c r="G32" i="21"/>
  <c r="I42" i="20"/>
  <c r="I44" i="20" s="1"/>
  <c r="G24" i="21"/>
  <c r="H48" i="19" l="1"/>
  <c r="H83" i="19" a="1"/>
  <c r="H83" i="19" s="1"/>
  <c r="G48" i="20"/>
  <c r="H54" i="20"/>
  <c r="I53" i="19"/>
  <c r="I54" i="19" s="1"/>
  <c r="J55" i="19" s="1"/>
  <c r="F74" i="19" a="1"/>
  <c r="F74" i="19" s="1"/>
  <c r="F75" i="19" s="1"/>
  <c r="F53" i="21"/>
  <c r="F54" i="21" s="1"/>
  <c r="G78" i="20" a="1"/>
  <c r="G78" i="20" s="1"/>
  <c r="G50" i="19"/>
  <c r="I53" i="20"/>
  <c r="I52" i="19"/>
  <c r="J52" i="19" s="1"/>
  <c r="E69" i="20" a="1"/>
  <c r="E69" i="20" s="1"/>
  <c r="E70" i="20" s="1"/>
  <c r="K24" i="19"/>
  <c r="F76" i="20" a="1"/>
  <c r="F76" i="20" s="1"/>
  <c r="F77" i="20" s="1"/>
  <c r="K23" i="20"/>
  <c r="K32" i="20" s="1"/>
  <c r="E71" i="20" a="1"/>
  <c r="E71" i="20" s="1"/>
  <c r="E72" i="20" s="1"/>
  <c r="G79" i="19" a="1"/>
  <c r="G79" i="19" s="1"/>
  <c r="G80" i="19" s="1"/>
  <c r="H46" i="19"/>
  <c r="H47" i="19" s="1"/>
  <c r="G81" i="19" a="1"/>
  <c r="G81" i="19" s="1"/>
  <c r="G82" i="19" s="1"/>
  <c r="F167" i="19"/>
  <c r="G167" i="19"/>
  <c r="F165" i="19"/>
  <c r="I56" i="19"/>
  <c r="I57" i="19" s="1"/>
  <c r="I63" i="19"/>
  <c r="I45" i="19"/>
  <c r="I48" i="19" s="1"/>
  <c r="I73" i="19" a="1"/>
  <c r="I73" i="19" s="1"/>
  <c r="I68" i="19" a="1"/>
  <c r="I68" i="19" s="1"/>
  <c r="I78" i="19" a="1"/>
  <c r="I78" i="19" s="1"/>
  <c r="I83" i="19" a="1"/>
  <c r="I83" i="19" s="1"/>
  <c r="I93" i="19" a="1"/>
  <c r="I93" i="19" s="1"/>
  <c r="I98" i="19" a="1"/>
  <c r="I98" i="19" s="1"/>
  <c r="I103" i="19" a="1"/>
  <c r="I103" i="19" s="1"/>
  <c r="I108" i="19" a="1"/>
  <c r="I108" i="19" s="1"/>
  <c r="I113" i="19" a="1"/>
  <c r="I113" i="19" s="1"/>
  <c r="I118" i="19" a="1"/>
  <c r="I118" i="19" s="1"/>
  <c r="I123" i="19" a="1"/>
  <c r="I123" i="19" s="1"/>
  <c r="I128" i="19" a="1"/>
  <c r="I128" i="19" s="1"/>
  <c r="I133" i="19" a="1"/>
  <c r="I133" i="19" s="1"/>
  <c r="I138" i="19" a="1"/>
  <c r="I138" i="19" s="1"/>
  <c r="I143" i="19" a="1"/>
  <c r="I143" i="19" s="1"/>
  <c r="I148" i="19" a="1"/>
  <c r="I148" i="19" s="1"/>
  <c r="I153" i="19" a="1"/>
  <c r="I153" i="19" s="1"/>
  <c r="I158" i="19" a="1"/>
  <c r="I158" i="19" s="1"/>
  <c r="I163" i="19" a="1"/>
  <c r="I163" i="19" s="1"/>
  <c r="G165" i="19"/>
  <c r="H59" i="19"/>
  <c r="J56" i="19"/>
  <c r="J68" i="19" a="1"/>
  <c r="J68" i="19" s="1"/>
  <c r="J73" i="19" a="1"/>
  <c r="J73" i="19" s="1"/>
  <c r="J63" i="19"/>
  <c r="J78" i="19" a="1"/>
  <c r="J78" i="19" s="1"/>
  <c r="J83" i="19" a="1"/>
  <c r="J83" i="19" s="1"/>
  <c r="J88" i="19" a="1"/>
  <c r="J88" i="19" s="1"/>
  <c r="J98" i="19" a="1"/>
  <c r="J98" i="19" s="1"/>
  <c r="J103" i="19" a="1"/>
  <c r="J103" i="19" s="1"/>
  <c r="J108" i="19" a="1"/>
  <c r="J108" i="19" s="1"/>
  <c r="J113" i="19" a="1"/>
  <c r="J113" i="19" s="1"/>
  <c r="J118" i="19" a="1"/>
  <c r="J118" i="19" s="1"/>
  <c r="J123" i="19" a="1"/>
  <c r="J123" i="19" s="1"/>
  <c r="J128" i="19" a="1"/>
  <c r="J128" i="19" s="1"/>
  <c r="J133" i="19" a="1"/>
  <c r="J133" i="19" s="1"/>
  <c r="J138" i="19" a="1"/>
  <c r="J138" i="19" s="1"/>
  <c r="J143" i="19" a="1"/>
  <c r="J143" i="19" s="1"/>
  <c r="J148" i="19" a="1"/>
  <c r="J148" i="19" s="1"/>
  <c r="J153" i="19" a="1"/>
  <c r="J153" i="19" s="1"/>
  <c r="J158" i="19" a="1"/>
  <c r="J158" i="19" s="1"/>
  <c r="J163" i="19" a="1"/>
  <c r="J163" i="19" s="1"/>
  <c r="F69" i="20" a="1"/>
  <c r="F69" i="20" s="1"/>
  <c r="F70" i="20" s="1"/>
  <c r="F64" i="20"/>
  <c r="F65" i="20" s="1"/>
  <c r="F79" i="20" a="1"/>
  <c r="F79" i="20" s="1"/>
  <c r="F80" i="20" s="1"/>
  <c r="F84" i="20" a="1"/>
  <c r="F84" i="20" s="1"/>
  <c r="F85" i="20" s="1"/>
  <c r="F89" i="20" a="1"/>
  <c r="F89" i="20" s="1"/>
  <c r="F90" i="20" s="1"/>
  <c r="F94" i="20" a="1"/>
  <c r="F94" i="20" s="1"/>
  <c r="F95" i="20" s="1"/>
  <c r="F99" i="20" a="1"/>
  <c r="F99" i="20" s="1"/>
  <c r="F100" i="20" s="1"/>
  <c r="F104" i="20" a="1"/>
  <c r="F104" i="20" s="1"/>
  <c r="F105" i="20" s="1"/>
  <c r="F109" i="20" a="1"/>
  <c r="F109" i="20" s="1"/>
  <c r="F110" i="20" s="1"/>
  <c r="F114" i="20" a="1"/>
  <c r="F114" i="20" s="1"/>
  <c r="F115" i="20" s="1"/>
  <c r="F119" i="20" a="1"/>
  <c r="F119" i="20" s="1"/>
  <c r="F120" i="20" s="1"/>
  <c r="F124" i="20" a="1"/>
  <c r="F124" i="20" s="1"/>
  <c r="F125" i="20" s="1"/>
  <c r="F129" i="20" a="1"/>
  <c r="F129" i="20" s="1"/>
  <c r="F130" i="20" s="1"/>
  <c r="F134" i="20" a="1"/>
  <c r="F134" i="20" s="1"/>
  <c r="F135" i="20" s="1"/>
  <c r="F139" i="20" a="1"/>
  <c r="F139" i="20" s="1"/>
  <c r="F140" i="20" s="1"/>
  <c r="F144" i="20" a="1"/>
  <c r="F144" i="20" s="1"/>
  <c r="F145" i="20" s="1"/>
  <c r="F149" i="20" a="1"/>
  <c r="F149" i="20" s="1"/>
  <c r="F150" i="20" s="1"/>
  <c r="F154" i="20" a="1"/>
  <c r="F154" i="20" s="1"/>
  <c r="F155" i="20" s="1"/>
  <c r="F159" i="20" a="1"/>
  <c r="F159" i="20" s="1"/>
  <c r="F160" i="20" s="1"/>
  <c r="F164" i="20" a="1"/>
  <c r="F164" i="20" s="1"/>
  <c r="F165" i="20" s="1"/>
  <c r="I56" i="20"/>
  <c r="I63" i="20"/>
  <c r="I68" i="20" a="1"/>
  <c r="I68" i="20" s="1"/>
  <c r="I73" i="20" a="1"/>
  <c r="I73" i="20" s="1"/>
  <c r="I78" i="20" a="1"/>
  <c r="I78" i="20" s="1"/>
  <c r="I83" i="20" a="1"/>
  <c r="I83" i="20" s="1"/>
  <c r="I93" i="20" a="1"/>
  <c r="I93" i="20" s="1"/>
  <c r="I98" i="20" a="1"/>
  <c r="I98" i="20" s="1"/>
  <c r="I103" i="20" a="1"/>
  <c r="I103" i="20" s="1"/>
  <c r="I108" i="20" a="1"/>
  <c r="I108" i="20" s="1"/>
  <c r="I113" i="20" a="1"/>
  <c r="I113" i="20" s="1"/>
  <c r="I118" i="20" a="1"/>
  <c r="I118" i="20" s="1"/>
  <c r="I123" i="20" a="1"/>
  <c r="I123" i="20" s="1"/>
  <c r="I128" i="20" a="1"/>
  <c r="I128" i="20" s="1"/>
  <c r="I133" i="20" a="1"/>
  <c r="I133" i="20" s="1"/>
  <c r="I138" i="20" a="1"/>
  <c r="I138" i="20" s="1"/>
  <c r="I143" i="20" a="1"/>
  <c r="I143" i="20" s="1"/>
  <c r="I148" i="20" a="1"/>
  <c r="I148" i="20" s="1"/>
  <c r="I153" i="20" a="1"/>
  <c r="I153" i="20" s="1"/>
  <c r="I158" i="20" a="1"/>
  <c r="I158" i="20" s="1"/>
  <c r="I163" i="20" a="1"/>
  <c r="I163" i="20" s="1"/>
  <c r="H52" i="20"/>
  <c r="I45" i="20" s="1"/>
  <c r="I59" i="20" s="1"/>
  <c r="G66" i="20"/>
  <c r="G67" i="20" s="1"/>
  <c r="G71" i="20" a="1"/>
  <c r="G71" i="20" s="1"/>
  <c r="G72" i="20" s="1"/>
  <c r="G76" i="20" a="1"/>
  <c r="G76" i="20" s="1"/>
  <c r="G77" i="20" s="1"/>
  <c r="G86" i="20" a="1"/>
  <c r="G86" i="20" s="1"/>
  <c r="G87" i="20" s="1"/>
  <c r="G91" i="20" a="1"/>
  <c r="G91" i="20" s="1"/>
  <c r="G92" i="20" s="1"/>
  <c r="G96" i="20" a="1"/>
  <c r="G96" i="20" s="1"/>
  <c r="G97" i="20" s="1"/>
  <c r="G101" i="20" a="1"/>
  <c r="G101" i="20" s="1"/>
  <c r="G102" i="20" s="1"/>
  <c r="G106" i="20" a="1"/>
  <c r="G106" i="20" s="1"/>
  <c r="G107" i="20" s="1"/>
  <c r="G111" i="20" a="1"/>
  <c r="G111" i="20" s="1"/>
  <c r="G112" i="20" s="1"/>
  <c r="G116" i="20" a="1"/>
  <c r="G116" i="20" s="1"/>
  <c r="G117" i="20" s="1"/>
  <c r="G121" i="20" a="1"/>
  <c r="G121" i="20" s="1"/>
  <c r="G122" i="20" s="1"/>
  <c r="G126" i="20" a="1"/>
  <c r="G126" i="20" s="1"/>
  <c r="G127" i="20" s="1"/>
  <c r="G131" i="20" a="1"/>
  <c r="G131" i="20" s="1"/>
  <c r="G132" i="20" s="1"/>
  <c r="G136" i="20" a="1"/>
  <c r="G136" i="20" s="1"/>
  <c r="G137" i="20" s="1"/>
  <c r="G141" i="20" a="1"/>
  <c r="G141" i="20" s="1"/>
  <c r="G142" i="20" s="1"/>
  <c r="G146" i="20" a="1"/>
  <c r="G146" i="20" s="1"/>
  <c r="G147" i="20" s="1"/>
  <c r="G151" i="20" a="1"/>
  <c r="G151" i="20" s="1"/>
  <c r="G152" i="20" s="1"/>
  <c r="G156" i="20" a="1"/>
  <c r="G156" i="20" s="1"/>
  <c r="G157" i="20" s="1"/>
  <c r="G161" i="20" a="1"/>
  <c r="G161" i="20" s="1"/>
  <c r="G162" i="20" s="1"/>
  <c r="G166" i="20" a="1"/>
  <c r="G166" i="20" s="1"/>
  <c r="G167" i="20" s="1"/>
  <c r="F49" i="20"/>
  <c r="G46" i="20"/>
  <c r="H63" i="20"/>
  <c r="H56" i="20"/>
  <c r="H57" i="20" s="1"/>
  <c r="H68" i="20" a="1"/>
  <c r="H68" i="20" s="1"/>
  <c r="H73" i="20" a="1"/>
  <c r="H73" i="20" s="1"/>
  <c r="H45" i="20"/>
  <c r="H46" i="20" s="1"/>
  <c r="H78" i="20" a="1"/>
  <c r="H78" i="20" s="1"/>
  <c r="H88" i="20" a="1"/>
  <c r="H88" i="20" s="1"/>
  <c r="H93" i="20" a="1"/>
  <c r="H93" i="20" s="1"/>
  <c r="H98" i="20" a="1"/>
  <c r="H98" i="20" s="1"/>
  <c r="H103" i="20" a="1"/>
  <c r="H103" i="20" s="1"/>
  <c r="H108" i="20" a="1"/>
  <c r="H108" i="20" s="1"/>
  <c r="H113" i="20" a="1"/>
  <c r="H113" i="20" s="1"/>
  <c r="H118" i="20" a="1"/>
  <c r="H118" i="20" s="1"/>
  <c r="H123" i="20" a="1"/>
  <c r="H123" i="20" s="1"/>
  <c r="H128" i="20" a="1"/>
  <c r="H128" i="20" s="1"/>
  <c r="H133" i="20" a="1"/>
  <c r="H133" i="20" s="1"/>
  <c r="H138" i="20" a="1"/>
  <c r="H138" i="20" s="1"/>
  <c r="H143" i="20" a="1"/>
  <c r="H143" i="20" s="1"/>
  <c r="H148" i="20" a="1"/>
  <c r="H148" i="20" s="1"/>
  <c r="H153" i="20" a="1"/>
  <c r="H153" i="20" s="1"/>
  <c r="H158" i="20" a="1"/>
  <c r="H158" i="20" s="1"/>
  <c r="H163" i="20" a="1"/>
  <c r="H163" i="20" s="1"/>
  <c r="E76" i="21" a="1"/>
  <c r="E76" i="21" s="1"/>
  <c r="E77" i="21" s="1"/>
  <c r="E66" i="21"/>
  <c r="E67" i="21" s="1"/>
  <c r="E81" i="21" a="1"/>
  <c r="E81" i="21" s="1"/>
  <c r="E82" i="21" s="1"/>
  <c r="E86" i="21" a="1"/>
  <c r="E86" i="21" s="1"/>
  <c r="E87" i="21" s="1"/>
  <c r="E91" i="21" a="1"/>
  <c r="E91" i="21" s="1"/>
  <c r="E92" i="21" s="1"/>
  <c r="E96" i="21" a="1"/>
  <c r="E96" i="21" s="1"/>
  <c r="E97" i="21" s="1"/>
  <c r="E101" i="21" a="1"/>
  <c r="E101" i="21" s="1"/>
  <c r="E102" i="21" s="1"/>
  <c r="E106" i="21" a="1"/>
  <c r="E106" i="21" s="1"/>
  <c r="E107" i="21" s="1"/>
  <c r="E111" i="21" a="1"/>
  <c r="E111" i="21" s="1"/>
  <c r="E112" i="21" s="1"/>
  <c r="E116" i="21" a="1"/>
  <c r="E116" i="21" s="1"/>
  <c r="E117" i="21" s="1"/>
  <c r="E121" i="21" a="1"/>
  <c r="E121" i="21" s="1"/>
  <c r="E122" i="21" s="1"/>
  <c r="E126" i="21" a="1"/>
  <c r="E126" i="21" s="1"/>
  <c r="E127" i="21" s="1"/>
  <c r="E131" i="21" a="1"/>
  <c r="E131" i="21" s="1"/>
  <c r="E132" i="21" s="1"/>
  <c r="E136" i="21" a="1"/>
  <c r="E136" i="21" s="1"/>
  <c r="E137" i="21" s="1"/>
  <c r="E141" i="21" a="1"/>
  <c r="E141" i="21" s="1"/>
  <c r="E142" i="21" s="1"/>
  <c r="E146" i="21" a="1"/>
  <c r="E146" i="21" s="1"/>
  <c r="E147" i="21" s="1"/>
  <c r="E151" i="21" a="1"/>
  <c r="E151" i="21" s="1"/>
  <c r="E152" i="21" s="1"/>
  <c r="E156" i="21" a="1"/>
  <c r="E156" i="21" s="1"/>
  <c r="E157" i="21" s="1"/>
  <c r="E161" i="21" a="1"/>
  <c r="E161" i="21" s="1"/>
  <c r="E162" i="21" s="1"/>
  <c r="E166" i="21" a="1"/>
  <c r="E166" i="21" s="1"/>
  <c r="E167" i="21" s="1"/>
  <c r="F52" i="21"/>
  <c r="E46" i="21"/>
  <c r="E47" i="21" s="1"/>
  <c r="E50" i="21" s="1"/>
  <c r="E48" i="21"/>
  <c r="F63" i="21"/>
  <c r="F56" i="21"/>
  <c r="F57" i="21" s="1"/>
  <c r="F68" i="21" a="1"/>
  <c r="F68" i="21" s="1"/>
  <c r="F45" i="21"/>
  <c r="F59" i="21" s="1"/>
  <c r="F60" i="21" s="1"/>
  <c r="F78" i="21" a="1"/>
  <c r="F78" i="21" s="1"/>
  <c r="F83" i="21" a="1"/>
  <c r="F83" i="21" s="1"/>
  <c r="F88" i="21" a="1"/>
  <c r="F88" i="21" s="1"/>
  <c r="F93" i="21" a="1"/>
  <c r="F93" i="21" s="1"/>
  <c r="F98" i="21" a="1"/>
  <c r="F98" i="21" s="1"/>
  <c r="F103" i="21" a="1"/>
  <c r="F103" i="21" s="1"/>
  <c r="F108" i="21" a="1"/>
  <c r="F108" i="21" s="1"/>
  <c r="F113" i="21" a="1"/>
  <c r="F113" i="21" s="1"/>
  <c r="F118" i="21" a="1"/>
  <c r="F118" i="21" s="1"/>
  <c r="F123" i="21" a="1"/>
  <c r="F123" i="21" s="1"/>
  <c r="F128" i="21" a="1"/>
  <c r="F128" i="21" s="1"/>
  <c r="F133" i="21" a="1"/>
  <c r="F133" i="21" s="1"/>
  <c r="F138" i="21" a="1"/>
  <c r="F138" i="21" s="1"/>
  <c r="F143" i="21" a="1"/>
  <c r="F143" i="21" s="1"/>
  <c r="F148" i="21" a="1"/>
  <c r="F148" i="21" s="1"/>
  <c r="F153" i="21" a="1"/>
  <c r="F153" i="21" s="1"/>
  <c r="F158" i="21" a="1"/>
  <c r="F158" i="21" s="1"/>
  <c r="F163" i="21" a="1"/>
  <c r="F163" i="21" s="1"/>
  <c r="L23" i="19"/>
  <c r="L32" i="19" s="1"/>
  <c r="J24" i="20"/>
  <c r="H23" i="25"/>
  <c r="G24" i="25"/>
  <c r="G32" i="25"/>
  <c r="L23" i="20"/>
  <c r="L32" i="20" s="1"/>
  <c r="F24" i="25"/>
  <c r="F32" i="25"/>
  <c r="E42" i="25"/>
  <c r="E44" i="25" s="1"/>
  <c r="K24" i="20"/>
  <c r="K42" i="20" s="1"/>
  <c r="H24" i="21"/>
  <c r="H32" i="21"/>
  <c r="I24" i="21"/>
  <c r="I32" i="21"/>
  <c r="K42" i="19"/>
  <c r="K44" i="19" s="1"/>
  <c r="G42" i="21"/>
  <c r="G44" i="21" s="1"/>
  <c r="J23" i="21"/>
  <c r="K23" i="21" s="1"/>
  <c r="J45" i="19" l="1"/>
  <c r="I52" i="20"/>
  <c r="J59" i="19"/>
  <c r="I54" i="20"/>
  <c r="E56" i="25"/>
  <c r="E57" i="25" s="1"/>
  <c r="E63" i="25"/>
  <c r="E45" i="25"/>
  <c r="E52" i="25"/>
  <c r="E68" i="25" a="1"/>
  <c r="E68" i="25" s="1"/>
  <c r="E73" i="25" a="1"/>
  <c r="E73" i="25" s="1"/>
  <c r="E78" i="25" a="1"/>
  <c r="E78" i="25" s="1"/>
  <c r="E83" i="25" a="1"/>
  <c r="E83" i="25" s="1"/>
  <c r="E88" i="25" a="1"/>
  <c r="E88" i="25" s="1"/>
  <c r="E93" i="25" a="1"/>
  <c r="E93" i="25" s="1"/>
  <c r="E98" i="25" a="1"/>
  <c r="E98" i="25" s="1"/>
  <c r="E103" i="25" a="1"/>
  <c r="E103" i="25" s="1"/>
  <c r="E108" i="25" a="1"/>
  <c r="E108" i="25" s="1"/>
  <c r="E113" i="25" a="1"/>
  <c r="E113" i="25" s="1"/>
  <c r="E118" i="25" a="1"/>
  <c r="E118" i="25" s="1"/>
  <c r="E123" i="25" a="1"/>
  <c r="E123" i="25" s="1"/>
  <c r="E128" i="25" a="1"/>
  <c r="E128" i="25" s="1"/>
  <c r="E133" i="25" a="1"/>
  <c r="E133" i="25" s="1"/>
  <c r="E138" i="25" a="1"/>
  <c r="E138" i="25" s="1"/>
  <c r="E143" i="25" a="1"/>
  <c r="E143" i="25" s="1"/>
  <c r="E148" i="25" a="1"/>
  <c r="E148" i="25" s="1"/>
  <c r="E153" i="25" a="1"/>
  <c r="E153" i="25" s="1"/>
  <c r="E158" i="25" a="1"/>
  <c r="E158" i="25" s="1"/>
  <c r="E163" i="25" a="1"/>
  <c r="E163" i="25" s="1"/>
  <c r="E53" i="25"/>
  <c r="E54" i="25" s="1"/>
  <c r="J93" i="19" a="1"/>
  <c r="J93" i="19" s="1"/>
  <c r="H50" i="19"/>
  <c r="G53" i="21"/>
  <c r="G54" i="21" s="1"/>
  <c r="K53" i="20"/>
  <c r="I57" i="20"/>
  <c r="I88" i="20" a="1"/>
  <c r="I88" i="20" s="1"/>
  <c r="J48" i="19"/>
  <c r="I88" i="19" a="1"/>
  <c r="I88" i="19" s="1"/>
  <c r="J57" i="19"/>
  <c r="G81" i="20" a="1"/>
  <c r="G81" i="20" s="1"/>
  <c r="G82" i="20" s="1"/>
  <c r="K73" i="19" a="1"/>
  <c r="K73" i="19" s="1"/>
  <c r="K63" i="19"/>
  <c r="K68" i="19" a="1"/>
  <c r="K68" i="19" s="1"/>
  <c r="K56" i="19"/>
  <c r="K78" i="19" a="1"/>
  <c r="K78" i="19" s="1"/>
  <c r="K83" i="19" a="1"/>
  <c r="K83" i="19" s="1"/>
  <c r="K45" i="19"/>
  <c r="K59" i="19" s="1"/>
  <c r="K60" i="19" s="1"/>
  <c r="K88" i="19" a="1"/>
  <c r="K88" i="19" s="1"/>
  <c r="K93" i="19" a="1"/>
  <c r="K93" i="19" s="1"/>
  <c r="K103" i="19" a="1"/>
  <c r="K103" i="19" s="1"/>
  <c r="K108" i="19" a="1"/>
  <c r="K108" i="19" s="1"/>
  <c r="K113" i="19" a="1"/>
  <c r="K113" i="19" s="1"/>
  <c r="K118" i="19" a="1"/>
  <c r="K118" i="19" s="1"/>
  <c r="K123" i="19" a="1"/>
  <c r="K123" i="19" s="1"/>
  <c r="K128" i="19" a="1"/>
  <c r="K128" i="19" s="1"/>
  <c r="K133" i="19" a="1"/>
  <c r="K133" i="19" s="1"/>
  <c r="K138" i="19" a="1"/>
  <c r="K138" i="19" s="1"/>
  <c r="K143" i="19" a="1"/>
  <c r="K143" i="19" s="1"/>
  <c r="K148" i="19" a="1"/>
  <c r="K148" i="19" s="1"/>
  <c r="K153" i="19" a="1"/>
  <c r="K153" i="19" s="1"/>
  <c r="K158" i="19" a="1"/>
  <c r="K158" i="19" s="1"/>
  <c r="K163" i="19" a="1"/>
  <c r="K163" i="19" s="1"/>
  <c r="J46" i="19"/>
  <c r="H83" i="20" a="1"/>
  <c r="H83" i="20" s="1"/>
  <c r="F74" i="20" a="1"/>
  <c r="F74" i="20" s="1"/>
  <c r="F75" i="20" s="1"/>
  <c r="H64" i="19"/>
  <c r="H65" i="19" s="1"/>
  <c r="H69" i="19" a="1"/>
  <c r="H69" i="19" s="1"/>
  <c r="H70" i="19" s="1"/>
  <c r="H74" i="19" a="1"/>
  <c r="H74" i="19" s="1"/>
  <c r="H75" i="19" s="1"/>
  <c r="H79" i="19" a="1"/>
  <c r="H79" i="19" s="1"/>
  <c r="H80" i="19" s="1"/>
  <c r="H89" i="19" a="1"/>
  <c r="H89" i="19" s="1"/>
  <c r="H90" i="19" s="1"/>
  <c r="H94" i="19" a="1"/>
  <c r="H94" i="19" s="1"/>
  <c r="H95" i="19" s="1"/>
  <c r="H99" i="19" a="1"/>
  <c r="H99" i="19" s="1"/>
  <c r="H100" i="19" s="1"/>
  <c r="H104" i="19" a="1"/>
  <c r="H104" i="19" s="1"/>
  <c r="H105" i="19" s="1"/>
  <c r="H109" i="19" a="1"/>
  <c r="H109" i="19" s="1"/>
  <c r="H110" i="19" s="1"/>
  <c r="H114" i="19" a="1"/>
  <c r="H114" i="19" s="1"/>
  <c r="H115" i="19" s="1"/>
  <c r="H119" i="19" a="1"/>
  <c r="H119" i="19" s="1"/>
  <c r="H120" i="19" s="1"/>
  <c r="H124" i="19" a="1"/>
  <c r="H124" i="19" s="1"/>
  <c r="H125" i="19" s="1"/>
  <c r="H129" i="19" a="1"/>
  <c r="H129" i="19" s="1"/>
  <c r="H130" i="19" s="1"/>
  <c r="H134" i="19" a="1"/>
  <c r="H134" i="19" s="1"/>
  <c r="H135" i="19" s="1"/>
  <c r="H139" i="19" a="1"/>
  <c r="H139" i="19" s="1"/>
  <c r="H140" i="19" s="1"/>
  <c r="H144" i="19" a="1"/>
  <c r="H144" i="19" s="1"/>
  <c r="H145" i="19" s="1"/>
  <c r="H149" i="19" a="1"/>
  <c r="H149" i="19" s="1"/>
  <c r="H150" i="19" s="1"/>
  <c r="H154" i="19" a="1"/>
  <c r="H154" i="19" s="1"/>
  <c r="H155" i="19" s="1"/>
  <c r="H159" i="19" a="1"/>
  <c r="H159" i="19" s="1"/>
  <c r="H160" i="19" s="1"/>
  <c r="H164" i="19" a="1"/>
  <c r="H164" i="19" s="1"/>
  <c r="H49" i="19"/>
  <c r="H66" i="19"/>
  <c r="H67" i="19" s="1"/>
  <c r="H71" i="19" a="1"/>
  <c r="H71" i="19" s="1"/>
  <c r="H72" i="19" s="1"/>
  <c r="H76" i="19" a="1"/>
  <c r="H76" i="19" s="1"/>
  <c r="H77" i="19" s="1"/>
  <c r="H81" i="19" a="1"/>
  <c r="H81" i="19" s="1"/>
  <c r="H82" i="19" s="1"/>
  <c r="H91" i="19" a="1"/>
  <c r="H91" i="19" s="1"/>
  <c r="H92" i="19" s="1"/>
  <c r="H96" i="19" a="1"/>
  <c r="H96" i="19" s="1"/>
  <c r="H97" i="19" s="1"/>
  <c r="H101" i="19" a="1"/>
  <c r="H101" i="19" s="1"/>
  <c r="H102" i="19" s="1"/>
  <c r="H106" i="19" a="1"/>
  <c r="H106" i="19" s="1"/>
  <c r="H107" i="19" s="1"/>
  <c r="H111" i="19" a="1"/>
  <c r="H111" i="19" s="1"/>
  <c r="H112" i="19" s="1"/>
  <c r="H116" i="19" a="1"/>
  <c r="H116" i="19" s="1"/>
  <c r="H117" i="19" s="1"/>
  <c r="H121" i="19" a="1"/>
  <c r="H121" i="19" s="1"/>
  <c r="H122" i="19" s="1"/>
  <c r="H126" i="19" a="1"/>
  <c r="H126" i="19" s="1"/>
  <c r="H127" i="19" s="1"/>
  <c r="H131" i="19" a="1"/>
  <c r="H131" i="19" s="1"/>
  <c r="H132" i="19" s="1"/>
  <c r="H136" i="19" a="1"/>
  <c r="H136" i="19" s="1"/>
  <c r="H137" i="19" s="1"/>
  <c r="H141" i="19" a="1"/>
  <c r="H141" i="19" s="1"/>
  <c r="H142" i="19" s="1"/>
  <c r="H146" i="19" a="1"/>
  <c r="H146" i="19" s="1"/>
  <c r="H147" i="19" s="1"/>
  <c r="H151" i="19" a="1"/>
  <c r="H151" i="19" s="1"/>
  <c r="H152" i="19" s="1"/>
  <c r="H156" i="19" a="1"/>
  <c r="H156" i="19" s="1"/>
  <c r="H157" i="19" s="1"/>
  <c r="H161" i="19" a="1"/>
  <c r="H161" i="19" s="1"/>
  <c r="H162" i="19" s="1"/>
  <c r="H166" i="19" a="1"/>
  <c r="H166" i="19" s="1"/>
  <c r="H60" i="19"/>
  <c r="I59" i="19"/>
  <c r="I46" i="19"/>
  <c r="I47" i="19" s="1"/>
  <c r="K52" i="19"/>
  <c r="J66" i="19"/>
  <c r="J67" i="19" s="1"/>
  <c r="J71" i="19" a="1"/>
  <c r="J71" i="19" s="1"/>
  <c r="J72" i="19" s="1"/>
  <c r="J76" i="19" a="1"/>
  <c r="J76" i="19" s="1"/>
  <c r="J77" i="19" s="1"/>
  <c r="J81" i="19" a="1"/>
  <c r="J81" i="19" s="1"/>
  <c r="J82" i="19" s="1"/>
  <c r="J86" i="19" a="1"/>
  <c r="J86" i="19" s="1"/>
  <c r="J87" i="19" s="1"/>
  <c r="J91" i="19" a="1"/>
  <c r="J91" i="19" s="1"/>
  <c r="J92" i="19" s="1"/>
  <c r="J101" i="19" a="1"/>
  <c r="J101" i="19" s="1"/>
  <c r="J102" i="19" s="1"/>
  <c r="J106" i="19" a="1"/>
  <c r="J106" i="19" s="1"/>
  <c r="J107" i="19" s="1"/>
  <c r="J111" i="19" a="1"/>
  <c r="J111" i="19" s="1"/>
  <c r="J112" i="19" s="1"/>
  <c r="J116" i="19" a="1"/>
  <c r="J116" i="19" s="1"/>
  <c r="J117" i="19" s="1"/>
  <c r="J121" i="19" a="1"/>
  <c r="J121" i="19" s="1"/>
  <c r="J122" i="19" s="1"/>
  <c r="J126" i="19" a="1"/>
  <c r="J126" i="19" s="1"/>
  <c r="J127" i="19" s="1"/>
  <c r="J131" i="19" a="1"/>
  <c r="J131" i="19" s="1"/>
  <c r="J132" i="19" s="1"/>
  <c r="J136" i="19" a="1"/>
  <c r="J136" i="19" s="1"/>
  <c r="J137" i="19" s="1"/>
  <c r="J141" i="19" a="1"/>
  <c r="J141" i="19" s="1"/>
  <c r="J142" i="19" s="1"/>
  <c r="J146" i="19" a="1"/>
  <c r="J146" i="19" s="1"/>
  <c r="J147" i="19" s="1"/>
  <c r="J151" i="19" a="1"/>
  <c r="J151" i="19" s="1"/>
  <c r="J152" i="19" s="1"/>
  <c r="J156" i="19" a="1"/>
  <c r="J156" i="19" s="1"/>
  <c r="J157" i="19" s="1"/>
  <c r="J161" i="19" a="1"/>
  <c r="J161" i="19" s="1"/>
  <c r="J162" i="19" s="1"/>
  <c r="J166" i="19" a="1"/>
  <c r="J166" i="19" s="1"/>
  <c r="L24" i="19"/>
  <c r="L42" i="19" s="1"/>
  <c r="L44" i="19" s="1"/>
  <c r="J60" i="19"/>
  <c r="I71" i="20" a="1"/>
  <c r="I71" i="20" s="1"/>
  <c r="I72" i="20" s="1"/>
  <c r="I76" i="20" a="1"/>
  <c r="I76" i="20" s="1"/>
  <c r="I77" i="20" s="1"/>
  <c r="I66" i="20"/>
  <c r="I67" i="20" s="1"/>
  <c r="I81" i="20" a="1"/>
  <c r="I81" i="20" s="1"/>
  <c r="I82" i="20" s="1"/>
  <c r="I86" i="20" a="1"/>
  <c r="I86" i="20" s="1"/>
  <c r="I87" i="20" s="1"/>
  <c r="I96" i="20" a="1"/>
  <c r="I96" i="20" s="1"/>
  <c r="I97" i="20" s="1"/>
  <c r="I101" i="20" a="1"/>
  <c r="I101" i="20" s="1"/>
  <c r="I102" i="20" s="1"/>
  <c r="I106" i="20" a="1"/>
  <c r="I106" i="20" s="1"/>
  <c r="I107" i="20" s="1"/>
  <c r="I111" i="20" a="1"/>
  <c r="I111" i="20" s="1"/>
  <c r="I112" i="20" s="1"/>
  <c r="I116" i="20" a="1"/>
  <c r="I116" i="20" s="1"/>
  <c r="I117" i="20" s="1"/>
  <c r="I121" i="20" a="1"/>
  <c r="I121" i="20" s="1"/>
  <c r="I122" i="20" s="1"/>
  <c r="I126" i="20" a="1"/>
  <c r="I126" i="20" s="1"/>
  <c r="I127" i="20" s="1"/>
  <c r="I131" i="20" a="1"/>
  <c r="I131" i="20" s="1"/>
  <c r="I132" i="20" s="1"/>
  <c r="I136" i="20" a="1"/>
  <c r="I136" i="20" s="1"/>
  <c r="I137" i="20" s="1"/>
  <c r="I141" i="20" a="1"/>
  <c r="I141" i="20" s="1"/>
  <c r="I142" i="20" s="1"/>
  <c r="I146" i="20" a="1"/>
  <c r="I146" i="20" s="1"/>
  <c r="I147" i="20" s="1"/>
  <c r="I151" i="20" a="1"/>
  <c r="I151" i="20" s="1"/>
  <c r="I152" i="20" s="1"/>
  <c r="I156" i="20" a="1"/>
  <c r="I156" i="20" s="1"/>
  <c r="I157" i="20" s="1"/>
  <c r="I161" i="20" a="1"/>
  <c r="I161" i="20" s="1"/>
  <c r="I162" i="20" s="1"/>
  <c r="I166" i="20" a="1"/>
  <c r="I166" i="20" s="1"/>
  <c r="I167" i="20" s="1"/>
  <c r="I46" i="20"/>
  <c r="I47" i="20" s="1"/>
  <c r="G69" i="20" a="1"/>
  <c r="G69" i="20" s="1"/>
  <c r="G70" i="20" s="1"/>
  <c r="G74" i="20" a="1"/>
  <c r="G74" i="20" s="1"/>
  <c r="G75" i="20" s="1"/>
  <c r="G64" i="20"/>
  <c r="G65" i="20" s="1"/>
  <c r="G79" i="20" a="1"/>
  <c r="G79" i="20" s="1"/>
  <c r="G80" i="20" s="1"/>
  <c r="G84" i="20" a="1"/>
  <c r="G84" i="20" s="1"/>
  <c r="G85" i="20" s="1"/>
  <c r="G89" i="20" a="1"/>
  <c r="G89" i="20" s="1"/>
  <c r="G90" i="20" s="1"/>
  <c r="G94" i="20" a="1"/>
  <c r="G94" i="20" s="1"/>
  <c r="G95" i="20" s="1"/>
  <c r="G99" i="20" a="1"/>
  <c r="G99" i="20" s="1"/>
  <c r="G100" i="20" s="1"/>
  <c r="G104" i="20" a="1"/>
  <c r="G104" i="20" s="1"/>
  <c r="G105" i="20" s="1"/>
  <c r="G109" i="20" a="1"/>
  <c r="G109" i="20" s="1"/>
  <c r="G110" i="20" s="1"/>
  <c r="G114" i="20" a="1"/>
  <c r="G114" i="20" s="1"/>
  <c r="G115" i="20" s="1"/>
  <c r="G119" i="20" a="1"/>
  <c r="G119" i="20" s="1"/>
  <c r="G120" i="20" s="1"/>
  <c r="G124" i="20" a="1"/>
  <c r="G124" i="20" s="1"/>
  <c r="G125" i="20" s="1"/>
  <c r="G129" i="20" a="1"/>
  <c r="G129" i="20" s="1"/>
  <c r="G130" i="20" s="1"/>
  <c r="G134" i="20" a="1"/>
  <c r="G134" i="20" s="1"/>
  <c r="G135" i="20" s="1"/>
  <c r="G139" i="20" a="1"/>
  <c r="G139" i="20" s="1"/>
  <c r="G140" i="20" s="1"/>
  <c r="G144" i="20" a="1"/>
  <c r="G144" i="20" s="1"/>
  <c r="G145" i="20" s="1"/>
  <c r="G149" i="20" a="1"/>
  <c r="G149" i="20" s="1"/>
  <c r="G150" i="20" s="1"/>
  <c r="G154" i="20" a="1"/>
  <c r="G154" i="20" s="1"/>
  <c r="G155" i="20" s="1"/>
  <c r="G159" i="20" a="1"/>
  <c r="G159" i="20" s="1"/>
  <c r="G160" i="20" s="1"/>
  <c r="G164" i="20" a="1"/>
  <c r="G164" i="20" s="1"/>
  <c r="G165" i="20" s="1"/>
  <c r="E71" i="21" a="1"/>
  <c r="E71" i="21" s="1"/>
  <c r="E72" i="21" s="1"/>
  <c r="G47" i="20"/>
  <c r="G50" i="20" s="1"/>
  <c r="G49" i="20"/>
  <c r="H49" i="20" s="1"/>
  <c r="J42" i="20"/>
  <c r="J44" i="20" s="1"/>
  <c r="H47" i="20"/>
  <c r="H74" i="20" a="1"/>
  <c r="H74" i="20" s="1"/>
  <c r="H75" i="20" s="1"/>
  <c r="H64" i="20"/>
  <c r="H65" i="20" s="1"/>
  <c r="H79" i="20" a="1"/>
  <c r="H79" i="20" s="1"/>
  <c r="H80" i="20" s="1"/>
  <c r="H69" i="20" a="1"/>
  <c r="H69" i="20" s="1"/>
  <c r="H70" i="20" s="1"/>
  <c r="H89" i="20" a="1"/>
  <c r="H89" i="20" s="1"/>
  <c r="H90" i="20" s="1"/>
  <c r="H94" i="20" a="1"/>
  <c r="H94" i="20" s="1"/>
  <c r="H95" i="20" s="1"/>
  <c r="H99" i="20" a="1"/>
  <c r="H99" i="20" s="1"/>
  <c r="H100" i="20" s="1"/>
  <c r="H104" i="20" a="1"/>
  <c r="H104" i="20" s="1"/>
  <c r="H105" i="20" s="1"/>
  <c r="H109" i="20" a="1"/>
  <c r="H109" i="20" s="1"/>
  <c r="H110" i="20" s="1"/>
  <c r="H114" i="20" a="1"/>
  <c r="H114" i="20" s="1"/>
  <c r="H115" i="20" s="1"/>
  <c r="H119" i="20" a="1"/>
  <c r="H119" i="20" s="1"/>
  <c r="H120" i="20" s="1"/>
  <c r="H124" i="20" a="1"/>
  <c r="H124" i="20" s="1"/>
  <c r="H125" i="20" s="1"/>
  <c r="H129" i="20" a="1"/>
  <c r="H129" i="20" s="1"/>
  <c r="H130" i="20" s="1"/>
  <c r="H134" i="20" a="1"/>
  <c r="H134" i="20" s="1"/>
  <c r="H135" i="20" s="1"/>
  <c r="H139" i="20" a="1"/>
  <c r="H139" i="20" s="1"/>
  <c r="H140" i="20" s="1"/>
  <c r="H144" i="20" a="1"/>
  <c r="H144" i="20" s="1"/>
  <c r="H145" i="20" s="1"/>
  <c r="H149" i="20" a="1"/>
  <c r="H149" i="20" s="1"/>
  <c r="H150" i="20" s="1"/>
  <c r="H154" i="20" a="1"/>
  <c r="H154" i="20" s="1"/>
  <c r="H155" i="20" s="1"/>
  <c r="H159" i="20" a="1"/>
  <c r="H159" i="20" s="1"/>
  <c r="H160" i="20" s="1"/>
  <c r="H164" i="20" a="1"/>
  <c r="H164" i="20" s="1"/>
  <c r="H165" i="20" s="1"/>
  <c r="K44" i="20"/>
  <c r="F73" i="21" a="1"/>
  <c r="F73" i="21" s="1"/>
  <c r="H59" i="20"/>
  <c r="H48" i="20"/>
  <c r="I48" i="20" s="1"/>
  <c r="I60" i="20"/>
  <c r="F48" i="21"/>
  <c r="G63" i="21"/>
  <c r="G56" i="21"/>
  <c r="G57" i="21" s="1"/>
  <c r="G68" i="21" a="1"/>
  <c r="G68" i="21" s="1"/>
  <c r="G73" i="21" a="1"/>
  <c r="G73" i="21" s="1"/>
  <c r="G45" i="21"/>
  <c r="G59" i="21" s="1"/>
  <c r="G60" i="21" s="1"/>
  <c r="G88" i="21" a="1"/>
  <c r="G88" i="21" s="1"/>
  <c r="G83" i="21" a="1"/>
  <c r="G83" i="21" s="1"/>
  <c r="G93" i="21" a="1"/>
  <c r="G93" i="21" s="1"/>
  <c r="G98" i="21" a="1"/>
  <c r="G98" i="21" s="1"/>
  <c r="G103" i="21" a="1"/>
  <c r="G103" i="21" s="1"/>
  <c r="G108" i="21" a="1"/>
  <c r="G108" i="21" s="1"/>
  <c r="G113" i="21" a="1"/>
  <c r="G113" i="21" s="1"/>
  <c r="G118" i="21" a="1"/>
  <c r="G118" i="21" s="1"/>
  <c r="G123" i="21" a="1"/>
  <c r="G123" i="21" s="1"/>
  <c r="G128" i="21" a="1"/>
  <c r="G128" i="21" s="1"/>
  <c r="G133" i="21" a="1"/>
  <c r="G133" i="21" s="1"/>
  <c r="G138" i="21" a="1"/>
  <c r="G138" i="21" s="1"/>
  <c r="G143" i="21" a="1"/>
  <c r="G143" i="21" s="1"/>
  <c r="G148" i="21" a="1"/>
  <c r="G148" i="21" s="1"/>
  <c r="G153" i="21" a="1"/>
  <c r="G153" i="21" s="1"/>
  <c r="G158" i="21" a="1"/>
  <c r="G158" i="21" s="1"/>
  <c r="G163" i="21" a="1"/>
  <c r="G163" i="21" s="1"/>
  <c r="E49" i="21"/>
  <c r="E64" i="21"/>
  <c r="E65" i="21" s="1"/>
  <c r="E74" i="21" a="1"/>
  <c r="E74" i="21" s="1"/>
  <c r="E75" i="21" s="1"/>
  <c r="E79" i="21" a="1"/>
  <c r="E79" i="21" s="1"/>
  <c r="E80" i="21" s="1"/>
  <c r="E84" i="21" a="1"/>
  <c r="E84" i="21" s="1"/>
  <c r="E85" i="21" s="1"/>
  <c r="E89" i="21" a="1"/>
  <c r="E89" i="21" s="1"/>
  <c r="E90" i="21" s="1"/>
  <c r="E94" i="21" a="1"/>
  <c r="E94" i="21" s="1"/>
  <c r="E95" i="21" s="1"/>
  <c r="E99" i="21" a="1"/>
  <c r="E99" i="21" s="1"/>
  <c r="E100" i="21" s="1"/>
  <c r="E104" i="21" a="1"/>
  <c r="E104" i="21" s="1"/>
  <c r="E105" i="21" s="1"/>
  <c r="E109" i="21" a="1"/>
  <c r="E109" i="21" s="1"/>
  <c r="E110" i="21" s="1"/>
  <c r="E114" i="21" a="1"/>
  <c r="E114" i="21" s="1"/>
  <c r="E115" i="21" s="1"/>
  <c r="E119" i="21" a="1"/>
  <c r="E119" i="21" s="1"/>
  <c r="E120" i="21" s="1"/>
  <c r="E124" i="21" a="1"/>
  <c r="E124" i="21" s="1"/>
  <c r="E125" i="21" s="1"/>
  <c r="E129" i="21" a="1"/>
  <c r="E129" i="21" s="1"/>
  <c r="E130" i="21" s="1"/>
  <c r="E134" i="21" a="1"/>
  <c r="E134" i="21" s="1"/>
  <c r="E135" i="21" s="1"/>
  <c r="E139" i="21" a="1"/>
  <c r="E139" i="21" s="1"/>
  <c r="E140" i="21" s="1"/>
  <c r="E144" i="21" a="1"/>
  <c r="E144" i="21" s="1"/>
  <c r="E145" i="21" s="1"/>
  <c r="E149" i="21" a="1"/>
  <c r="E149" i="21" s="1"/>
  <c r="E150" i="21" s="1"/>
  <c r="E154" i="21" a="1"/>
  <c r="E154" i="21" s="1"/>
  <c r="E155" i="21" s="1"/>
  <c r="E159" i="21" a="1"/>
  <c r="E159" i="21" s="1"/>
  <c r="E160" i="21" s="1"/>
  <c r="E164" i="21" a="1"/>
  <c r="E164" i="21" s="1"/>
  <c r="E165" i="21" s="1"/>
  <c r="G52" i="21"/>
  <c r="F66" i="21"/>
  <c r="F71" i="21" a="1"/>
  <c r="F71" i="21" s="1"/>
  <c r="F72" i="21" s="1"/>
  <c r="F81" i="21" a="1"/>
  <c r="F81" i="21" s="1"/>
  <c r="F82" i="21" s="1"/>
  <c r="F86" i="21" a="1"/>
  <c r="F86" i="21" s="1"/>
  <c r="F87" i="21" s="1"/>
  <c r="F91" i="21" a="1"/>
  <c r="F91" i="21" s="1"/>
  <c r="F92" i="21" s="1"/>
  <c r="F96" i="21" a="1"/>
  <c r="F96" i="21" s="1"/>
  <c r="F97" i="21" s="1"/>
  <c r="F101" i="21" a="1"/>
  <c r="F101" i="21" s="1"/>
  <c r="F102" i="21" s="1"/>
  <c r="F106" i="21" a="1"/>
  <c r="F106" i="21" s="1"/>
  <c r="F107" i="21" s="1"/>
  <c r="F111" i="21" a="1"/>
  <c r="F111" i="21" s="1"/>
  <c r="F112" i="21" s="1"/>
  <c r="F116" i="21" a="1"/>
  <c r="F116" i="21" s="1"/>
  <c r="F117" i="21" s="1"/>
  <c r="F121" i="21" a="1"/>
  <c r="F121" i="21" s="1"/>
  <c r="F122" i="21" s="1"/>
  <c r="F126" i="21" a="1"/>
  <c r="F126" i="21" s="1"/>
  <c r="F127" i="21" s="1"/>
  <c r="F131" i="21" a="1"/>
  <c r="F131" i="21" s="1"/>
  <c r="F132" i="21" s="1"/>
  <c r="F136" i="21" a="1"/>
  <c r="F136" i="21" s="1"/>
  <c r="F137" i="21" s="1"/>
  <c r="F141" i="21" a="1"/>
  <c r="F141" i="21" s="1"/>
  <c r="F142" i="21" s="1"/>
  <c r="F146" i="21" a="1"/>
  <c r="F146" i="21" s="1"/>
  <c r="F147" i="21" s="1"/>
  <c r="F151" i="21" a="1"/>
  <c r="F151" i="21" s="1"/>
  <c r="F152" i="21" s="1"/>
  <c r="F156" i="21" a="1"/>
  <c r="F156" i="21" s="1"/>
  <c r="F157" i="21" s="1"/>
  <c r="F161" i="21" a="1"/>
  <c r="F161" i="21" s="1"/>
  <c r="F162" i="21" s="1"/>
  <c r="F166" i="21" a="1"/>
  <c r="F166" i="21" s="1"/>
  <c r="F167" i="21" s="1"/>
  <c r="F46" i="21"/>
  <c r="M23" i="19"/>
  <c r="M32" i="19" s="1"/>
  <c r="M23" i="20"/>
  <c r="M24" i="20" s="1"/>
  <c r="L24" i="20"/>
  <c r="G42" i="25"/>
  <c r="G53" i="25" s="1"/>
  <c r="F42" i="25"/>
  <c r="F44" i="25" s="1"/>
  <c r="H24" i="25"/>
  <c r="H32" i="25"/>
  <c r="I23" i="25"/>
  <c r="H42" i="21"/>
  <c r="H44" i="21" s="1"/>
  <c r="K24" i="21"/>
  <c r="K32" i="21"/>
  <c r="I42" i="21"/>
  <c r="I44" i="21" s="1"/>
  <c r="J24" i="21"/>
  <c r="J32" i="21"/>
  <c r="L23" i="21"/>
  <c r="K57" i="19" l="1"/>
  <c r="I50" i="19"/>
  <c r="F56" i="25"/>
  <c r="F63" i="25"/>
  <c r="F68" i="25" a="1"/>
  <c r="F68" i="25" s="1"/>
  <c r="F45" i="25"/>
  <c r="F59" i="25" s="1"/>
  <c r="F73" i="25" a="1"/>
  <c r="F73" i="25" s="1"/>
  <c r="F78" i="25" a="1"/>
  <c r="F78" i="25" s="1"/>
  <c r="F83" i="25" a="1"/>
  <c r="F83" i="25" s="1"/>
  <c r="F88" i="25" a="1"/>
  <c r="F88" i="25" s="1"/>
  <c r="F93" i="25" a="1"/>
  <c r="F93" i="25" s="1"/>
  <c r="F98" i="25" a="1"/>
  <c r="F98" i="25" s="1"/>
  <c r="F103" i="25" a="1"/>
  <c r="F103" i="25" s="1"/>
  <c r="F108" i="25" a="1"/>
  <c r="F108" i="25" s="1"/>
  <c r="F113" i="25" a="1"/>
  <c r="F113" i="25" s="1"/>
  <c r="F118" i="25" a="1"/>
  <c r="F118" i="25" s="1"/>
  <c r="F123" i="25" a="1"/>
  <c r="F123" i="25" s="1"/>
  <c r="F128" i="25" a="1"/>
  <c r="F128" i="25" s="1"/>
  <c r="F133" i="25" a="1"/>
  <c r="F133" i="25" s="1"/>
  <c r="F138" i="25" a="1"/>
  <c r="F138" i="25" s="1"/>
  <c r="F143" i="25" a="1"/>
  <c r="F143" i="25" s="1"/>
  <c r="F148" i="25" a="1"/>
  <c r="F148" i="25" s="1"/>
  <c r="F153" i="25" a="1"/>
  <c r="F153" i="25" s="1"/>
  <c r="F158" i="25" a="1"/>
  <c r="F158" i="25" s="1"/>
  <c r="F163" i="25" a="1"/>
  <c r="F163" i="25" s="1"/>
  <c r="I53" i="21"/>
  <c r="F53" i="25"/>
  <c r="F54" i="25" s="1"/>
  <c r="G54" i="25" s="1"/>
  <c r="F52" i="25"/>
  <c r="G52" i="25" s="1"/>
  <c r="H53" i="21"/>
  <c r="H54" i="21" s="1"/>
  <c r="I54" i="21" s="1"/>
  <c r="E46" i="25"/>
  <c r="E48" i="25"/>
  <c r="F48" i="25" s="1"/>
  <c r="H42" i="25"/>
  <c r="H44" i="25" s="1"/>
  <c r="F57" i="25"/>
  <c r="G44" i="25"/>
  <c r="E59" i="25"/>
  <c r="E69" i="21" a="1"/>
  <c r="E69" i="21" s="1"/>
  <c r="E70" i="21" s="1"/>
  <c r="J53" i="20"/>
  <c r="J54" i="20" s="1"/>
  <c r="K54" i="20" s="1"/>
  <c r="K98" i="19" a="1"/>
  <c r="K98" i="19" s="1"/>
  <c r="J96" i="19" a="1"/>
  <c r="J96" i="19" s="1"/>
  <c r="J97" i="19" s="1"/>
  <c r="H84" i="19" a="1"/>
  <c r="H84" i="19" s="1"/>
  <c r="H85" i="19" s="1"/>
  <c r="M24" i="19"/>
  <c r="M42" i="19" s="1"/>
  <c r="M44" i="19" s="1"/>
  <c r="H84" i="20" a="1"/>
  <c r="H84" i="20" s="1"/>
  <c r="H85" i="20" s="1"/>
  <c r="N23" i="20"/>
  <c r="N32" i="20" s="1"/>
  <c r="I91" i="20" a="1"/>
  <c r="I91" i="20" s="1"/>
  <c r="I92" i="20" s="1"/>
  <c r="N23" i="19"/>
  <c r="N24" i="19" s="1"/>
  <c r="N42" i="19" s="1"/>
  <c r="L68" i="19" a="1"/>
  <c r="L68" i="19" s="1"/>
  <c r="L63" i="19"/>
  <c r="L56" i="19"/>
  <c r="L57" i="19" s="1"/>
  <c r="L73" i="19" a="1"/>
  <c r="L73" i="19" s="1"/>
  <c r="L78" i="19" a="1"/>
  <c r="L78" i="19" s="1"/>
  <c r="L83" i="19" a="1"/>
  <c r="L83" i="19" s="1"/>
  <c r="L88" i="19" a="1"/>
  <c r="L88" i="19" s="1"/>
  <c r="L45" i="19"/>
  <c r="L59" i="19" s="1"/>
  <c r="L60" i="19" s="1"/>
  <c r="L93" i="19" a="1"/>
  <c r="L93" i="19" s="1"/>
  <c r="L98" i="19" a="1"/>
  <c r="L98" i="19" s="1"/>
  <c r="L108" i="19" a="1"/>
  <c r="L108" i="19" s="1"/>
  <c r="L113" i="19" a="1"/>
  <c r="L113" i="19" s="1"/>
  <c r="L118" i="19" a="1"/>
  <c r="L118" i="19" s="1"/>
  <c r="L123" i="19" a="1"/>
  <c r="L123" i="19" s="1"/>
  <c r="L128" i="19" a="1"/>
  <c r="L128" i="19" s="1"/>
  <c r="L133" i="19" a="1"/>
  <c r="L133" i="19" s="1"/>
  <c r="L138" i="19" a="1"/>
  <c r="L138" i="19" s="1"/>
  <c r="L143" i="19" a="1"/>
  <c r="L143" i="19" s="1"/>
  <c r="L148" i="19" a="1"/>
  <c r="L148" i="19" s="1"/>
  <c r="L153" i="19" a="1"/>
  <c r="L153" i="19" s="1"/>
  <c r="L158" i="19" a="1"/>
  <c r="L158" i="19" s="1"/>
  <c r="L163" i="19" a="1"/>
  <c r="L163" i="19" s="1"/>
  <c r="J69" i="19" a="1"/>
  <c r="J69" i="19" s="1"/>
  <c r="J70" i="19" s="1"/>
  <c r="J64" i="19"/>
  <c r="J65" i="19" s="1"/>
  <c r="J74" i="19" a="1"/>
  <c r="J74" i="19" s="1"/>
  <c r="J75" i="19" s="1"/>
  <c r="J79" i="19" a="1"/>
  <c r="J79" i="19" s="1"/>
  <c r="J80" i="19" s="1"/>
  <c r="J84" i="19" a="1"/>
  <c r="J84" i="19" s="1"/>
  <c r="J85" i="19" s="1"/>
  <c r="J89" i="19" a="1"/>
  <c r="J89" i="19" s="1"/>
  <c r="J90" i="19" s="1"/>
  <c r="J99" i="19" a="1"/>
  <c r="J99" i="19" s="1"/>
  <c r="J100" i="19" s="1"/>
  <c r="J104" i="19" a="1"/>
  <c r="J104" i="19" s="1"/>
  <c r="J105" i="19" s="1"/>
  <c r="J109" i="19" a="1"/>
  <c r="J109" i="19" s="1"/>
  <c r="J110" i="19" s="1"/>
  <c r="J114" i="19" a="1"/>
  <c r="J114" i="19" s="1"/>
  <c r="J115" i="19" s="1"/>
  <c r="J119" i="19" a="1"/>
  <c r="J119" i="19" s="1"/>
  <c r="J120" i="19" s="1"/>
  <c r="J124" i="19" a="1"/>
  <c r="J124" i="19" s="1"/>
  <c r="J125" i="19" s="1"/>
  <c r="J129" i="19" a="1"/>
  <c r="J129" i="19" s="1"/>
  <c r="J130" i="19" s="1"/>
  <c r="J134" i="19" a="1"/>
  <c r="J134" i="19" s="1"/>
  <c r="J135" i="19" s="1"/>
  <c r="J139" i="19" a="1"/>
  <c r="J139" i="19" s="1"/>
  <c r="J140" i="19" s="1"/>
  <c r="J144" i="19" a="1"/>
  <c r="J144" i="19" s="1"/>
  <c r="J145" i="19" s="1"/>
  <c r="J149" i="19" a="1"/>
  <c r="J149" i="19" s="1"/>
  <c r="J150" i="19" s="1"/>
  <c r="J154" i="19" a="1"/>
  <c r="J154" i="19" s="1"/>
  <c r="J155" i="19" s="1"/>
  <c r="J159" i="19" a="1"/>
  <c r="J159" i="19" s="1"/>
  <c r="J160" i="19" s="1"/>
  <c r="J164" i="19" a="1"/>
  <c r="J164" i="19" s="1"/>
  <c r="H167" i="19"/>
  <c r="H86" i="19" a="1"/>
  <c r="H86" i="19" s="1"/>
  <c r="H87" i="19" s="1"/>
  <c r="J47" i="19"/>
  <c r="J50" i="19" s="1"/>
  <c r="K71" i="19" a="1"/>
  <c r="K71" i="19" s="1"/>
  <c r="K72" i="19" s="1"/>
  <c r="K66" i="19"/>
  <c r="K67" i="19" s="1"/>
  <c r="K76" i="19" a="1"/>
  <c r="K76" i="19" s="1"/>
  <c r="K77" i="19" s="1"/>
  <c r="K81" i="19" a="1"/>
  <c r="K81" i="19" s="1"/>
  <c r="K82" i="19" s="1"/>
  <c r="K86" i="19" a="1"/>
  <c r="K86" i="19" s="1"/>
  <c r="K87" i="19" s="1"/>
  <c r="K91" i="19" a="1"/>
  <c r="K91" i="19" s="1"/>
  <c r="K92" i="19" s="1"/>
  <c r="K96" i="19" a="1"/>
  <c r="K96" i="19" s="1"/>
  <c r="K97" i="19" s="1"/>
  <c r="K106" i="19" a="1"/>
  <c r="K106" i="19" s="1"/>
  <c r="K107" i="19" s="1"/>
  <c r="K111" i="19" a="1"/>
  <c r="K111" i="19" s="1"/>
  <c r="K112" i="19" s="1"/>
  <c r="K116" i="19" a="1"/>
  <c r="K116" i="19" s="1"/>
  <c r="K117" i="19" s="1"/>
  <c r="K121" i="19" a="1"/>
  <c r="K121" i="19" s="1"/>
  <c r="K122" i="19" s="1"/>
  <c r="K126" i="19" a="1"/>
  <c r="K126" i="19" s="1"/>
  <c r="K127" i="19" s="1"/>
  <c r="K131" i="19" a="1"/>
  <c r="K131" i="19" s="1"/>
  <c r="K132" i="19" s="1"/>
  <c r="K136" i="19" a="1"/>
  <c r="K136" i="19" s="1"/>
  <c r="K137" i="19" s="1"/>
  <c r="K141" i="19" a="1"/>
  <c r="K141" i="19" s="1"/>
  <c r="K142" i="19" s="1"/>
  <c r="K146" i="19" a="1"/>
  <c r="K146" i="19" s="1"/>
  <c r="K147" i="19" s="1"/>
  <c r="K151" i="19" a="1"/>
  <c r="K151" i="19" s="1"/>
  <c r="K152" i="19" s="1"/>
  <c r="K156" i="19" a="1"/>
  <c r="K156" i="19" s="1"/>
  <c r="K157" i="19" s="1"/>
  <c r="K161" i="19" a="1"/>
  <c r="K161" i="19" s="1"/>
  <c r="K162" i="19" s="1"/>
  <c r="K166" i="19" a="1"/>
  <c r="K166" i="19" s="1"/>
  <c r="K48" i="19"/>
  <c r="K46" i="19"/>
  <c r="K47" i="19" s="1"/>
  <c r="L52" i="19"/>
  <c r="I49" i="19"/>
  <c r="J49" i="19" s="1"/>
  <c r="H165" i="19"/>
  <c r="I64" i="19"/>
  <c r="I65" i="19" s="1"/>
  <c r="I69" i="19" a="1"/>
  <c r="I69" i="19" s="1"/>
  <c r="I70" i="19" s="1"/>
  <c r="I74" i="19" a="1"/>
  <c r="I74" i="19" s="1"/>
  <c r="I75" i="19" s="1"/>
  <c r="I79" i="19" a="1"/>
  <c r="I79" i="19" s="1"/>
  <c r="I80" i="19" s="1"/>
  <c r="I84" i="19" a="1"/>
  <c r="I84" i="19" s="1"/>
  <c r="I85" i="19" s="1"/>
  <c r="I94" i="19" a="1"/>
  <c r="I94" i="19" s="1"/>
  <c r="I95" i="19" s="1"/>
  <c r="I99" i="19" a="1"/>
  <c r="I99" i="19" s="1"/>
  <c r="I100" i="19" s="1"/>
  <c r="I104" i="19" a="1"/>
  <c r="I104" i="19" s="1"/>
  <c r="I105" i="19" s="1"/>
  <c r="I109" i="19" a="1"/>
  <c r="I109" i="19" s="1"/>
  <c r="I110" i="19" s="1"/>
  <c r="I114" i="19" a="1"/>
  <c r="I114" i="19" s="1"/>
  <c r="I115" i="19" s="1"/>
  <c r="I119" i="19" a="1"/>
  <c r="I119" i="19" s="1"/>
  <c r="I120" i="19" s="1"/>
  <c r="I124" i="19" a="1"/>
  <c r="I124" i="19" s="1"/>
  <c r="I125" i="19" s="1"/>
  <c r="I129" i="19" a="1"/>
  <c r="I129" i="19" s="1"/>
  <c r="I130" i="19" s="1"/>
  <c r="I134" i="19" a="1"/>
  <c r="I134" i="19" s="1"/>
  <c r="I135" i="19" s="1"/>
  <c r="I139" i="19" a="1"/>
  <c r="I139" i="19" s="1"/>
  <c r="I140" i="19" s="1"/>
  <c r="I144" i="19" a="1"/>
  <c r="I144" i="19" s="1"/>
  <c r="I145" i="19" s="1"/>
  <c r="I149" i="19" a="1"/>
  <c r="I149" i="19" s="1"/>
  <c r="I150" i="19" s="1"/>
  <c r="I154" i="19" a="1"/>
  <c r="I154" i="19" s="1"/>
  <c r="I155" i="19" s="1"/>
  <c r="I159" i="19" a="1"/>
  <c r="I159" i="19" s="1"/>
  <c r="I160" i="19" s="1"/>
  <c r="I164" i="19" a="1"/>
  <c r="I164" i="19" s="1"/>
  <c r="I66" i="19"/>
  <c r="I67" i="19" s="1"/>
  <c r="I71" i="19" a="1"/>
  <c r="I71" i="19" s="1"/>
  <c r="I72" i="19" s="1"/>
  <c r="I76" i="19" a="1"/>
  <c r="I76" i="19" s="1"/>
  <c r="I77" i="19" s="1"/>
  <c r="I81" i="19" a="1"/>
  <c r="I81" i="19" s="1"/>
  <c r="I82" i="19" s="1"/>
  <c r="I86" i="19" a="1"/>
  <c r="I86" i="19" s="1"/>
  <c r="I87" i="19" s="1"/>
  <c r="I96" i="19" a="1"/>
  <c r="I96" i="19" s="1"/>
  <c r="I97" i="19" s="1"/>
  <c r="I101" i="19" a="1"/>
  <c r="I101" i="19" s="1"/>
  <c r="I102" i="19" s="1"/>
  <c r="I106" i="19" a="1"/>
  <c r="I106" i="19" s="1"/>
  <c r="I107" i="19" s="1"/>
  <c r="I111" i="19" a="1"/>
  <c r="I111" i="19" s="1"/>
  <c r="I112" i="19" s="1"/>
  <c r="I116" i="19" a="1"/>
  <c r="I116" i="19" s="1"/>
  <c r="I117" i="19" s="1"/>
  <c r="I121" i="19" a="1"/>
  <c r="I121" i="19" s="1"/>
  <c r="I122" i="19" s="1"/>
  <c r="I126" i="19" a="1"/>
  <c r="I126" i="19" s="1"/>
  <c r="I127" i="19" s="1"/>
  <c r="I131" i="19" a="1"/>
  <c r="I131" i="19" s="1"/>
  <c r="I132" i="19" s="1"/>
  <c r="I136" i="19" a="1"/>
  <c r="I136" i="19" s="1"/>
  <c r="I137" i="19" s="1"/>
  <c r="I141" i="19" a="1"/>
  <c r="I141" i="19" s="1"/>
  <c r="I142" i="19" s="1"/>
  <c r="I146" i="19" a="1"/>
  <c r="I146" i="19" s="1"/>
  <c r="I147" i="19" s="1"/>
  <c r="I151" i="19" a="1"/>
  <c r="I151" i="19" s="1"/>
  <c r="I152" i="19" s="1"/>
  <c r="I156" i="19" a="1"/>
  <c r="I156" i="19" s="1"/>
  <c r="I157" i="19" s="1"/>
  <c r="I161" i="19" a="1"/>
  <c r="I161" i="19" s="1"/>
  <c r="I162" i="19" s="1"/>
  <c r="I166" i="19" a="1"/>
  <c r="I166" i="19" s="1"/>
  <c r="I60" i="19"/>
  <c r="G78" i="21" a="1"/>
  <c r="G78" i="21" s="1"/>
  <c r="F76" i="21" a="1"/>
  <c r="F76" i="21" s="1"/>
  <c r="F77" i="21" s="1"/>
  <c r="G48" i="21"/>
  <c r="J167" i="19"/>
  <c r="J56" i="20"/>
  <c r="J57" i="20" s="1"/>
  <c r="J63" i="20"/>
  <c r="J68" i="20" a="1"/>
  <c r="J68" i="20" s="1"/>
  <c r="J73" i="20" a="1"/>
  <c r="J73" i="20" s="1"/>
  <c r="J78" i="20" a="1"/>
  <c r="J78" i="20" s="1"/>
  <c r="J45" i="20"/>
  <c r="J48" i="20" s="1"/>
  <c r="J83" i="20" a="1"/>
  <c r="J83" i="20" s="1"/>
  <c r="J88" i="20" a="1"/>
  <c r="J88" i="20" s="1"/>
  <c r="J98" i="20" a="1"/>
  <c r="J98" i="20" s="1"/>
  <c r="J103" i="20" a="1"/>
  <c r="J103" i="20" s="1"/>
  <c r="J108" i="20" a="1"/>
  <c r="J108" i="20" s="1"/>
  <c r="J113" i="20" a="1"/>
  <c r="J113" i="20" s="1"/>
  <c r="J118" i="20" a="1"/>
  <c r="J118" i="20" s="1"/>
  <c r="J123" i="20" a="1"/>
  <c r="J123" i="20" s="1"/>
  <c r="J128" i="20" a="1"/>
  <c r="J128" i="20" s="1"/>
  <c r="J133" i="20" a="1"/>
  <c r="J133" i="20" s="1"/>
  <c r="J138" i="20" a="1"/>
  <c r="J138" i="20" s="1"/>
  <c r="J143" i="20" a="1"/>
  <c r="J143" i="20" s="1"/>
  <c r="J148" i="20" a="1"/>
  <c r="J148" i="20" s="1"/>
  <c r="J153" i="20" a="1"/>
  <c r="J153" i="20" s="1"/>
  <c r="J158" i="20" a="1"/>
  <c r="J158" i="20" s="1"/>
  <c r="J163" i="20" a="1"/>
  <c r="J163" i="20" s="1"/>
  <c r="J52" i="20"/>
  <c r="K45" i="20" s="1"/>
  <c r="K59" i="20" s="1"/>
  <c r="K60" i="20" s="1"/>
  <c r="I79" i="20" a="1"/>
  <c r="I79" i="20" s="1"/>
  <c r="I80" i="20" s="1"/>
  <c r="I64" i="20"/>
  <c r="I65" i="20" s="1"/>
  <c r="I69" i="20" a="1"/>
  <c r="I69" i="20" s="1"/>
  <c r="I70" i="20" s="1"/>
  <c r="I74" i="20" a="1"/>
  <c r="I74" i="20" s="1"/>
  <c r="I75" i="20" s="1"/>
  <c r="I84" i="20" a="1"/>
  <c r="I84" i="20" s="1"/>
  <c r="I85" i="20" s="1"/>
  <c r="I94" i="20" a="1"/>
  <c r="I94" i="20" s="1"/>
  <c r="I95" i="20" s="1"/>
  <c r="I99" i="20" a="1"/>
  <c r="I99" i="20" s="1"/>
  <c r="I100" i="20" s="1"/>
  <c r="I104" i="20" a="1"/>
  <c r="I104" i="20" s="1"/>
  <c r="I105" i="20" s="1"/>
  <c r="I109" i="20" a="1"/>
  <c r="I109" i="20" s="1"/>
  <c r="I110" i="20" s="1"/>
  <c r="I114" i="20" a="1"/>
  <c r="I114" i="20" s="1"/>
  <c r="I115" i="20" s="1"/>
  <c r="I119" i="20" a="1"/>
  <c r="I119" i="20" s="1"/>
  <c r="I120" i="20" s="1"/>
  <c r="I124" i="20" a="1"/>
  <c r="I124" i="20" s="1"/>
  <c r="I125" i="20" s="1"/>
  <c r="I129" i="20" a="1"/>
  <c r="I129" i="20" s="1"/>
  <c r="I130" i="20" s="1"/>
  <c r="I134" i="20" a="1"/>
  <c r="I134" i="20" s="1"/>
  <c r="I135" i="20" s="1"/>
  <c r="I139" i="20" a="1"/>
  <c r="I139" i="20" s="1"/>
  <c r="I140" i="20" s="1"/>
  <c r="I144" i="20" a="1"/>
  <c r="I144" i="20" s="1"/>
  <c r="I145" i="20" s="1"/>
  <c r="I149" i="20" a="1"/>
  <c r="I149" i="20" s="1"/>
  <c r="I150" i="20" s="1"/>
  <c r="I154" i="20" a="1"/>
  <c r="I154" i="20" s="1"/>
  <c r="I155" i="20" s="1"/>
  <c r="I159" i="20" a="1"/>
  <c r="I159" i="20" s="1"/>
  <c r="I160" i="20" s="1"/>
  <c r="I164" i="20" a="1"/>
  <c r="I164" i="20" s="1"/>
  <c r="I165" i="20" s="1"/>
  <c r="M32" i="20"/>
  <c r="K63" i="20"/>
  <c r="K56" i="20"/>
  <c r="K68" i="20" a="1"/>
  <c r="K68" i="20" s="1"/>
  <c r="K73" i="20" a="1"/>
  <c r="K73" i="20" s="1"/>
  <c r="K78" i="20" a="1"/>
  <c r="K78" i="20" s="1"/>
  <c r="K83" i="20" a="1"/>
  <c r="K83" i="20" s="1"/>
  <c r="K88" i="20" a="1"/>
  <c r="K88" i="20" s="1"/>
  <c r="K93" i="20" a="1"/>
  <c r="K93" i="20" s="1"/>
  <c r="K103" i="20" a="1"/>
  <c r="K103" i="20" s="1"/>
  <c r="K108" i="20" a="1"/>
  <c r="K108" i="20" s="1"/>
  <c r="K113" i="20" a="1"/>
  <c r="K113" i="20" s="1"/>
  <c r="K118" i="20" a="1"/>
  <c r="K118" i="20" s="1"/>
  <c r="K123" i="20" a="1"/>
  <c r="K123" i="20" s="1"/>
  <c r="K128" i="20" a="1"/>
  <c r="K128" i="20" s="1"/>
  <c r="K133" i="20" a="1"/>
  <c r="K133" i="20" s="1"/>
  <c r="K138" i="20" a="1"/>
  <c r="K138" i="20" s="1"/>
  <c r="K143" i="20" a="1"/>
  <c r="K143" i="20" s="1"/>
  <c r="K148" i="20" a="1"/>
  <c r="K148" i="20" s="1"/>
  <c r="K153" i="20" a="1"/>
  <c r="K153" i="20" s="1"/>
  <c r="K158" i="20" a="1"/>
  <c r="K158" i="20" s="1"/>
  <c r="K163" i="20" a="1"/>
  <c r="K163" i="20" s="1"/>
  <c r="H66" i="20"/>
  <c r="H67" i="20" s="1"/>
  <c r="H71" i="20" a="1"/>
  <c r="H71" i="20" s="1"/>
  <c r="H72" i="20" s="1"/>
  <c r="H76" i="20" a="1"/>
  <c r="H76" i="20" s="1"/>
  <c r="H77" i="20" s="1"/>
  <c r="H81" i="20" a="1"/>
  <c r="H81" i="20" s="1"/>
  <c r="H82" i="20" s="1"/>
  <c r="H91" i="20" a="1"/>
  <c r="H91" i="20" s="1"/>
  <c r="H92" i="20" s="1"/>
  <c r="H96" i="20" a="1"/>
  <c r="H96" i="20" s="1"/>
  <c r="H97" i="20" s="1"/>
  <c r="H101" i="20" a="1"/>
  <c r="H101" i="20" s="1"/>
  <c r="H102" i="20" s="1"/>
  <c r="H106" i="20" a="1"/>
  <c r="H106" i="20" s="1"/>
  <c r="H107" i="20" s="1"/>
  <c r="H111" i="20" a="1"/>
  <c r="H111" i="20" s="1"/>
  <c r="H112" i="20" s="1"/>
  <c r="H116" i="20" a="1"/>
  <c r="H116" i="20" s="1"/>
  <c r="H117" i="20" s="1"/>
  <c r="H121" i="20" a="1"/>
  <c r="H121" i="20" s="1"/>
  <c r="H122" i="20" s="1"/>
  <c r="H126" i="20" a="1"/>
  <c r="H126" i="20" s="1"/>
  <c r="H127" i="20" s="1"/>
  <c r="H131" i="20" a="1"/>
  <c r="H131" i="20" s="1"/>
  <c r="H132" i="20" s="1"/>
  <c r="H136" i="20" a="1"/>
  <c r="H136" i="20" s="1"/>
  <c r="H137" i="20" s="1"/>
  <c r="H141" i="20" a="1"/>
  <c r="H141" i="20" s="1"/>
  <c r="H142" i="20" s="1"/>
  <c r="H146" i="20" a="1"/>
  <c r="H146" i="20" s="1"/>
  <c r="H147" i="20" s="1"/>
  <c r="H151" i="20" a="1"/>
  <c r="H151" i="20" s="1"/>
  <c r="H152" i="20" s="1"/>
  <c r="H156" i="20" a="1"/>
  <c r="H156" i="20" s="1"/>
  <c r="H157" i="20" s="1"/>
  <c r="H161" i="20" a="1"/>
  <c r="H161" i="20" s="1"/>
  <c r="H162" i="20" s="1"/>
  <c r="H166" i="20" a="1"/>
  <c r="H166" i="20" s="1"/>
  <c r="H167" i="20" s="1"/>
  <c r="H60" i="20"/>
  <c r="L42" i="20"/>
  <c r="L44" i="20" s="1"/>
  <c r="F67" i="21"/>
  <c r="I49" i="20"/>
  <c r="H50" i="20"/>
  <c r="I50" i="20" s="1"/>
  <c r="I63" i="21"/>
  <c r="I68" i="21" a="1"/>
  <c r="I68" i="21" s="1"/>
  <c r="I56" i="21"/>
  <c r="I73" i="21" a="1"/>
  <c r="I73" i="21" s="1"/>
  <c r="I78" i="21" a="1"/>
  <c r="I78" i="21" s="1"/>
  <c r="I83" i="21" a="1"/>
  <c r="I83" i="21" s="1"/>
  <c r="I93" i="21" a="1"/>
  <c r="I93" i="21" s="1"/>
  <c r="I98" i="21" a="1"/>
  <c r="I98" i="21" s="1"/>
  <c r="I103" i="21" a="1"/>
  <c r="I103" i="21" s="1"/>
  <c r="I108" i="21" a="1"/>
  <c r="I108" i="21" s="1"/>
  <c r="I113" i="21" a="1"/>
  <c r="I113" i="21" s="1"/>
  <c r="I118" i="21" a="1"/>
  <c r="I118" i="21" s="1"/>
  <c r="I123" i="21" a="1"/>
  <c r="I123" i="21" s="1"/>
  <c r="I128" i="21" a="1"/>
  <c r="I128" i="21" s="1"/>
  <c r="I133" i="21" a="1"/>
  <c r="I133" i="21" s="1"/>
  <c r="I138" i="21" a="1"/>
  <c r="I138" i="21" s="1"/>
  <c r="I143" i="21" a="1"/>
  <c r="I143" i="21" s="1"/>
  <c r="I148" i="21" a="1"/>
  <c r="I148" i="21" s="1"/>
  <c r="I153" i="21" a="1"/>
  <c r="I153" i="21" s="1"/>
  <c r="I158" i="21" a="1"/>
  <c r="I158" i="21" s="1"/>
  <c r="I163" i="21" a="1"/>
  <c r="I163" i="21" s="1"/>
  <c r="H56" i="21"/>
  <c r="H57" i="21" s="1"/>
  <c r="H68" i="21" a="1"/>
  <c r="H68" i="21" s="1"/>
  <c r="H63" i="21"/>
  <c r="H73" i="21" a="1"/>
  <c r="H73" i="21" s="1"/>
  <c r="H78" i="21" a="1"/>
  <c r="H78" i="21" s="1"/>
  <c r="H88" i="21" a="1"/>
  <c r="H88" i="21" s="1"/>
  <c r="H45" i="21"/>
  <c r="H93" i="21" a="1"/>
  <c r="H93" i="21" s="1"/>
  <c r="H98" i="21" a="1"/>
  <c r="H98" i="21" s="1"/>
  <c r="H103" i="21" a="1"/>
  <c r="H103" i="21" s="1"/>
  <c r="H108" i="21" a="1"/>
  <c r="H108" i="21" s="1"/>
  <c r="H113" i="21" a="1"/>
  <c r="H113" i="21" s="1"/>
  <c r="H118" i="21" a="1"/>
  <c r="H118" i="21" s="1"/>
  <c r="H123" i="21" a="1"/>
  <c r="H123" i="21" s="1"/>
  <c r="H128" i="21" a="1"/>
  <c r="H128" i="21" s="1"/>
  <c r="H133" i="21" a="1"/>
  <c r="H133" i="21" s="1"/>
  <c r="H138" i="21" a="1"/>
  <c r="H138" i="21" s="1"/>
  <c r="H143" i="21" a="1"/>
  <c r="H143" i="21" s="1"/>
  <c r="H148" i="21" a="1"/>
  <c r="H148" i="21" s="1"/>
  <c r="H153" i="21" a="1"/>
  <c r="H153" i="21" s="1"/>
  <c r="H158" i="21" a="1"/>
  <c r="H158" i="21" s="1"/>
  <c r="H163" i="21" a="1"/>
  <c r="H163" i="21" s="1"/>
  <c r="F49" i="21"/>
  <c r="G71" i="21" a="1"/>
  <c r="G71" i="21" s="1"/>
  <c r="G72" i="21" s="1"/>
  <c r="G86" i="21" a="1"/>
  <c r="G86" i="21" s="1"/>
  <c r="G87" i="21" s="1"/>
  <c r="G66" i="21"/>
  <c r="G67" i="21" s="1"/>
  <c r="G76" i="21" a="1"/>
  <c r="G76" i="21" s="1"/>
  <c r="G77" i="21" s="1"/>
  <c r="G91" i="21" a="1"/>
  <c r="G91" i="21" s="1"/>
  <c r="G92" i="21" s="1"/>
  <c r="G96" i="21" a="1"/>
  <c r="G96" i="21" s="1"/>
  <c r="G97" i="21" s="1"/>
  <c r="G101" i="21" a="1"/>
  <c r="G101" i="21" s="1"/>
  <c r="G102" i="21" s="1"/>
  <c r="G106" i="21" a="1"/>
  <c r="G106" i="21" s="1"/>
  <c r="G107" i="21" s="1"/>
  <c r="G111" i="21" a="1"/>
  <c r="G111" i="21" s="1"/>
  <c r="G112" i="21" s="1"/>
  <c r="G116" i="21" a="1"/>
  <c r="G116" i="21" s="1"/>
  <c r="G117" i="21" s="1"/>
  <c r="G121" i="21" a="1"/>
  <c r="G121" i="21" s="1"/>
  <c r="G122" i="21" s="1"/>
  <c r="G126" i="21" a="1"/>
  <c r="G126" i="21" s="1"/>
  <c r="G127" i="21" s="1"/>
  <c r="G131" i="21" a="1"/>
  <c r="G131" i="21" s="1"/>
  <c r="G132" i="21" s="1"/>
  <c r="G136" i="21" a="1"/>
  <c r="G136" i="21" s="1"/>
  <c r="G137" i="21" s="1"/>
  <c r="G141" i="21" a="1"/>
  <c r="G141" i="21" s="1"/>
  <c r="G142" i="21" s="1"/>
  <c r="G146" i="21" a="1"/>
  <c r="G146" i="21" s="1"/>
  <c r="G147" i="21" s="1"/>
  <c r="G151" i="21" a="1"/>
  <c r="G151" i="21" s="1"/>
  <c r="G152" i="21" s="1"/>
  <c r="G156" i="21" a="1"/>
  <c r="G156" i="21" s="1"/>
  <c r="G157" i="21" s="1"/>
  <c r="G161" i="21" a="1"/>
  <c r="G161" i="21" s="1"/>
  <c r="G162" i="21" s="1"/>
  <c r="G166" i="21" a="1"/>
  <c r="G166" i="21" s="1"/>
  <c r="G167" i="21" s="1"/>
  <c r="G46" i="21"/>
  <c r="G47" i="21" s="1"/>
  <c r="H52" i="21"/>
  <c r="I45" i="21" s="1"/>
  <c r="F69" i="21" a="1"/>
  <c r="F69" i="21" s="1"/>
  <c r="F70" i="21" s="1"/>
  <c r="F79" i="21" a="1"/>
  <c r="F79" i="21" s="1"/>
  <c r="F80" i="21" s="1"/>
  <c r="F64" i="21"/>
  <c r="F65" i="21" s="1"/>
  <c r="F84" i="21" a="1"/>
  <c r="F84" i="21" s="1"/>
  <c r="F85" i="21" s="1"/>
  <c r="F89" i="21" a="1"/>
  <c r="F89" i="21" s="1"/>
  <c r="F90" i="21" s="1"/>
  <c r="F94" i="21" a="1"/>
  <c r="F94" i="21" s="1"/>
  <c r="F95" i="21" s="1"/>
  <c r="F99" i="21" a="1"/>
  <c r="F99" i="21" s="1"/>
  <c r="F100" i="21" s="1"/>
  <c r="F104" i="21" a="1"/>
  <c r="F104" i="21" s="1"/>
  <c r="F105" i="21" s="1"/>
  <c r="F109" i="21" a="1"/>
  <c r="F109" i="21" s="1"/>
  <c r="F110" i="21" s="1"/>
  <c r="F114" i="21" a="1"/>
  <c r="F114" i="21" s="1"/>
  <c r="F115" i="21" s="1"/>
  <c r="F119" i="21" a="1"/>
  <c r="F119" i="21" s="1"/>
  <c r="F120" i="21" s="1"/>
  <c r="F124" i="21" a="1"/>
  <c r="F124" i="21" s="1"/>
  <c r="F125" i="21" s="1"/>
  <c r="F129" i="21" a="1"/>
  <c r="F129" i="21" s="1"/>
  <c r="F130" i="21" s="1"/>
  <c r="F134" i="21" a="1"/>
  <c r="F134" i="21" s="1"/>
  <c r="F135" i="21" s="1"/>
  <c r="F139" i="21" a="1"/>
  <c r="F139" i="21" s="1"/>
  <c r="F140" i="21" s="1"/>
  <c r="F144" i="21" a="1"/>
  <c r="F144" i="21" s="1"/>
  <c r="F145" i="21" s="1"/>
  <c r="F149" i="21" a="1"/>
  <c r="F149" i="21" s="1"/>
  <c r="F150" i="21" s="1"/>
  <c r="F154" i="21" a="1"/>
  <c r="F154" i="21" s="1"/>
  <c r="F155" i="21" s="1"/>
  <c r="F159" i="21" a="1"/>
  <c r="F159" i="21" s="1"/>
  <c r="F160" i="21" s="1"/>
  <c r="F164" i="21" a="1"/>
  <c r="F164" i="21" s="1"/>
  <c r="F165" i="21" s="1"/>
  <c r="F47" i="21"/>
  <c r="F50" i="21" s="1"/>
  <c r="J23" i="25"/>
  <c r="I32" i="25"/>
  <c r="I24" i="25"/>
  <c r="M42" i="20"/>
  <c r="M44" i="20" s="1"/>
  <c r="K42" i="21"/>
  <c r="K44" i="21" s="1"/>
  <c r="J42" i="21"/>
  <c r="J44" i="21" s="1"/>
  <c r="L24" i="21"/>
  <c r="L32" i="21"/>
  <c r="M23" i="21"/>
  <c r="N24" i="20"/>
  <c r="O23" i="20"/>
  <c r="O32" i="20" s="1"/>
  <c r="H48" i="21" l="1"/>
  <c r="O23" i="19"/>
  <c r="N32" i="19"/>
  <c r="M53" i="20"/>
  <c r="H53" i="25"/>
  <c r="H54" i="25" s="1"/>
  <c r="F74" i="21" a="1"/>
  <c r="F74" i="21" s="1"/>
  <c r="F75" i="21" s="1"/>
  <c r="I57" i="21"/>
  <c r="E66" i="25"/>
  <c r="E67" i="25" s="1"/>
  <c r="E76" i="25" a="1"/>
  <c r="E76" i="25" s="1"/>
  <c r="E77" i="25" s="1"/>
  <c r="E81" i="25" a="1"/>
  <c r="E81" i="25" s="1"/>
  <c r="E82" i="25" s="1"/>
  <c r="E86" i="25" a="1"/>
  <c r="E86" i="25" s="1"/>
  <c r="E87" i="25" s="1"/>
  <c r="E91" i="25" a="1"/>
  <c r="E91" i="25" s="1"/>
  <c r="E92" i="25" s="1"/>
  <c r="E96" i="25" a="1"/>
  <c r="E96" i="25" s="1"/>
  <c r="E97" i="25" s="1"/>
  <c r="E101" i="25" a="1"/>
  <c r="E101" i="25" s="1"/>
  <c r="E102" i="25" s="1"/>
  <c r="E106" i="25" a="1"/>
  <c r="E106" i="25" s="1"/>
  <c r="E107" i="25" s="1"/>
  <c r="E111" i="25" a="1"/>
  <c r="E111" i="25" s="1"/>
  <c r="E112" i="25" s="1"/>
  <c r="E116" i="25" a="1"/>
  <c r="E116" i="25" s="1"/>
  <c r="E117" i="25" s="1"/>
  <c r="E121" i="25" a="1"/>
  <c r="E121" i="25" s="1"/>
  <c r="E122" i="25" s="1"/>
  <c r="E126" i="25" a="1"/>
  <c r="E126" i="25" s="1"/>
  <c r="E127" i="25" s="1"/>
  <c r="E131" i="25" a="1"/>
  <c r="E131" i="25" s="1"/>
  <c r="E132" i="25" s="1"/>
  <c r="E136" i="25" a="1"/>
  <c r="E136" i="25" s="1"/>
  <c r="E137" i="25" s="1"/>
  <c r="E141" i="25" a="1"/>
  <c r="E141" i="25" s="1"/>
  <c r="E142" i="25" s="1"/>
  <c r="E146" i="25" a="1"/>
  <c r="E146" i="25" s="1"/>
  <c r="E147" i="25" s="1"/>
  <c r="E151" i="25" a="1"/>
  <c r="E151" i="25" s="1"/>
  <c r="E152" i="25" s="1"/>
  <c r="E156" i="25" a="1"/>
  <c r="E156" i="25" s="1"/>
  <c r="E157" i="25" s="1"/>
  <c r="E161" i="25" a="1"/>
  <c r="E161" i="25" s="1"/>
  <c r="E162" i="25" s="1"/>
  <c r="E166" i="25" a="1"/>
  <c r="E166" i="25" s="1"/>
  <c r="E167" i="25" s="1"/>
  <c r="E60" i="25"/>
  <c r="G56" i="25"/>
  <c r="G57" i="25" s="1"/>
  <c r="G63" i="25"/>
  <c r="G45" i="25"/>
  <c r="G59" i="25" s="1"/>
  <c r="G68" i="25" a="1"/>
  <c r="G68" i="25" s="1"/>
  <c r="G73" i="25" a="1"/>
  <c r="G73" i="25" s="1"/>
  <c r="G83" i="25" a="1"/>
  <c r="G83" i="25" s="1"/>
  <c r="G88" i="25" a="1"/>
  <c r="G88" i="25" s="1"/>
  <c r="G93" i="25" a="1"/>
  <c r="G93" i="25" s="1"/>
  <c r="G98" i="25" a="1"/>
  <c r="G98" i="25" s="1"/>
  <c r="G103" i="25" a="1"/>
  <c r="G103" i="25" s="1"/>
  <c r="G108" i="25" a="1"/>
  <c r="G108" i="25" s="1"/>
  <c r="G113" i="25" a="1"/>
  <c r="G113" i="25" s="1"/>
  <c r="G118" i="25" a="1"/>
  <c r="G118" i="25" s="1"/>
  <c r="G123" i="25" a="1"/>
  <c r="G123" i="25" s="1"/>
  <c r="G128" i="25" a="1"/>
  <c r="G128" i="25" s="1"/>
  <c r="G133" i="25" a="1"/>
  <c r="G133" i="25" s="1"/>
  <c r="G138" i="25" a="1"/>
  <c r="G138" i="25" s="1"/>
  <c r="G143" i="25" a="1"/>
  <c r="G143" i="25" s="1"/>
  <c r="G148" i="25" a="1"/>
  <c r="G148" i="25" s="1"/>
  <c r="G153" i="25" a="1"/>
  <c r="G153" i="25" s="1"/>
  <c r="G158" i="25" a="1"/>
  <c r="G158" i="25" s="1"/>
  <c r="G163" i="25" a="1"/>
  <c r="G163" i="25" s="1"/>
  <c r="K53" i="21"/>
  <c r="L53" i="20"/>
  <c r="J53" i="21"/>
  <c r="J54" i="21" s="1"/>
  <c r="H63" i="25"/>
  <c r="H56" i="25"/>
  <c r="H68" i="25" a="1"/>
  <c r="H68" i="25" s="1"/>
  <c r="H73" i="25" a="1"/>
  <c r="H73" i="25" s="1"/>
  <c r="H45" i="25"/>
  <c r="H59" i="25" s="1"/>
  <c r="H78" i="25" a="1"/>
  <c r="H78" i="25" s="1"/>
  <c r="H88" i="25" a="1"/>
  <c r="H88" i="25" s="1"/>
  <c r="H93" i="25" a="1"/>
  <c r="H93" i="25" s="1"/>
  <c r="H98" i="25" a="1"/>
  <c r="H98" i="25" s="1"/>
  <c r="H103" i="25" a="1"/>
  <c r="H103" i="25" s="1"/>
  <c r="H108" i="25" a="1"/>
  <c r="H108" i="25" s="1"/>
  <c r="H113" i="25" a="1"/>
  <c r="H113" i="25" s="1"/>
  <c r="H118" i="25" a="1"/>
  <c r="H118" i="25" s="1"/>
  <c r="H123" i="25" a="1"/>
  <c r="H123" i="25" s="1"/>
  <c r="H128" i="25" a="1"/>
  <c r="H128" i="25" s="1"/>
  <c r="H133" i="25" a="1"/>
  <c r="H133" i="25" s="1"/>
  <c r="H138" i="25" a="1"/>
  <c r="H138" i="25" s="1"/>
  <c r="H143" i="25" a="1"/>
  <c r="H143" i="25" s="1"/>
  <c r="H148" i="25" a="1"/>
  <c r="H148" i="25" s="1"/>
  <c r="H153" i="25" a="1"/>
  <c r="H153" i="25" s="1"/>
  <c r="H158" i="25" a="1"/>
  <c r="H158" i="25" s="1"/>
  <c r="H163" i="25" a="1"/>
  <c r="H163" i="25" s="1"/>
  <c r="F60" i="25"/>
  <c r="F66" i="25"/>
  <c r="F67" i="25" s="1"/>
  <c r="F71" i="25" a="1"/>
  <c r="F71" i="25" s="1"/>
  <c r="F72" i="25" s="1"/>
  <c r="F81" i="25" a="1"/>
  <c r="F81" i="25" s="1"/>
  <c r="F82" i="25" s="1"/>
  <c r="F86" i="25" a="1"/>
  <c r="F86" i="25" s="1"/>
  <c r="F87" i="25" s="1"/>
  <c r="F91" i="25" a="1"/>
  <c r="F91" i="25" s="1"/>
  <c r="F92" i="25" s="1"/>
  <c r="F96" i="25" a="1"/>
  <c r="F96" i="25" s="1"/>
  <c r="F97" i="25" s="1"/>
  <c r="F101" i="25" a="1"/>
  <c r="F101" i="25" s="1"/>
  <c r="F102" i="25" s="1"/>
  <c r="F106" i="25" a="1"/>
  <c r="F106" i="25" s="1"/>
  <c r="F107" i="25" s="1"/>
  <c r="F111" i="25" a="1"/>
  <c r="F111" i="25" s="1"/>
  <c r="F112" i="25" s="1"/>
  <c r="F116" i="25" a="1"/>
  <c r="F116" i="25" s="1"/>
  <c r="F117" i="25" s="1"/>
  <c r="F121" i="25" a="1"/>
  <c r="F121" i="25" s="1"/>
  <c r="F122" i="25" s="1"/>
  <c r="F126" i="25" a="1"/>
  <c r="F126" i="25" s="1"/>
  <c r="F127" i="25" s="1"/>
  <c r="F131" i="25" a="1"/>
  <c r="F131" i="25" s="1"/>
  <c r="F132" i="25" s="1"/>
  <c r="F136" i="25" a="1"/>
  <c r="F136" i="25" s="1"/>
  <c r="F137" i="25" s="1"/>
  <c r="F141" i="25" a="1"/>
  <c r="F141" i="25" s="1"/>
  <c r="F142" i="25" s="1"/>
  <c r="F146" i="25" a="1"/>
  <c r="F146" i="25" s="1"/>
  <c r="F147" i="25" s="1"/>
  <c r="F151" i="25" a="1"/>
  <c r="F151" i="25" s="1"/>
  <c r="F152" i="25" s="1"/>
  <c r="F156" i="25" a="1"/>
  <c r="F156" i="25" s="1"/>
  <c r="F157" i="25" s="1"/>
  <c r="F161" i="25" a="1"/>
  <c r="F161" i="25" s="1"/>
  <c r="F162" i="25" s="1"/>
  <c r="F166" i="25" a="1"/>
  <c r="F166" i="25" s="1"/>
  <c r="F167" i="25" s="1"/>
  <c r="F46" i="25"/>
  <c r="F47" i="25" s="1"/>
  <c r="E47" i="25"/>
  <c r="E50" i="25" s="1"/>
  <c r="E49" i="25"/>
  <c r="E64" i="25"/>
  <c r="E65" i="25" s="1"/>
  <c r="E74" i="25" a="1"/>
  <c r="E74" i="25" s="1"/>
  <c r="E75" i="25" s="1"/>
  <c r="E79" i="25" a="1"/>
  <c r="E79" i="25" s="1"/>
  <c r="E80" i="25" s="1"/>
  <c r="E84" i="25" a="1"/>
  <c r="E84" i="25" s="1"/>
  <c r="E85" i="25" s="1"/>
  <c r="E89" i="25" a="1"/>
  <c r="E89" i="25" s="1"/>
  <c r="E90" i="25" s="1"/>
  <c r="E94" i="25" a="1"/>
  <c r="E94" i="25" s="1"/>
  <c r="E95" i="25" s="1"/>
  <c r="E99" i="25" a="1"/>
  <c r="E99" i="25" s="1"/>
  <c r="E100" i="25" s="1"/>
  <c r="E104" i="25" a="1"/>
  <c r="E104" i="25" s="1"/>
  <c r="E105" i="25" s="1"/>
  <c r="E109" i="25" a="1"/>
  <c r="E109" i="25" s="1"/>
  <c r="E110" i="25" s="1"/>
  <c r="E114" i="25" a="1"/>
  <c r="E114" i="25" s="1"/>
  <c r="E115" i="25" s="1"/>
  <c r="E119" i="25" a="1"/>
  <c r="E119" i="25" s="1"/>
  <c r="E120" i="25" s="1"/>
  <c r="E124" i="25" a="1"/>
  <c r="E124" i="25" s="1"/>
  <c r="E125" i="25" s="1"/>
  <c r="E129" i="25" a="1"/>
  <c r="E129" i="25" s="1"/>
  <c r="E130" i="25" s="1"/>
  <c r="E134" i="25" a="1"/>
  <c r="E134" i="25" s="1"/>
  <c r="E135" i="25" s="1"/>
  <c r="E139" i="25" a="1"/>
  <c r="E139" i="25" s="1"/>
  <c r="E140" i="25" s="1"/>
  <c r="E144" i="25" a="1"/>
  <c r="E144" i="25" s="1"/>
  <c r="E145" i="25" s="1"/>
  <c r="E149" i="25" a="1"/>
  <c r="E149" i="25" s="1"/>
  <c r="E150" i="25" s="1"/>
  <c r="E154" i="25" a="1"/>
  <c r="E154" i="25" s="1"/>
  <c r="E155" i="25" s="1"/>
  <c r="E159" i="25" a="1"/>
  <c r="E159" i="25" s="1"/>
  <c r="E160" i="25" s="1"/>
  <c r="E164" i="25" a="1"/>
  <c r="E164" i="25" s="1"/>
  <c r="E165" i="25" s="1"/>
  <c r="L54" i="20"/>
  <c r="M54" i="20" s="1"/>
  <c r="H52" i="25"/>
  <c r="I88" i="21" a="1"/>
  <c r="I88" i="21" s="1"/>
  <c r="L48" i="19"/>
  <c r="K98" i="20" a="1"/>
  <c r="K98" i="20" s="1"/>
  <c r="J93" i="20" a="1"/>
  <c r="J93" i="20" s="1"/>
  <c r="J94" i="19" a="1"/>
  <c r="J94" i="19" s="1"/>
  <c r="J95" i="19" s="1"/>
  <c r="K48" i="20"/>
  <c r="M113" i="19" a="1"/>
  <c r="M113" i="19" s="1"/>
  <c r="M118" i="19" a="1"/>
  <c r="M118" i="19" s="1"/>
  <c r="M123" i="19" a="1"/>
  <c r="M123" i="19" s="1"/>
  <c r="M128" i="19" a="1"/>
  <c r="M128" i="19" s="1"/>
  <c r="M133" i="19" a="1"/>
  <c r="M133" i="19" s="1"/>
  <c r="M56" i="19"/>
  <c r="M57" i="19" s="1"/>
  <c r="M138" i="19" a="1"/>
  <c r="M138" i="19" s="1"/>
  <c r="M68" i="19" a="1"/>
  <c r="M68" i="19" s="1"/>
  <c r="M143" i="19" a="1"/>
  <c r="M143" i="19" s="1"/>
  <c r="M63" i="19"/>
  <c r="M148" i="19" a="1"/>
  <c r="M148" i="19" s="1"/>
  <c r="M78" i="19" a="1"/>
  <c r="M78" i="19" s="1"/>
  <c r="M153" i="19" a="1"/>
  <c r="M153" i="19" s="1"/>
  <c r="M73" i="19" a="1"/>
  <c r="M73" i="19" s="1"/>
  <c r="M158" i="19" a="1"/>
  <c r="M158" i="19" s="1"/>
  <c r="M83" i="19" a="1"/>
  <c r="M83" i="19" s="1"/>
  <c r="M163" i="19" a="1"/>
  <c r="M163" i="19" s="1"/>
  <c r="M88" i="19" a="1"/>
  <c r="M88" i="19" s="1"/>
  <c r="M93" i="19" a="1"/>
  <c r="M93" i="19" s="1"/>
  <c r="M98" i="19" a="1"/>
  <c r="M98" i="19" s="1"/>
  <c r="M103" i="19" a="1"/>
  <c r="M103" i="19" s="1"/>
  <c r="J59" i="20"/>
  <c r="J60" i="20" s="1"/>
  <c r="I91" i="19" a="1"/>
  <c r="I91" i="19" s="1"/>
  <c r="I92" i="19" s="1"/>
  <c r="L103" i="19" a="1"/>
  <c r="L103" i="19" s="1"/>
  <c r="K50" i="19"/>
  <c r="M52" i="19"/>
  <c r="I167" i="19"/>
  <c r="I89" i="19" a="1"/>
  <c r="I89" i="19" s="1"/>
  <c r="I90" i="19" s="1"/>
  <c r="J165" i="19"/>
  <c r="M45" i="19"/>
  <c r="I165" i="19"/>
  <c r="K101" i="19" a="1"/>
  <c r="K101" i="19" s="1"/>
  <c r="K102" i="19" s="1"/>
  <c r="K49" i="19"/>
  <c r="K64" i="19"/>
  <c r="K65" i="19" s="1"/>
  <c r="K69" i="19" a="1"/>
  <c r="K69" i="19" s="1"/>
  <c r="K70" i="19" s="1"/>
  <c r="K79" i="19" a="1"/>
  <c r="K79" i="19" s="1"/>
  <c r="K80" i="19" s="1"/>
  <c r="K74" i="19" a="1"/>
  <c r="K74" i="19" s="1"/>
  <c r="K75" i="19" s="1"/>
  <c r="K84" i="19" a="1"/>
  <c r="K84" i="19" s="1"/>
  <c r="K85" i="19" s="1"/>
  <c r="K89" i="19" a="1"/>
  <c r="K89" i="19" s="1"/>
  <c r="K90" i="19" s="1"/>
  <c r="K94" i="19" a="1"/>
  <c r="K94" i="19" s="1"/>
  <c r="K95" i="19" s="1"/>
  <c r="K104" i="19" a="1"/>
  <c r="K104" i="19" s="1"/>
  <c r="K105" i="19" s="1"/>
  <c r="K109" i="19" a="1"/>
  <c r="K109" i="19" s="1"/>
  <c r="K110" i="19" s="1"/>
  <c r="K114" i="19" a="1"/>
  <c r="K114" i="19" s="1"/>
  <c r="K115" i="19" s="1"/>
  <c r="K119" i="19" a="1"/>
  <c r="K119" i="19" s="1"/>
  <c r="K120" i="19" s="1"/>
  <c r="K124" i="19" a="1"/>
  <c r="K124" i="19" s="1"/>
  <c r="K125" i="19" s="1"/>
  <c r="K129" i="19" a="1"/>
  <c r="K129" i="19" s="1"/>
  <c r="K130" i="19" s="1"/>
  <c r="K134" i="19" a="1"/>
  <c r="K134" i="19" s="1"/>
  <c r="K135" i="19" s="1"/>
  <c r="K139" i="19" a="1"/>
  <c r="K139" i="19" s="1"/>
  <c r="K140" i="19" s="1"/>
  <c r="K144" i="19" a="1"/>
  <c r="K144" i="19" s="1"/>
  <c r="K145" i="19" s="1"/>
  <c r="K149" i="19" a="1"/>
  <c r="K149" i="19" s="1"/>
  <c r="K150" i="19" s="1"/>
  <c r="K154" i="19" a="1"/>
  <c r="K154" i="19" s="1"/>
  <c r="K155" i="19" s="1"/>
  <c r="K159" i="19" a="1"/>
  <c r="K159" i="19" s="1"/>
  <c r="K160" i="19" s="1"/>
  <c r="K164" i="19" a="1"/>
  <c r="K164" i="19" s="1"/>
  <c r="L71" i="19" a="1"/>
  <c r="L71" i="19" s="1"/>
  <c r="L72" i="19" s="1"/>
  <c r="L76" i="19" a="1"/>
  <c r="L76" i="19" s="1"/>
  <c r="L77" i="19" s="1"/>
  <c r="L66" i="19"/>
  <c r="L67" i="19" s="1"/>
  <c r="L81" i="19" a="1"/>
  <c r="L81" i="19" s="1"/>
  <c r="L82" i="19" s="1"/>
  <c r="L86" i="19" a="1"/>
  <c r="L86" i="19" s="1"/>
  <c r="L87" i="19" s="1"/>
  <c r="L91" i="19" a="1"/>
  <c r="L91" i="19" s="1"/>
  <c r="L92" i="19" s="1"/>
  <c r="L96" i="19" a="1"/>
  <c r="L96" i="19" s="1"/>
  <c r="L97" i="19" s="1"/>
  <c r="L101" i="19" a="1"/>
  <c r="L101" i="19" s="1"/>
  <c r="L102" i="19" s="1"/>
  <c r="L111" i="19" a="1"/>
  <c r="L111" i="19" s="1"/>
  <c r="L112" i="19" s="1"/>
  <c r="L116" i="19" a="1"/>
  <c r="L116" i="19" s="1"/>
  <c r="L117" i="19" s="1"/>
  <c r="L121" i="19" a="1"/>
  <c r="L121" i="19" s="1"/>
  <c r="L122" i="19" s="1"/>
  <c r="L126" i="19" a="1"/>
  <c r="L126" i="19" s="1"/>
  <c r="L127" i="19" s="1"/>
  <c r="L131" i="19" a="1"/>
  <c r="L131" i="19" s="1"/>
  <c r="L132" i="19" s="1"/>
  <c r="L136" i="19" a="1"/>
  <c r="L136" i="19" s="1"/>
  <c r="L137" i="19" s="1"/>
  <c r="L141" i="19" a="1"/>
  <c r="L141" i="19" s="1"/>
  <c r="L142" i="19" s="1"/>
  <c r="L146" i="19" a="1"/>
  <c r="L146" i="19" s="1"/>
  <c r="L147" i="19" s="1"/>
  <c r="L151" i="19" a="1"/>
  <c r="L151" i="19" s="1"/>
  <c r="L152" i="19" s="1"/>
  <c r="L156" i="19" a="1"/>
  <c r="L156" i="19" s="1"/>
  <c r="L157" i="19" s="1"/>
  <c r="L161" i="19" a="1"/>
  <c r="L161" i="19" s="1"/>
  <c r="L162" i="19" s="1"/>
  <c r="L166" i="19" a="1"/>
  <c r="L166" i="19" s="1"/>
  <c r="L167" i="19" s="1"/>
  <c r="H83" i="21" a="1"/>
  <c r="H83" i="21" s="1"/>
  <c r="N44" i="19"/>
  <c r="L46" i="19"/>
  <c r="H86" i="20" a="1"/>
  <c r="H86" i="20" s="1"/>
  <c r="H87" i="20" s="1"/>
  <c r="K167" i="19"/>
  <c r="M56" i="20"/>
  <c r="M63" i="20"/>
  <c r="M68" i="20" a="1"/>
  <c r="M68" i="20" s="1"/>
  <c r="M73" i="20" a="1"/>
  <c r="M73" i="20" s="1"/>
  <c r="M78" i="20" a="1"/>
  <c r="M78" i="20" s="1"/>
  <c r="M83" i="20" a="1"/>
  <c r="M83" i="20" s="1"/>
  <c r="M88" i="20" a="1"/>
  <c r="M88" i="20" s="1"/>
  <c r="M93" i="20" a="1"/>
  <c r="M93" i="20" s="1"/>
  <c r="M98" i="20" a="1"/>
  <c r="M98" i="20" s="1"/>
  <c r="M103" i="20" a="1"/>
  <c r="M103" i="20" s="1"/>
  <c r="M113" i="20" a="1"/>
  <c r="M113" i="20" s="1"/>
  <c r="M118" i="20" a="1"/>
  <c r="M118" i="20" s="1"/>
  <c r="M123" i="20" a="1"/>
  <c r="M123" i="20" s="1"/>
  <c r="M128" i="20" a="1"/>
  <c r="M128" i="20" s="1"/>
  <c r="M133" i="20" a="1"/>
  <c r="M133" i="20" s="1"/>
  <c r="M138" i="20" a="1"/>
  <c r="M138" i="20" s="1"/>
  <c r="M143" i="20" a="1"/>
  <c r="M143" i="20" s="1"/>
  <c r="M148" i="20" a="1"/>
  <c r="M148" i="20" s="1"/>
  <c r="M153" i="20" a="1"/>
  <c r="M153" i="20" s="1"/>
  <c r="M158" i="20" a="1"/>
  <c r="M158" i="20" s="1"/>
  <c r="M163" i="20" a="1"/>
  <c r="M163" i="20" s="1"/>
  <c r="K81" i="20" a="1"/>
  <c r="K81" i="20" s="1"/>
  <c r="K82" i="20" s="1"/>
  <c r="K66" i="20"/>
  <c r="K67" i="20" s="1"/>
  <c r="K71" i="20" a="1"/>
  <c r="K71" i="20" s="1"/>
  <c r="K72" i="20" s="1"/>
  <c r="K76" i="20" a="1"/>
  <c r="K76" i="20" s="1"/>
  <c r="K77" i="20" s="1"/>
  <c r="K86" i="20" a="1"/>
  <c r="K86" i="20" s="1"/>
  <c r="K87" i="20" s="1"/>
  <c r="K91" i="20" a="1"/>
  <c r="K91" i="20" s="1"/>
  <c r="K92" i="20" s="1"/>
  <c r="K96" i="20" a="1"/>
  <c r="K96" i="20" s="1"/>
  <c r="K97" i="20" s="1"/>
  <c r="K106" i="20" a="1"/>
  <c r="K106" i="20" s="1"/>
  <c r="K107" i="20" s="1"/>
  <c r="K111" i="20" a="1"/>
  <c r="K111" i="20" s="1"/>
  <c r="K112" i="20" s="1"/>
  <c r="K116" i="20" a="1"/>
  <c r="K116" i="20" s="1"/>
  <c r="K117" i="20" s="1"/>
  <c r="K121" i="20" a="1"/>
  <c r="K121" i="20" s="1"/>
  <c r="K122" i="20" s="1"/>
  <c r="K126" i="20" a="1"/>
  <c r="K126" i="20" s="1"/>
  <c r="K127" i="20" s="1"/>
  <c r="K131" i="20" a="1"/>
  <c r="K131" i="20" s="1"/>
  <c r="K132" i="20" s="1"/>
  <c r="K136" i="20" a="1"/>
  <c r="K136" i="20" s="1"/>
  <c r="K137" i="20" s="1"/>
  <c r="K141" i="20" a="1"/>
  <c r="K141" i="20" s="1"/>
  <c r="K142" i="20" s="1"/>
  <c r="K146" i="20" a="1"/>
  <c r="K146" i="20" s="1"/>
  <c r="K147" i="20" s="1"/>
  <c r="K151" i="20" a="1"/>
  <c r="K151" i="20" s="1"/>
  <c r="K152" i="20" s="1"/>
  <c r="K156" i="20" a="1"/>
  <c r="K156" i="20" s="1"/>
  <c r="K157" i="20" s="1"/>
  <c r="K161" i="20" a="1"/>
  <c r="K161" i="20" s="1"/>
  <c r="K162" i="20" s="1"/>
  <c r="K166" i="20" a="1"/>
  <c r="K166" i="20" s="1"/>
  <c r="K167" i="20" s="1"/>
  <c r="K52" i="20"/>
  <c r="L52" i="20" s="1"/>
  <c r="G81" i="21" a="1"/>
  <c r="G81" i="21" s="1"/>
  <c r="G82" i="21" s="1"/>
  <c r="K46" i="20"/>
  <c r="K47" i="20" s="1"/>
  <c r="J76" i="20" a="1"/>
  <c r="J76" i="20" s="1"/>
  <c r="J77" i="20" s="1"/>
  <c r="J71" i="20" a="1"/>
  <c r="J71" i="20" s="1"/>
  <c r="J72" i="20" s="1"/>
  <c r="J81" i="20" a="1"/>
  <c r="J81" i="20" s="1"/>
  <c r="J82" i="20" s="1"/>
  <c r="J66" i="20"/>
  <c r="J67" i="20" s="1"/>
  <c r="J86" i="20" a="1"/>
  <c r="J86" i="20" s="1"/>
  <c r="J87" i="20" s="1"/>
  <c r="J91" i="20" a="1"/>
  <c r="J91" i="20" s="1"/>
  <c r="J92" i="20" s="1"/>
  <c r="J101" i="20" a="1"/>
  <c r="J101" i="20" s="1"/>
  <c r="J102" i="20" s="1"/>
  <c r="J106" i="20" a="1"/>
  <c r="J106" i="20" s="1"/>
  <c r="J107" i="20" s="1"/>
  <c r="J111" i="20" a="1"/>
  <c r="J111" i="20" s="1"/>
  <c r="J112" i="20" s="1"/>
  <c r="J116" i="20" a="1"/>
  <c r="J116" i="20" s="1"/>
  <c r="J117" i="20" s="1"/>
  <c r="J121" i="20" a="1"/>
  <c r="J121" i="20" s="1"/>
  <c r="J122" i="20" s="1"/>
  <c r="J126" i="20" a="1"/>
  <c r="J126" i="20" s="1"/>
  <c r="J127" i="20" s="1"/>
  <c r="J131" i="20" a="1"/>
  <c r="J131" i="20" s="1"/>
  <c r="J132" i="20" s="1"/>
  <c r="J136" i="20" a="1"/>
  <c r="J136" i="20" s="1"/>
  <c r="J137" i="20" s="1"/>
  <c r="J141" i="20" a="1"/>
  <c r="J141" i="20" s="1"/>
  <c r="J142" i="20" s="1"/>
  <c r="J146" i="20" a="1"/>
  <c r="J146" i="20" s="1"/>
  <c r="J147" i="20" s="1"/>
  <c r="J151" i="20" a="1"/>
  <c r="J151" i="20" s="1"/>
  <c r="J152" i="20" s="1"/>
  <c r="J156" i="20" a="1"/>
  <c r="J156" i="20" s="1"/>
  <c r="J157" i="20" s="1"/>
  <c r="J161" i="20" a="1"/>
  <c r="J161" i="20" s="1"/>
  <c r="J162" i="20" s="1"/>
  <c r="J166" i="20" a="1"/>
  <c r="J166" i="20" s="1"/>
  <c r="J167" i="20" s="1"/>
  <c r="J46" i="20"/>
  <c r="J49" i="20" s="1"/>
  <c r="H59" i="21"/>
  <c r="H60" i="21" s="1"/>
  <c r="L63" i="20"/>
  <c r="L56" i="20"/>
  <c r="L68" i="20" a="1"/>
  <c r="L68" i="20" s="1"/>
  <c r="L73" i="20" a="1"/>
  <c r="L73" i="20" s="1"/>
  <c r="L78" i="20" a="1"/>
  <c r="L78" i="20" s="1"/>
  <c r="L83" i="20" a="1"/>
  <c r="L83" i="20" s="1"/>
  <c r="L88" i="20" a="1"/>
  <c r="L88" i="20" s="1"/>
  <c r="L93" i="20" a="1"/>
  <c r="L93" i="20" s="1"/>
  <c r="L98" i="20" a="1"/>
  <c r="L98" i="20" s="1"/>
  <c r="L108" i="20" a="1"/>
  <c r="L108" i="20" s="1"/>
  <c r="L113" i="20" a="1"/>
  <c r="L113" i="20" s="1"/>
  <c r="L118" i="20" a="1"/>
  <c r="L118" i="20" s="1"/>
  <c r="L123" i="20" a="1"/>
  <c r="L123" i="20" s="1"/>
  <c r="L128" i="20" a="1"/>
  <c r="L128" i="20" s="1"/>
  <c r="L133" i="20" a="1"/>
  <c r="L133" i="20" s="1"/>
  <c r="L138" i="20" a="1"/>
  <c r="L138" i="20" s="1"/>
  <c r="L143" i="20" a="1"/>
  <c r="L143" i="20" s="1"/>
  <c r="L148" i="20" a="1"/>
  <c r="L148" i="20" s="1"/>
  <c r="L153" i="20" a="1"/>
  <c r="L153" i="20" s="1"/>
  <c r="L158" i="20" a="1"/>
  <c r="L158" i="20" s="1"/>
  <c r="L163" i="20" a="1"/>
  <c r="L163" i="20" s="1"/>
  <c r="I89" i="20" a="1"/>
  <c r="I89" i="20" s="1"/>
  <c r="I90" i="20" s="1"/>
  <c r="K57" i="20"/>
  <c r="I46" i="21"/>
  <c r="I47" i="21" s="1"/>
  <c r="I59" i="21"/>
  <c r="K56" i="21"/>
  <c r="K68" i="21" a="1"/>
  <c r="K68" i="21" s="1"/>
  <c r="K63" i="21"/>
  <c r="K73" i="21" a="1"/>
  <c r="K73" i="21" s="1"/>
  <c r="K78" i="21" a="1"/>
  <c r="K78" i="21" s="1"/>
  <c r="K83" i="21" a="1"/>
  <c r="K83" i="21" s="1"/>
  <c r="K88" i="21" a="1"/>
  <c r="K88" i="21" s="1"/>
  <c r="K93" i="21" a="1"/>
  <c r="K93" i="21" s="1"/>
  <c r="K103" i="21" a="1"/>
  <c r="K103" i="21" s="1"/>
  <c r="K108" i="21" a="1"/>
  <c r="K108" i="21" s="1"/>
  <c r="K113" i="21" a="1"/>
  <c r="K113" i="21" s="1"/>
  <c r="K118" i="21" a="1"/>
  <c r="K118" i="21" s="1"/>
  <c r="K123" i="21" a="1"/>
  <c r="K123" i="21" s="1"/>
  <c r="K128" i="21" a="1"/>
  <c r="K128" i="21" s="1"/>
  <c r="K133" i="21" a="1"/>
  <c r="K133" i="21" s="1"/>
  <c r="K138" i="21" a="1"/>
  <c r="K138" i="21" s="1"/>
  <c r="K143" i="21" a="1"/>
  <c r="K143" i="21" s="1"/>
  <c r="K148" i="21" a="1"/>
  <c r="K148" i="21" s="1"/>
  <c r="K153" i="21" a="1"/>
  <c r="K153" i="21" s="1"/>
  <c r="K158" i="21" a="1"/>
  <c r="K158" i="21" s="1"/>
  <c r="K163" i="21" a="1"/>
  <c r="K163" i="21" s="1"/>
  <c r="I48" i="21"/>
  <c r="G49" i="21"/>
  <c r="G50" i="21"/>
  <c r="I52" i="21"/>
  <c r="J45" i="21" s="1"/>
  <c r="J59" i="21" s="1"/>
  <c r="J60" i="21" s="1"/>
  <c r="J56" i="21"/>
  <c r="J57" i="21" s="1"/>
  <c r="J68" i="21" a="1"/>
  <c r="J68" i="21" s="1"/>
  <c r="J63" i="21"/>
  <c r="J73" i="21" a="1"/>
  <c r="J73" i="21" s="1"/>
  <c r="J78" i="21" a="1"/>
  <c r="J78" i="21" s="1"/>
  <c r="J83" i="21" a="1"/>
  <c r="J83" i="21" s="1"/>
  <c r="J88" i="21" a="1"/>
  <c r="J88" i="21" s="1"/>
  <c r="J98" i="21" a="1"/>
  <c r="J98" i="21" s="1"/>
  <c r="J103" i="21" a="1"/>
  <c r="J103" i="21" s="1"/>
  <c r="J108" i="21" a="1"/>
  <c r="J108" i="21" s="1"/>
  <c r="J113" i="21" a="1"/>
  <c r="J113" i="21" s="1"/>
  <c r="J118" i="21" a="1"/>
  <c r="J118" i="21" s="1"/>
  <c r="J123" i="21" a="1"/>
  <c r="J123" i="21" s="1"/>
  <c r="J128" i="21" a="1"/>
  <c r="J128" i="21" s="1"/>
  <c r="J133" i="21" a="1"/>
  <c r="J133" i="21" s="1"/>
  <c r="J138" i="21" a="1"/>
  <c r="J138" i="21" s="1"/>
  <c r="J143" i="21" a="1"/>
  <c r="J143" i="21" s="1"/>
  <c r="J148" i="21" a="1"/>
  <c r="J148" i="21" s="1"/>
  <c r="J153" i="21" a="1"/>
  <c r="J153" i="21" s="1"/>
  <c r="J158" i="21" a="1"/>
  <c r="J158" i="21" s="1"/>
  <c r="J163" i="21" a="1"/>
  <c r="J163" i="21" s="1"/>
  <c r="G69" i="21" a="1"/>
  <c r="G69" i="21" s="1"/>
  <c r="G70" i="21" s="1"/>
  <c r="G64" i="21"/>
  <c r="G65" i="21" s="1"/>
  <c r="G84" i="21" a="1"/>
  <c r="G84" i="21" s="1"/>
  <c r="G85" i="21" s="1"/>
  <c r="G74" i="21" a="1"/>
  <c r="G74" i="21" s="1"/>
  <c r="G75" i="21" s="1"/>
  <c r="G89" i="21" a="1"/>
  <c r="G89" i="21" s="1"/>
  <c r="G90" i="21" s="1"/>
  <c r="G94" i="21" a="1"/>
  <c r="G94" i="21" s="1"/>
  <c r="G95" i="21" s="1"/>
  <c r="G99" i="21" a="1"/>
  <c r="G99" i="21" s="1"/>
  <c r="G100" i="21" s="1"/>
  <c r="G104" i="21" a="1"/>
  <c r="G104" i="21" s="1"/>
  <c r="G105" i="21" s="1"/>
  <c r="G109" i="21" a="1"/>
  <c r="G109" i="21" s="1"/>
  <c r="G110" i="21" s="1"/>
  <c r="G114" i="21" a="1"/>
  <c r="G114" i="21" s="1"/>
  <c r="G115" i="21" s="1"/>
  <c r="G119" i="21" a="1"/>
  <c r="G119" i="21" s="1"/>
  <c r="G120" i="21" s="1"/>
  <c r="G124" i="21" a="1"/>
  <c r="G124" i="21" s="1"/>
  <c r="G125" i="21" s="1"/>
  <c r="G129" i="21" a="1"/>
  <c r="G129" i="21" s="1"/>
  <c r="G130" i="21" s="1"/>
  <c r="G134" i="21" a="1"/>
  <c r="G134" i="21" s="1"/>
  <c r="G135" i="21" s="1"/>
  <c r="G139" i="21" a="1"/>
  <c r="G139" i="21" s="1"/>
  <c r="G140" i="21" s="1"/>
  <c r="G144" i="21" a="1"/>
  <c r="G144" i="21" s="1"/>
  <c r="G145" i="21" s="1"/>
  <c r="G149" i="21" a="1"/>
  <c r="G149" i="21" s="1"/>
  <c r="G150" i="21" s="1"/>
  <c r="G154" i="21" a="1"/>
  <c r="G154" i="21" s="1"/>
  <c r="G155" i="21" s="1"/>
  <c r="G159" i="21" a="1"/>
  <c r="G159" i="21" s="1"/>
  <c r="G160" i="21" s="1"/>
  <c r="G164" i="21" a="1"/>
  <c r="G164" i="21" s="1"/>
  <c r="G165" i="21" s="1"/>
  <c r="H46" i="21"/>
  <c r="H47" i="21" s="1"/>
  <c r="I42" i="25"/>
  <c r="I44" i="25" s="1"/>
  <c r="J32" i="25"/>
  <c r="J24" i="25"/>
  <c r="K23" i="25"/>
  <c r="M24" i="21"/>
  <c r="M32" i="21"/>
  <c r="L42" i="21"/>
  <c r="L44" i="21" s="1"/>
  <c r="N42" i="20"/>
  <c r="N44" i="20" s="1"/>
  <c r="O24" i="19"/>
  <c r="P23" i="19"/>
  <c r="N23" i="21"/>
  <c r="N32" i="21" s="1"/>
  <c r="O24" i="20"/>
  <c r="P23" i="20"/>
  <c r="P32" i="20" s="1"/>
  <c r="H83" i="25" l="1" a="1"/>
  <c r="H83" i="25" s="1"/>
  <c r="H156" i="21" a="1"/>
  <c r="H156" i="21" s="1"/>
  <c r="H157" i="21" s="1"/>
  <c r="M108" i="19" a="1"/>
  <c r="M108" i="19" s="1"/>
  <c r="H166" i="21" a="1"/>
  <c r="H166" i="21" s="1"/>
  <c r="H167" i="21" s="1"/>
  <c r="H151" i="21" a="1"/>
  <c r="H151" i="21" s="1"/>
  <c r="H152" i="21" s="1"/>
  <c r="H131" i="21" a="1"/>
  <c r="H131" i="21" s="1"/>
  <c r="H132" i="21" s="1"/>
  <c r="H96" i="21" a="1"/>
  <c r="H96" i="21" s="1"/>
  <c r="H97" i="21" s="1"/>
  <c r="H146" i="21" a="1"/>
  <c r="H146" i="21" s="1"/>
  <c r="H147" i="21" s="1"/>
  <c r="H66" i="21"/>
  <c r="H67" i="21" s="1"/>
  <c r="H141" i="21" a="1"/>
  <c r="H141" i="21" s="1"/>
  <c r="H142" i="21" s="1"/>
  <c r="H136" i="21" a="1"/>
  <c r="H136" i="21" s="1"/>
  <c r="H137" i="21" s="1"/>
  <c r="H161" i="21" a="1"/>
  <c r="H161" i="21" s="1"/>
  <c r="H162" i="21" s="1"/>
  <c r="M48" i="19"/>
  <c r="H57" i="25"/>
  <c r="L45" i="20"/>
  <c r="L48" i="20" s="1"/>
  <c r="K54" i="21"/>
  <c r="G48" i="25"/>
  <c r="H48" i="25" s="1"/>
  <c r="F76" i="25" a="1"/>
  <c r="F76" i="25" s="1"/>
  <c r="F77" i="25" s="1"/>
  <c r="G78" i="25" a="1"/>
  <c r="G78" i="25" s="1"/>
  <c r="K98" i="21" a="1"/>
  <c r="K98" i="21" s="1"/>
  <c r="F50" i="25"/>
  <c r="I56" i="25"/>
  <c r="I63" i="25"/>
  <c r="I68" i="25" a="1"/>
  <c r="I68" i="25" s="1"/>
  <c r="I73" i="25" a="1"/>
  <c r="I73" i="25" s="1"/>
  <c r="I78" i="25" a="1"/>
  <c r="I78" i="25" s="1"/>
  <c r="I45" i="25"/>
  <c r="I83" i="25" a="1"/>
  <c r="I83" i="25" s="1"/>
  <c r="I93" i="25" a="1"/>
  <c r="I93" i="25" s="1"/>
  <c r="I98" i="25" a="1"/>
  <c r="I98" i="25" s="1"/>
  <c r="I103" i="25" a="1"/>
  <c r="I103" i="25" s="1"/>
  <c r="I108" i="25" a="1"/>
  <c r="I108" i="25" s="1"/>
  <c r="I113" i="25" a="1"/>
  <c r="I113" i="25" s="1"/>
  <c r="I118" i="25" a="1"/>
  <c r="I118" i="25" s="1"/>
  <c r="I123" i="25" a="1"/>
  <c r="I123" i="25" s="1"/>
  <c r="I128" i="25" a="1"/>
  <c r="I128" i="25" s="1"/>
  <c r="I133" i="25" a="1"/>
  <c r="I133" i="25" s="1"/>
  <c r="I138" i="25" a="1"/>
  <c r="I138" i="25" s="1"/>
  <c r="I143" i="25" a="1"/>
  <c r="I143" i="25" s="1"/>
  <c r="I148" i="25" a="1"/>
  <c r="I148" i="25" s="1"/>
  <c r="I153" i="25" a="1"/>
  <c r="I153" i="25" s="1"/>
  <c r="I158" i="25" a="1"/>
  <c r="I158" i="25" s="1"/>
  <c r="I163" i="25" a="1"/>
  <c r="I163" i="25" s="1"/>
  <c r="F49" i="25"/>
  <c r="N53" i="20"/>
  <c r="N54" i="20" s="1"/>
  <c r="O55" i="20" s="1"/>
  <c r="F64" i="25"/>
  <c r="F65" i="25" s="1"/>
  <c r="F69" i="25" a="1"/>
  <c r="F69" i="25" s="1"/>
  <c r="F70" i="25" s="1"/>
  <c r="F79" i="25" a="1"/>
  <c r="F79" i="25" s="1"/>
  <c r="F80" i="25" s="1"/>
  <c r="F84" i="25" a="1"/>
  <c r="F84" i="25" s="1"/>
  <c r="F85" i="25" s="1"/>
  <c r="F89" i="25" a="1"/>
  <c r="F89" i="25" s="1"/>
  <c r="F90" i="25" s="1"/>
  <c r="F94" i="25" a="1"/>
  <c r="F94" i="25" s="1"/>
  <c r="F95" i="25" s="1"/>
  <c r="F99" i="25" a="1"/>
  <c r="F99" i="25" s="1"/>
  <c r="F100" i="25" s="1"/>
  <c r="F104" i="25" a="1"/>
  <c r="F104" i="25" s="1"/>
  <c r="F105" i="25" s="1"/>
  <c r="F109" i="25" a="1"/>
  <c r="F109" i="25" s="1"/>
  <c r="F110" i="25" s="1"/>
  <c r="F114" i="25" a="1"/>
  <c r="F114" i="25" s="1"/>
  <c r="F115" i="25" s="1"/>
  <c r="F119" i="25" a="1"/>
  <c r="F119" i="25" s="1"/>
  <c r="F120" i="25" s="1"/>
  <c r="F124" i="25" a="1"/>
  <c r="F124" i="25" s="1"/>
  <c r="F125" i="25" s="1"/>
  <c r="F129" i="25" a="1"/>
  <c r="F129" i="25" s="1"/>
  <c r="F130" i="25" s="1"/>
  <c r="F134" i="25" a="1"/>
  <c r="F134" i="25" s="1"/>
  <c r="F135" i="25" s="1"/>
  <c r="F139" i="25" a="1"/>
  <c r="F139" i="25" s="1"/>
  <c r="F140" i="25" s="1"/>
  <c r="F144" i="25" a="1"/>
  <c r="F144" i="25" s="1"/>
  <c r="F145" i="25" s="1"/>
  <c r="F149" i="25" a="1"/>
  <c r="F149" i="25" s="1"/>
  <c r="F150" i="25" s="1"/>
  <c r="F154" i="25" a="1"/>
  <c r="F154" i="25" s="1"/>
  <c r="F155" i="25" s="1"/>
  <c r="F159" i="25" a="1"/>
  <c r="F159" i="25" s="1"/>
  <c r="F160" i="25" s="1"/>
  <c r="F164" i="25" a="1"/>
  <c r="F164" i="25" s="1"/>
  <c r="F165" i="25" s="1"/>
  <c r="H60" i="25"/>
  <c r="H66" i="25"/>
  <c r="H67" i="25" s="1"/>
  <c r="H71" i="25" a="1"/>
  <c r="H71" i="25" s="1"/>
  <c r="H72" i="25" s="1"/>
  <c r="H76" i="25" a="1"/>
  <c r="H76" i="25" s="1"/>
  <c r="H77" i="25" s="1"/>
  <c r="H81" i="25" a="1"/>
  <c r="H81" i="25" s="1"/>
  <c r="H82" i="25" s="1"/>
  <c r="H91" i="25" a="1"/>
  <c r="H91" i="25" s="1"/>
  <c r="H92" i="25" s="1"/>
  <c r="H96" i="25" a="1"/>
  <c r="H96" i="25" s="1"/>
  <c r="H97" i="25" s="1"/>
  <c r="H101" i="25" a="1"/>
  <c r="H101" i="25" s="1"/>
  <c r="H102" i="25" s="1"/>
  <c r="H106" i="25" a="1"/>
  <c r="H106" i="25" s="1"/>
  <c r="H107" i="25" s="1"/>
  <c r="H111" i="25" a="1"/>
  <c r="H111" i="25" s="1"/>
  <c r="H112" i="25" s="1"/>
  <c r="H116" i="25" a="1"/>
  <c r="H116" i="25" s="1"/>
  <c r="H117" i="25" s="1"/>
  <c r="H121" i="25" a="1"/>
  <c r="H121" i="25" s="1"/>
  <c r="H122" i="25" s="1"/>
  <c r="H126" i="25" a="1"/>
  <c r="H126" i="25" s="1"/>
  <c r="H127" i="25" s="1"/>
  <c r="H131" i="25" a="1"/>
  <c r="H131" i="25" s="1"/>
  <c r="H132" i="25" s="1"/>
  <c r="H136" i="25" a="1"/>
  <c r="H136" i="25" s="1"/>
  <c r="H137" i="25" s="1"/>
  <c r="H141" i="25" a="1"/>
  <c r="H141" i="25" s="1"/>
  <c r="H142" i="25" s="1"/>
  <c r="H146" i="25" a="1"/>
  <c r="H146" i="25" s="1"/>
  <c r="H147" i="25" s="1"/>
  <c r="H151" i="25" a="1"/>
  <c r="H151" i="25" s="1"/>
  <c r="H152" i="25" s="1"/>
  <c r="H156" i="25" a="1"/>
  <c r="H156" i="25" s="1"/>
  <c r="H157" i="25" s="1"/>
  <c r="H161" i="25" a="1"/>
  <c r="H161" i="25" s="1"/>
  <c r="H162" i="25" s="1"/>
  <c r="H166" i="25" a="1"/>
  <c r="H166" i="25" s="1"/>
  <c r="H167" i="25" s="1"/>
  <c r="L53" i="21"/>
  <c r="I53" i="25"/>
  <c r="I54" i="25" s="1"/>
  <c r="H46" i="25"/>
  <c r="H47" i="25" s="1"/>
  <c r="E71" i="25" a="1"/>
  <c r="E71" i="25" s="1"/>
  <c r="E72" i="25" s="1"/>
  <c r="I52" i="25"/>
  <c r="G60" i="25"/>
  <c r="G66" i="25"/>
  <c r="G67" i="25" s="1"/>
  <c r="G71" i="25" a="1"/>
  <c r="G71" i="25" s="1"/>
  <c r="G72" i="25" s="1"/>
  <c r="G76" i="25" a="1"/>
  <c r="G76" i="25" s="1"/>
  <c r="G77" i="25" s="1"/>
  <c r="G86" i="25" a="1"/>
  <c r="G86" i="25" s="1"/>
  <c r="G87" i="25" s="1"/>
  <c r="G91" i="25" a="1"/>
  <c r="G91" i="25" s="1"/>
  <c r="G92" i="25" s="1"/>
  <c r="G96" i="25" a="1"/>
  <c r="G96" i="25" s="1"/>
  <c r="G97" i="25" s="1"/>
  <c r="G101" i="25" a="1"/>
  <c r="G101" i="25" s="1"/>
  <c r="G102" i="25" s="1"/>
  <c r="G106" i="25" a="1"/>
  <c r="G106" i="25" s="1"/>
  <c r="G107" i="25" s="1"/>
  <c r="G111" i="25" a="1"/>
  <c r="G111" i="25" s="1"/>
  <c r="G112" i="25" s="1"/>
  <c r="G116" i="25" a="1"/>
  <c r="G116" i="25" s="1"/>
  <c r="G117" i="25" s="1"/>
  <c r="G121" i="25" a="1"/>
  <c r="G121" i="25" s="1"/>
  <c r="G122" i="25" s="1"/>
  <c r="G126" i="25" a="1"/>
  <c r="G126" i="25" s="1"/>
  <c r="G127" i="25" s="1"/>
  <c r="G131" i="25" a="1"/>
  <c r="G131" i="25" s="1"/>
  <c r="G132" i="25" s="1"/>
  <c r="G136" i="25" a="1"/>
  <c r="G136" i="25" s="1"/>
  <c r="G137" i="25" s="1"/>
  <c r="G141" i="25" a="1"/>
  <c r="G141" i="25" s="1"/>
  <c r="G142" i="25" s="1"/>
  <c r="G146" i="25" a="1"/>
  <c r="G146" i="25" s="1"/>
  <c r="G147" i="25" s="1"/>
  <c r="G151" i="25" a="1"/>
  <c r="G151" i="25" s="1"/>
  <c r="G152" i="25" s="1"/>
  <c r="G156" i="25" a="1"/>
  <c r="G156" i="25" s="1"/>
  <c r="G157" i="25" s="1"/>
  <c r="G161" i="25" a="1"/>
  <c r="G161" i="25" s="1"/>
  <c r="G162" i="25" s="1"/>
  <c r="G166" i="25" a="1"/>
  <c r="G166" i="25" s="1"/>
  <c r="G167" i="25" s="1"/>
  <c r="G46" i="25"/>
  <c r="G47" i="25" s="1"/>
  <c r="G50" i="25" s="1"/>
  <c r="E69" i="25" a="1"/>
  <c r="E69" i="25" s="1"/>
  <c r="E70" i="25" s="1"/>
  <c r="N52" i="19"/>
  <c r="K99" i="19" a="1"/>
  <c r="K99" i="19" s="1"/>
  <c r="K100" i="19" s="1"/>
  <c r="K49" i="20"/>
  <c r="J96" i="20" a="1"/>
  <c r="J96" i="20" s="1"/>
  <c r="J97" i="20" s="1"/>
  <c r="M108" i="20" a="1"/>
  <c r="M108" i="20" s="1"/>
  <c r="L103" i="20" a="1"/>
  <c r="L103" i="20" s="1"/>
  <c r="H71" i="21" a="1"/>
  <c r="H71" i="21" s="1"/>
  <c r="H72" i="21" s="1"/>
  <c r="L57" i="20"/>
  <c r="M57" i="20" s="1"/>
  <c r="H76" i="21" a="1"/>
  <c r="H76" i="21" s="1"/>
  <c r="H77" i="21" s="1"/>
  <c r="H91" i="21" a="1"/>
  <c r="H91" i="21" s="1"/>
  <c r="H92" i="21" s="1"/>
  <c r="H81" i="21" a="1"/>
  <c r="H81" i="21" s="1"/>
  <c r="H82" i="21" s="1"/>
  <c r="K165" i="19"/>
  <c r="L84" i="19" a="1"/>
  <c r="L84" i="19" s="1"/>
  <c r="L85" i="19" s="1"/>
  <c r="L69" i="19" a="1"/>
  <c r="L69" i="19" s="1"/>
  <c r="L70" i="19" s="1"/>
  <c r="L64" i="19"/>
  <c r="L65" i="19" s="1"/>
  <c r="L74" i="19" a="1"/>
  <c r="L74" i="19" s="1"/>
  <c r="L75" i="19" s="1"/>
  <c r="L79" i="19" a="1"/>
  <c r="L79" i="19" s="1"/>
  <c r="L80" i="19" s="1"/>
  <c r="L89" i="19" a="1"/>
  <c r="L89" i="19" s="1"/>
  <c r="L90" i="19" s="1"/>
  <c r="L94" i="19" a="1"/>
  <c r="L94" i="19" s="1"/>
  <c r="L95" i="19" s="1"/>
  <c r="L99" i="19" a="1"/>
  <c r="L99" i="19" s="1"/>
  <c r="L100" i="19" s="1"/>
  <c r="L109" i="19" a="1"/>
  <c r="L109" i="19" s="1"/>
  <c r="L110" i="19" s="1"/>
  <c r="L114" i="19" a="1"/>
  <c r="L114" i="19" s="1"/>
  <c r="L115" i="19" s="1"/>
  <c r="L119" i="19" a="1"/>
  <c r="L119" i="19" s="1"/>
  <c r="L120" i="19" s="1"/>
  <c r="L124" i="19" a="1"/>
  <c r="L124" i="19" s="1"/>
  <c r="L125" i="19" s="1"/>
  <c r="L129" i="19" a="1"/>
  <c r="L129" i="19" s="1"/>
  <c r="L130" i="19" s="1"/>
  <c r="L134" i="19" a="1"/>
  <c r="L134" i="19" s="1"/>
  <c r="L135" i="19" s="1"/>
  <c r="L139" i="19" a="1"/>
  <c r="L139" i="19" s="1"/>
  <c r="L140" i="19" s="1"/>
  <c r="L144" i="19" a="1"/>
  <c r="L144" i="19" s="1"/>
  <c r="L145" i="19" s="1"/>
  <c r="L149" i="19" a="1"/>
  <c r="L149" i="19" s="1"/>
  <c r="L150" i="19" s="1"/>
  <c r="L154" i="19" a="1"/>
  <c r="L154" i="19" s="1"/>
  <c r="L155" i="19" s="1"/>
  <c r="L159" i="19" a="1"/>
  <c r="L159" i="19" s="1"/>
  <c r="L160" i="19" s="1"/>
  <c r="L164" i="19" a="1"/>
  <c r="L164" i="19" s="1"/>
  <c r="L47" i="19"/>
  <c r="L50" i="19" s="1"/>
  <c r="N73" i="19" a="1"/>
  <c r="N73" i="19" s="1"/>
  <c r="N56" i="19"/>
  <c r="N57" i="19" s="1"/>
  <c r="N68" i="19" a="1"/>
  <c r="N68" i="19" s="1"/>
  <c r="N63" i="19"/>
  <c r="N78" i="19" a="1"/>
  <c r="N78" i="19" s="1"/>
  <c r="N83" i="19" a="1"/>
  <c r="N83" i="19" s="1"/>
  <c r="N88" i="19" a="1"/>
  <c r="N88" i="19" s="1"/>
  <c r="N93" i="19" a="1"/>
  <c r="N93" i="19" s="1"/>
  <c r="N45" i="19"/>
  <c r="N98" i="19" a="1"/>
  <c r="N98" i="19" s="1"/>
  <c r="N103" i="19" a="1"/>
  <c r="N103" i="19" s="1"/>
  <c r="N59" i="19"/>
  <c r="N60" i="19" s="1"/>
  <c r="N108" i="19" a="1"/>
  <c r="N108" i="19" s="1"/>
  <c r="N118" i="19" a="1"/>
  <c r="N118" i="19" s="1"/>
  <c r="N123" i="19" a="1"/>
  <c r="N123" i="19" s="1"/>
  <c r="N128" i="19" a="1"/>
  <c r="N128" i="19" s="1"/>
  <c r="N133" i="19" a="1"/>
  <c r="N133" i="19" s="1"/>
  <c r="N138" i="19" a="1"/>
  <c r="N138" i="19" s="1"/>
  <c r="N143" i="19" a="1"/>
  <c r="N143" i="19" s="1"/>
  <c r="N148" i="19" a="1"/>
  <c r="N148" i="19" s="1"/>
  <c r="N153" i="19" a="1"/>
  <c r="N153" i="19" s="1"/>
  <c r="N158" i="19" a="1"/>
  <c r="N158" i="19" s="1"/>
  <c r="N163" i="19" a="1"/>
  <c r="N163" i="19" s="1"/>
  <c r="L106" i="19" a="1"/>
  <c r="L106" i="19" s="1"/>
  <c r="L107" i="19" s="1"/>
  <c r="L49" i="19"/>
  <c r="G79" i="21" a="1"/>
  <c r="G79" i="21" s="1"/>
  <c r="G80" i="21" s="1"/>
  <c r="M46" i="19"/>
  <c r="M47" i="19" s="1"/>
  <c r="M59" i="19"/>
  <c r="K57" i="21"/>
  <c r="J84" i="20" a="1"/>
  <c r="J84" i="20" s="1"/>
  <c r="J85" i="20" s="1"/>
  <c r="J64" i="20"/>
  <c r="J65" i="20" s="1"/>
  <c r="J89" i="20" a="1"/>
  <c r="J89" i="20" s="1"/>
  <c r="J90" i="20" s="1"/>
  <c r="J69" i="20" a="1"/>
  <c r="J69" i="20" s="1"/>
  <c r="J70" i="20" s="1"/>
  <c r="J79" i="20" a="1"/>
  <c r="J79" i="20" s="1"/>
  <c r="J80" i="20" s="1"/>
  <c r="J74" i="20" a="1"/>
  <c r="J74" i="20" s="1"/>
  <c r="J75" i="20" s="1"/>
  <c r="J99" i="20" a="1"/>
  <c r="J99" i="20" s="1"/>
  <c r="J100" i="20" s="1"/>
  <c r="J104" i="20" a="1"/>
  <c r="J104" i="20" s="1"/>
  <c r="J105" i="20" s="1"/>
  <c r="J109" i="20" a="1"/>
  <c r="J109" i="20" s="1"/>
  <c r="J110" i="20" s="1"/>
  <c r="J114" i="20" a="1"/>
  <c r="J114" i="20" s="1"/>
  <c r="J115" i="20" s="1"/>
  <c r="J119" i="20" a="1"/>
  <c r="J119" i="20" s="1"/>
  <c r="J120" i="20" s="1"/>
  <c r="J124" i="20" a="1"/>
  <c r="J124" i="20" s="1"/>
  <c r="J125" i="20" s="1"/>
  <c r="J129" i="20" a="1"/>
  <c r="J129" i="20" s="1"/>
  <c r="J130" i="20" s="1"/>
  <c r="J134" i="20" a="1"/>
  <c r="J134" i="20" s="1"/>
  <c r="J135" i="20" s="1"/>
  <c r="J139" i="20" a="1"/>
  <c r="J139" i="20" s="1"/>
  <c r="J140" i="20" s="1"/>
  <c r="J144" i="20" a="1"/>
  <c r="J144" i="20" s="1"/>
  <c r="J145" i="20" s="1"/>
  <c r="J149" i="20" a="1"/>
  <c r="J149" i="20" s="1"/>
  <c r="J150" i="20" s="1"/>
  <c r="J154" i="20" a="1"/>
  <c r="J154" i="20" s="1"/>
  <c r="J155" i="20" s="1"/>
  <c r="J159" i="20" a="1"/>
  <c r="J159" i="20" s="1"/>
  <c r="J160" i="20" s="1"/>
  <c r="J164" i="20" a="1"/>
  <c r="J164" i="20" s="1"/>
  <c r="J165" i="20" s="1"/>
  <c r="J47" i="20"/>
  <c r="J50" i="20" s="1"/>
  <c r="K50" i="20" s="1"/>
  <c r="M45" i="20"/>
  <c r="N56" i="20"/>
  <c r="N57" i="20" s="1"/>
  <c r="N63" i="20"/>
  <c r="N68" i="20" a="1"/>
  <c r="N68" i="20" s="1"/>
  <c r="N73" i="20" a="1"/>
  <c r="N73" i="20" s="1"/>
  <c r="N78" i="20" a="1"/>
  <c r="N78" i="20" s="1"/>
  <c r="N83" i="20" a="1"/>
  <c r="N83" i="20" s="1"/>
  <c r="N88" i="20" a="1"/>
  <c r="N88" i="20" s="1"/>
  <c r="N93" i="20" a="1"/>
  <c r="N93" i="20" s="1"/>
  <c r="N98" i="20" a="1"/>
  <c r="N98" i="20" s="1"/>
  <c r="N103" i="20" a="1"/>
  <c r="N103" i="20" s="1"/>
  <c r="N108" i="20" a="1"/>
  <c r="N108" i="20" s="1"/>
  <c r="N118" i="20" a="1"/>
  <c r="N118" i="20" s="1"/>
  <c r="N123" i="20" a="1"/>
  <c r="N123" i="20" s="1"/>
  <c r="N128" i="20" a="1"/>
  <c r="N128" i="20" s="1"/>
  <c r="N133" i="20" a="1"/>
  <c r="N133" i="20" s="1"/>
  <c r="N138" i="20" a="1"/>
  <c r="N138" i="20" s="1"/>
  <c r="N143" i="20" a="1"/>
  <c r="N143" i="20" s="1"/>
  <c r="N148" i="20" a="1"/>
  <c r="N148" i="20" s="1"/>
  <c r="N153" i="20" a="1"/>
  <c r="N153" i="20" s="1"/>
  <c r="N158" i="20" a="1"/>
  <c r="N158" i="20" s="1"/>
  <c r="N163" i="20" a="1"/>
  <c r="N163" i="20" s="1"/>
  <c r="M52" i="20"/>
  <c r="N45" i="20" s="1"/>
  <c r="N59" i="20" s="1"/>
  <c r="H126" i="21" a="1"/>
  <c r="H126" i="21" s="1"/>
  <c r="H127" i="21" s="1"/>
  <c r="H121" i="21" a="1"/>
  <c r="H121" i="21" s="1"/>
  <c r="H122" i="21" s="1"/>
  <c r="H116" i="21" a="1"/>
  <c r="H116" i="21" s="1"/>
  <c r="H117" i="21" s="1"/>
  <c r="K64" i="20"/>
  <c r="K65" i="20" s="1"/>
  <c r="K74" i="20" a="1"/>
  <c r="K74" i="20" s="1"/>
  <c r="K75" i="20" s="1"/>
  <c r="K89" i="20" a="1"/>
  <c r="K89" i="20" s="1"/>
  <c r="K90" i="20" s="1"/>
  <c r="K94" i="20" a="1"/>
  <c r="K94" i="20" s="1"/>
  <c r="K95" i="20" s="1"/>
  <c r="K69" i="20" a="1"/>
  <c r="K69" i="20" s="1"/>
  <c r="K70" i="20" s="1"/>
  <c r="K79" i="20" a="1"/>
  <c r="K79" i="20" s="1"/>
  <c r="K80" i="20" s="1"/>
  <c r="K84" i="20" a="1"/>
  <c r="K84" i="20" s="1"/>
  <c r="K85" i="20" s="1"/>
  <c r="K104" i="20" a="1"/>
  <c r="K104" i="20" s="1"/>
  <c r="K105" i="20" s="1"/>
  <c r="K109" i="20" a="1"/>
  <c r="K109" i="20" s="1"/>
  <c r="K110" i="20" s="1"/>
  <c r="K114" i="20" a="1"/>
  <c r="K114" i="20" s="1"/>
  <c r="K115" i="20" s="1"/>
  <c r="K119" i="20" a="1"/>
  <c r="K119" i="20" s="1"/>
  <c r="K120" i="20" s="1"/>
  <c r="K124" i="20" a="1"/>
  <c r="K124" i="20" s="1"/>
  <c r="K125" i="20" s="1"/>
  <c r="K129" i="20" a="1"/>
  <c r="K129" i="20" s="1"/>
  <c r="K130" i="20" s="1"/>
  <c r="K134" i="20" a="1"/>
  <c r="K134" i="20" s="1"/>
  <c r="K135" i="20" s="1"/>
  <c r="K139" i="20" a="1"/>
  <c r="K139" i="20" s="1"/>
  <c r="K140" i="20" s="1"/>
  <c r="K144" i="20" a="1"/>
  <c r="K144" i="20" s="1"/>
  <c r="K145" i="20" s="1"/>
  <c r="K149" i="20" a="1"/>
  <c r="K149" i="20" s="1"/>
  <c r="K150" i="20" s="1"/>
  <c r="K154" i="20" a="1"/>
  <c r="K154" i="20" s="1"/>
  <c r="K155" i="20" s="1"/>
  <c r="K159" i="20" a="1"/>
  <c r="K159" i="20" s="1"/>
  <c r="K160" i="20" s="1"/>
  <c r="K164" i="20" a="1"/>
  <c r="K164" i="20" s="1"/>
  <c r="K165" i="20" s="1"/>
  <c r="H111" i="21" a="1"/>
  <c r="H111" i="21" s="1"/>
  <c r="H112" i="21" s="1"/>
  <c r="H106" i="21" a="1"/>
  <c r="H106" i="21" s="1"/>
  <c r="H107" i="21" s="1"/>
  <c r="J93" i="21" a="1"/>
  <c r="J93" i="21" s="1"/>
  <c r="H101" i="21" a="1"/>
  <c r="H101" i="21" s="1"/>
  <c r="H102" i="21" s="1"/>
  <c r="K101" i="20" a="1"/>
  <c r="K101" i="20" s="1"/>
  <c r="K102" i="20" s="1"/>
  <c r="J48" i="21"/>
  <c r="J52" i="21"/>
  <c r="H50" i="21"/>
  <c r="I50" i="21" s="1"/>
  <c r="H49" i="21"/>
  <c r="I49" i="21" s="1"/>
  <c r="L63" i="21"/>
  <c r="L68" i="21" a="1"/>
  <c r="L68" i="21" s="1"/>
  <c r="L56" i="21"/>
  <c r="L73" i="21" a="1"/>
  <c r="L73" i="21" s="1"/>
  <c r="L78" i="21" a="1"/>
  <c r="L78" i="21" s="1"/>
  <c r="L88" i="21" a="1"/>
  <c r="L88" i="21" s="1"/>
  <c r="L83" i="21" a="1"/>
  <c r="L83" i="21" s="1"/>
  <c r="L93" i="21" a="1"/>
  <c r="L93" i="21" s="1"/>
  <c r="L98" i="21" a="1"/>
  <c r="L98" i="21" s="1"/>
  <c r="L108" i="21" a="1"/>
  <c r="L108" i="21" s="1"/>
  <c r="L113" i="21" a="1"/>
  <c r="L113" i="21" s="1"/>
  <c r="L118" i="21" a="1"/>
  <c r="L118" i="21" s="1"/>
  <c r="L123" i="21" a="1"/>
  <c r="L123" i="21" s="1"/>
  <c r="L128" i="21" a="1"/>
  <c r="L128" i="21" s="1"/>
  <c r="L133" i="21" a="1"/>
  <c r="L133" i="21" s="1"/>
  <c r="L138" i="21" a="1"/>
  <c r="L138" i="21" s="1"/>
  <c r="L143" i="21" a="1"/>
  <c r="L143" i="21" s="1"/>
  <c r="L148" i="21" a="1"/>
  <c r="L148" i="21" s="1"/>
  <c r="L153" i="21" a="1"/>
  <c r="L153" i="21" s="1"/>
  <c r="L158" i="21" a="1"/>
  <c r="L158" i="21" s="1"/>
  <c r="L163" i="21" a="1"/>
  <c r="L163" i="21" s="1"/>
  <c r="H69" i="21" a="1"/>
  <c r="H69" i="21" s="1"/>
  <c r="H70" i="21" s="1"/>
  <c r="H64" i="21"/>
  <c r="H65" i="21" s="1"/>
  <c r="H89" i="21" a="1"/>
  <c r="H89" i="21" s="1"/>
  <c r="H90" i="21" s="1"/>
  <c r="H74" i="21" a="1"/>
  <c r="H74" i="21" s="1"/>
  <c r="H75" i="21" s="1"/>
  <c r="H79" i="21" a="1"/>
  <c r="H79" i="21" s="1"/>
  <c r="H80" i="21" s="1"/>
  <c r="H94" i="21" a="1"/>
  <c r="H94" i="21" s="1"/>
  <c r="H95" i="21" s="1"/>
  <c r="H99" i="21" a="1"/>
  <c r="H99" i="21" s="1"/>
  <c r="H100" i="21" s="1"/>
  <c r="H104" i="21" a="1"/>
  <c r="H104" i="21" s="1"/>
  <c r="H105" i="21" s="1"/>
  <c r="H109" i="21" a="1"/>
  <c r="H109" i="21" s="1"/>
  <c r="H110" i="21" s="1"/>
  <c r="H114" i="21" a="1"/>
  <c r="H114" i="21" s="1"/>
  <c r="H115" i="21" s="1"/>
  <c r="H119" i="21" a="1"/>
  <c r="H119" i="21" s="1"/>
  <c r="H120" i="21" s="1"/>
  <c r="H124" i="21" a="1"/>
  <c r="H124" i="21" s="1"/>
  <c r="H125" i="21" s="1"/>
  <c r="H129" i="21" a="1"/>
  <c r="H129" i="21" s="1"/>
  <c r="H130" i="21" s="1"/>
  <c r="H134" i="21" a="1"/>
  <c r="H134" i="21" s="1"/>
  <c r="H135" i="21" s="1"/>
  <c r="H139" i="21" a="1"/>
  <c r="H139" i="21" s="1"/>
  <c r="H140" i="21" s="1"/>
  <c r="H144" i="21" a="1"/>
  <c r="H144" i="21" s="1"/>
  <c r="H145" i="21" s="1"/>
  <c r="H149" i="21" a="1"/>
  <c r="H149" i="21" s="1"/>
  <c r="H150" i="21" s="1"/>
  <c r="H154" i="21" a="1"/>
  <c r="H154" i="21" s="1"/>
  <c r="H155" i="21" s="1"/>
  <c r="H159" i="21" a="1"/>
  <c r="H159" i="21" s="1"/>
  <c r="H160" i="21" s="1"/>
  <c r="H164" i="21" a="1"/>
  <c r="H164" i="21" s="1"/>
  <c r="H165" i="21" s="1"/>
  <c r="J66" i="21"/>
  <c r="J67" i="21" s="1"/>
  <c r="J91" i="21" a="1"/>
  <c r="J91" i="21" s="1"/>
  <c r="J92" i="21" s="1"/>
  <c r="J71" i="21" a="1"/>
  <c r="J71" i="21" s="1"/>
  <c r="J72" i="21" s="1"/>
  <c r="J101" i="21" a="1"/>
  <c r="J101" i="21" s="1"/>
  <c r="J102" i="21" s="1"/>
  <c r="J76" i="21" a="1"/>
  <c r="J76" i="21" s="1"/>
  <c r="J77" i="21" s="1"/>
  <c r="J86" i="21" a="1"/>
  <c r="J86" i="21" s="1"/>
  <c r="J87" i="21" s="1"/>
  <c r="J81" i="21" a="1"/>
  <c r="J81" i="21" s="1"/>
  <c r="J82" i="21" s="1"/>
  <c r="J106" i="21" a="1"/>
  <c r="J106" i="21" s="1"/>
  <c r="J107" i="21" s="1"/>
  <c r="J111" i="21" a="1"/>
  <c r="J111" i="21" s="1"/>
  <c r="J112" i="21" s="1"/>
  <c r="J116" i="21" a="1"/>
  <c r="J116" i="21" s="1"/>
  <c r="J117" i="21" s="1"/>
  <c r="J121" i="21" a="1"/>
  <c r="J121" i="21" s="1"/>
  <c r="J122" i="21" s="1"/>
  <c r="J126" i="21" a="1"/>
  <c r="J126" i="21" s="1"/>
  <c r="J127" i="21" s="1"/>
  <c r="J131" i="21" a="1"/>
  <c r="J131" i="21" s="1"/>
  <c r="J132" i="21" s="1"/>
  <c r="J136" i="21" a="1"/>
  <c r="J136" i="21" s="1"/>
  <c r="J137" i="21" s="1"/>
  <c r="J141" i="21" a="1"/>
  <c r="J141" i="21" s="1"/>
  <c r="J142" i="21" s="1"/>
  <c r="J146" i="21" a="1"/>
  <c r="J146" i="21" s="1"/>
  <c r="J147" i="21" s="1"/>
  <c r="J151" i="21" a="1"/>
  <c r="J151" i="21" s="1"/>
  <c r="J152" i="21" s="1"/>
  <c r="J156" i="21" a="1"/>
  <c r="J156" i="21" s="1"/>
  <c r="J157" i="21" s="1"/>
  <c r="J161" i="21" a="1"/>
  <c r="J161" i="21" s="1"/>
  <c r="J162" i="21" s="1"/>
  <c r="J166" i="21" a="1"/>
  <c r="J166" i="21" s="1"/>
  <c r="J167" i="21" s="1"/>
  <c r="J46" i="21"/>
  <c r="J47" i="21" s="1"/>
  <c r="I86" i="21" a="1"/>
  <c r="I86" i="21" s="1"/>
  <c r="I87" i="21" s="1"/>
  <c r="I96" i="21" a="1"/>
  <c r="I96" i="21" s="1"/>
  <c r="I97" i="21" s="1"/>
  <c r="I71" i="21" a="1"/>
  <c r="I71" i="21" s="1"/>
  <c r="I72" i="21" s="1"/>
  <c r="I81" i="21" a="1"/>
  <c r="I81" i="21" s="1"/>
  <c r="I82" i="21" s="1"/>
  <c r="I66" i="21"/>
  <c r="I67" i="21" s="1"/>
  <c r="I76" i="21" a="1"/>
  <c r="I76" i="21" s="1"/>
  <c r="I77" i="21" s="1"/>
  <c r="I101" i="21" a="1"/>
  <c r="I101" i="21" s="1"/>
  <c r="I102" i="21" s="1"/>
  <c r="I106" i="21" a="1"/>
  <c r="I106" i="21" s="1"/>
  <c r="I107" i="21" s="1"/>
  <c r="I111" i="21" a="1"/>
  <c r="I111" i="21" s="1"/>
  <c r="I112" i="21" s="1"/>
  <c r="I116" i="21" a="1"/>
  <c r="I116" i="21" s="1"/>
  <c r="I117" i="21" s="1"/>
  <c r="I121" i="21" a="1"/>
  <c r="I121" i="21" s="1"/>
  <c r="I122" i="21" s="1"/>
  <c r="I126" i="21" a="1"/>
  <c r="I126" i="21" s="1"/>
  <c r="I127" i="21" s="1"/>
  <c r="I131" i="21" a="1"/>
  <c r="I131" i="21" s="1"/>
  <c r="I132" i="21" s="1"/>
  <c r="I136" i="21" a="1"/>
  <c r="I136" i="21" s="1"/>
  <c r="I137" i="21" s="1"/>
  <c r="I141" i="21" a="1"/>
  <c r="I141" i="21" s="1"/>
  <c r="I142" i="21" s="1"/>
  <c r="I146" i="21" a="1"/>
  <c r="I146" i="21" s="1"/>
  <c r="I147" i="21" s="1"/>
  <c r="I151" i="21" a="1"/>
  <c r="I151" i="21" s="1"/>
  <c r="I152" i="21" s="1"/>
  <c r="I156" i="21" a="1"/>
  <c r="I156" i="21" s="1"/>
  <c r="I157" i="21" s="1"/>
  <c r="I161" i="21" a="1"/>
  <c r="I161" i="21" s="1"/>
  <c r="I162" i="21" s="1"/>
  <c r="I166" i="21" a="1"/>
  <c r="I166" i="21" s="1"/>
  <c r="I167" i="21" s="1"/>
  <c r="I60" i="21"/>
  <c r="I84" i="21" a="1"/>
  <c r="I84" i="21" s="1"/>
  <c r="I85" i="21" s="1"/>
  <c r="I64" i="21"/>
  <c r="I65" i="21" s="1"/>
  <c r="I69" i="21" a="1"/>
  <c r="I69" i="21" s="1"/>
  <c r="I70" i="21" s="1"/>
  <c r="I74" i="21" a="1"/>
  <c r="I74" i="21" s="1"/>
  <c r="I75" i="21" s="1"/>
  <c r="I94" i="21" a="1"/>
  <c r="I94" i="21" s="1"/>
  <c r="I95" i="21" s="1"/>
  <c r="I79" i="21" a="1"/>
  <c r="I79" i="21" s="1"/>
  <c r="I80" i="21" s="1"/>
  <c r="I99" i="21" a="1"/>
  <c r="I99" i="21" s="1"/>
  <c r="I100" i="21" s="1"/>
  <c r="I104" i="21" a="1"/>
  <c r="I104" i="21" s="1"/>
  <c r="I105" i="21" s="1"/>
  <c r="I109" i="21" a="1"/>
  <c r="I109" i="21" s="1"/>
  <c r="I110" i="21" s="1"/>
  <c r="I114" i="21" a="1"/>
  <c r="I114" i="21" s="1"/>
  <c r="I115" i="21" s="1"/>
  <c r="I119" i="21" a="1"/>
  <c r="I119" i="21" s="1"/>
  <c r="I120" i="21" s="1"/>
  <c r="I124" i="21" a="1"/>
  <c r="I124" i="21" s="1"/>
  <c r="I125" i="21" s="1"/>
  <c r="I129" i="21" a="1"/>
  <c r="I129" i="21" s="1"/>
  <c r="I130" i="21" s="1"/>
  <c r="I134" i="21" a="1"/>
  <c r="I134" i="21" s="1"/>
  <c r="I135" i="21" s="1"/>
  <c r="I139" i="21" a="1"/>
  <c r="I139" i="21" s="1"/>
  <c r="I140" i="21" s="1"/>
  <c r="I144" i="21" a="1"/>
  <c r="I144" i="21" s="1"/>
  <c r="I145" i="21" s="1"/>
  <c r="I149" i="21" a="1"/>
  <c r="I149" i="21" s="1"/>
  <c r="I150" i="21" s="1"/>
  <c r="I154" i="21" a="1"/>
  <c r="I154" i="21" s="1"/>
  <c r="I155" i="21" s="1"/>
  <c r="I159" i="21" a="1"/>
  <c r="I159" i="21" s="1"/>
  <c r="I160" i="21" s="1"/>
  <c r="I164" i="21" a="1"/>
  <c r="I164" i="21" s="1"/>
  <c r="I165" i="21" s="1"/>
  <c r="L23" i="25"/>
  <c r="K32" i="25"/>
  <c r="K24" i="25"/>
  <c r="J42" i="25"/>
  <c r="J44" i="25" s="1"/>
  <c r="O42" i="20"/>
  <c r="O44" i="20" s="1"/>
  <c r="P24" i="19"/>
  <c r="O42" i="19"/>
  <c r="O44" i="19" s="1"/>
  <c r="M42" i="21"/>
  <c r="Q23" i="19"/>
  <c r="Q24" i="19" s="1"/>
  <c r="N24" i="21"/>
  <c r="O23" i="21"/>
  <c r="O32" i="21" s="1"/>
  <c r="P24" i="20"/>
  <c r="P42" i="20" s="1"/>
  <c r="P44" i="20" s="1"/>
  <c r="Q23" i="20"/>
  <c r="Q32" i="20" s="1"/>
  <c r="L57" i="21" l="1"/>
  <c r="L54" i="21"/>
  <c r="L59" i="20"/>
  <c r="L46" i="20"/>
  <c r="L47" i="20" s="1"/>
  <c r="N48" i="19"/>
  <c r="I48" i="25"/>
  <c r="I88" i="25" a="1"/>
  <c r="I88" i="25" s="1"/>
  <c r="L156" i="20" a="1"/>
  <c r="L156" i="20" s="1"/>
  <c r="L157" i="20" s="1"/>
  <c r="I57" i="25"/>
  <c r="L146" i="20" a="1"/>
  <c r="L146" i="20" s="1"/>
  <c r="L147" i="20" s="1"/>
  <c r="L136" i="20" a="1"/>
  <c r="L136" i="20" s="1"/>
  <c r="L137" i="20" s="1"/>
  <c r="J50" i="21"/>
  <c r="I59" i="25"/>
  <c r="I60" i="25" s="1"/>
  <c r="F74" i="25" a="1"/>
  <c r="F74" i="25" s="1"/>
  <c r="F75" i="25" s="1"/>
  <c r="H86" i="25" a="1"/>
  <c r="H86" i="25" s="1"/>
  <c r="H87" i="25" s="1"/>
  <c r="H50" i="25"/>
  <c r="H86" i="21" a="1"/>
  <c r="H86" i="21" s="1"/>
  <c r="H87" i="21" s="1"/>
  <c r="J56" i="25"/>
  <c r="J63" i="25"/>
  <c r="J68" i="25" a="1"/>
  <c r="J68" i="25" s="1"/>
  <c r="J73" i="25" a="1"/>
  <c r="J73" i="25" s="1"/>
  <c r="J78" i="25" a="1"/>
  <c r="J78" i="25" s="1"/>
  <c r="J83" i="25" a="1"/>
  <c r="J83" i="25" s="1"/>
  <c r="J45" i="25"/>
  <c r="J59" i="25" s="1"/>
  <c r="J60" i="25" s="1"/>
  <c r="J88" i="25" a="1"/>
  <c r="J88" i="25" s="1"/>
  <c r="J98" i="25" a="1"/>
  <c r="J98" i="25" s="1"/>
  <c r="J103" i="25" a="1"/>
  <c r="J103" i="25" s="1"/>
  <c r="J108" i="25" a="1"/>
  <c r="J108" i="25" s="1"/>
  <c r="J113" i="25" a="1"/>
  <c r="J113" i="25" s="1"/>
  <c r="J118" i="25" a="1"/>
  <c r="J118" i="25" s="1"/>
  <c r="J123" i="25" a="1"/>
  <c r="J123" i="25" s="1"/>
  <c r="J128" i="25" a="1"/>
  <c r="J128" i="25" s="1"/>
  <c r="J133" i="25" a="1"/>
  <c r="J133" i="25" s="1"/>
  <c r="J138" i="25" a="1"/>
  <c r="J138" i="25" s="1"/>
  <c r="J143" i="25" a="1"/>
  <c r="J143" i="25" s="1"/>
  <c r="J148" i="25" a="1"/>
  <c r="J148" i="25" s="1"/>
  <c r="J153" i="25" a="1"/>
  <c r="J153" i="25" s="1"/>
  <c r="J158" i="25" a="1"/>
  <c r="J158" i="25" s="1"/>
  <c r="J163" i="25" a="1"/>
  <c r="J163" i="25" s="1"/>
  <c r="J52" i="25"/>
  <c r="H64" i="25"/>
  <c r="H65" i="25" s="1"/>
  <c r="H69" i="25" a="1"/>
  <c r="H69" i="25" s="1"/>
  <c r="H70" i="25" s="1"/>
  <c r="H79" i="25" a="1"/>
  <c r="H79" i="25" s="1"/>
  <c r="H80" i="25" s="1"/>
  <c r="H74" i="25" a="1"/>
  <c r="H74" i="25" s="1"/>
  <c r="H75" i="25" s="1"/>
  <c r="H89" i="25" a="1"/>
  <c r="H89" i="25" s="1"/>
  <c r="H90" i="25" s="1"/>
  <c r="H94" i="25" a="1"/>
  <c r="H94" i="25" s="1"/>
  <c r="H95" i="25" s="1"/>
  <c r="H99" i="25" a="1"/>
  <c r="H99" i="25" s="1"/>
  <c r="H100" i="25" s="1"/>
  <c r="H104" i="25" a="1"/>
  <c r="H104" i="25" s="1"/>
  <c r="H105" i="25" s="1"/>
  <c r="H109" i="25" a="1"/>
  <c r="H109" i="25" s="1"/>
  <c r="H110" i="25" s="1"/>
  <c r="H114" i="25" a="1"/>
  <c r="H114" i="25" s="1"/>
  <c r="H115" i="25" s="1"/>
  <c r="H119" i="25" a="1"/>
  <c r="H119" i="25" s="1"/>
  <c r="H120" i="25" s="1"/>
  <c r="H124" i="25" a="1"/>
  <c r="H124" i="25" s="1"/>
  <c r="H125" i="25" s="1"/>
  <c r="H129" i="25" a="1"/>
  <c r="H129" i="25" s="1"/>
  <c r="H130" i="25" s="1"/>
  <c r="H134" i="25" a="1"/>
  <c r="H134" i="25" s="1"/>
  <c r="H135" i="25" s="1"/>
  <c r="H139" i="25" a="1"/>
  <c r="H139" i="25" s="1"/>
  <c r="H140" i="25" s="1"/>
  <c r="H144" i="25" a="1"/>
  <c r="H144" i="25" s="1"/>
  <c r="H145" i="25" s="1"/>
  <c r="H149" i="25" a="1"/>
  <c r="H149" i="25" s="1"/>
  <c r="H150" i="25" s="1"/>
  <c r="H154" i="25" a="1"/>
  <c r="H154" i="25" s="1"/>
  <c r="H155" i="25" s="1"/>
  <c r="H159" i="25" a="1"/>
  <c r="H159" i="25" s="1"/>
  <c r="H160" i="25" s="1"/>
  <c r="H164" i="25" a="1"/>
  <c r="H164" i="25" s="1"/>
  <c r="H165" i="25" s="1"/>
  <c r="G49" i="25"/>
  <c r="H49" i="25" s="1"/>
  <c r="G64" i="25"/>
  <c r="G65" i="25" s="1"/>
  <c r="G69" i="25" a="1"/>
  <c r="G69" i="25" s="1"/>
  <c r="G70" i="25" s="1"/>
  <c r="G74" i="25" a="1"/>
  <c r="G74" i="25" s="1"/>
  <c r="G75" i="25" s="1"/>
  <c r="G84" i="25" a="1"/>
  <c r="G84" i="25" s="1"/>
  <c r="G85" i="25" s="1"/>
  <c r="G89" i="25" a="1"/>
  <c r="G89" i="25" s="1"/>
  <c r="G90" i="25" s="1"/>
  <c r="G94" i="25" a="1"/>
  <c r="G94" i="25" s="1"/>
  <c r="G95" i="25" s="1"/>
  <c r="G99" i="25" a="1"/>
  <c r="G99" i="25" s="1"/>
  <c r="G100" i="25" s="1"/>
  <c r="G104" i="25" a="1"/>
  <c r="G104" i="25" s="1"/>
  <c r="G105" i="25" s="1"/>
  <c r="G109" i="25" a="1"/>
  <c r="G109" i="25" s="1"/>
  <c r="G110" i="25" s="1"/>
  <c r="G114" i="25" a="1"/>
  <c r="G114" i="25" s="1"/>
  <c r="G115" i="25" s="1"/>
  <c r="G119" i="25" a="1"/>
  <c r="G119" i="25" s="1"/>
  <c r="G120" i="25" s="1"/>
  <c r="G124" i="25" a="1"/>
  <c r="G124" i="25" s="1"/>
  <c r="G125" i="25" s="1"/>
  <c r="G129" i="25" a="1"/>
  <c r="G129" i="25" s="1"/>
  <c r="G130" i="25" s="1"/>
  <c r="G134" i="25" a="1"/>
  <c r="G134" i="25" s="1"/>
  <c r="G135" i="25" s="1"/>
  <c r="G139" i="25" a="1"/>
  <c r="G139" i="25" s="1"/>
  <c r="G140" i="25" s="1"/>
  <c r="G144" i="25" a="1"/>
  <c r="G144" i="25" s="1"/>
  <c r="G145" i="25" s="1"/>
  <c r="G149" i="25" a="1"/>
  <c r="G149" i="25" s="1"/>
  <c r="G150" i="25" s="1"/>
  <c r="G154" i="25" a="1"/>
  <c r="G154" i="25" s="1"/>
  <c r="G155" i="25" s="1"/>
  <c r="G159" i="25" a="1"/>
  <c r="G159" i="25" s="1"/>
  <c r="G160" i="25" s="1"/>
  <c r="G164" i="25" a="1"/>
  <c r="G164" i="25" s="1"/>
  <c r="G165" i="25" s="1"/>
  <c r="I46" i="25"/>
  <c r="I47" i="25" s="1"/>
  <c r="J94" i="20" a="1"/>
  <c r="J94" i="20" s="1"/>
  <c r="J95" i="20" s="1"/>
  <c r="M44" i="21"/>
  <c r="M128" i="21" s="1" a="1"/>
  <c r="M128" i="21" s="1"/>
  <c r="M53" i="21"/>
  <c r="M54" i="21" s="1"/>
  <c r="J53" i="25"/>
  <c r="J54" i="25" s="1"/>
  <c r="G81" i="25" a="1"/>
  <c r="G81" i="25" s="1"/>
  <c r="G82" i="25" s="1"/>
  <c r="L131" i="20" a="1"/>
  <c r="L131" i="20" s="1"/>
  <c r="L132" i="20" s="1"/>
  <c r="L121" i="20" a="1"/>
  <c r="L121" i="20" s="1"/>
  <c r="L122" i="20" s="1"/>
  <c r="M50" i="19"/>
  <c r="M49" i="19"/>
  <c r="J96" i="21" a="1"/>
  <c r="J96" i="21" s="1"/>
  <c r="J97" i="21" s="1"/>
  <c r="N113" i="19" a="1"/>
  <c r="N113" i="19" s="1"/>
  <c r="L91" i="20" a="1"/>
  <c r="L91" i="20" s="1"/>
  <c r="L92" i="20" s="1"/>
  <c r="O56" i="19"/>
  <c r="O57" i="19" s="1"/>
  <c r="O68" i="19" a="1"/>
  <c r="O68" i="19" s="1"/>
  <c r="O73" i="19" a="1"/>
  <c r="O73" i="19" s="1"/>
  <c r="O63" i="19"/>
  <c r="O78" i="19" a="1"/>
  <c r="O78" i="19" s="1"/>
  <c r="O83" i="19" a="1"/>
  <c r="O83" i="19" s="1"/>
  <c r="O88" i="19" a="1"/>
  <c r="O88" i="19" s="1"/>
  <c r="O93" i="19" a="1"/>
  <c r="O93" i="19" s="1"/>
  <c r="O98" i="19" a="1"/>
  <c r="O98" i="19" s="1"/>
  <c r="O45" i="19"/>
  <c r="O59" i="19" s="1"/>
  <c r="O60" i="19" s="1"/>
  <c r="O103" i="19" a="1"/>
  <c r="O103" i="19" s="1"/>
  <c r="O108" i="19" a="1"/>
  <c r="O108" i="19" s="1"/>
  <c r="O113" i="19" a="1"/>
  <c r="O113" i="19" s="1"/>
  <c r="O123" i="19" a="1"/>
  <c r="O123" i="19" s="1"/>
  <c r="O128" i="19" a="1"/>
  <c r="O128" i="19" s="1"/>
  <c r="O133" i="19" a="1"/>
  <c r="O133" i="19" s="1"/>
  <c r="O138" i="19" a="1"/>
  <c r="O138" i="19" s="1"/>
  <c r="O143" i="19" a="1"/>
  <c r="O143" i="19" s="1"/>
  <c r="O148" i="19" a="1"/>
  <c r="O148" i="19" s="1"/>
  <c r="O153" i="19" a="1"/>
  <c r="O153" i="19" s="1"/>
  <c r="O158" i="19" a="1"/>
  <c r="O158" i="19" s="1"/>
  <c r="O163" i="19" a="1"/>
  <c r="O163" i="19" s="1"/>
  <c r="O52" i="19"/>
  <c r="L104" i="19" a="1"/>
  <c r="L104" i="19" s="1"/>
  <c r="L105" i="19" s="1"/>
  <c r="L50" i="20"/>
  <c r="L165" i="19"/>
  <c r="N81" i="19" a="1"/>
  <c r="N81" i="19" s="1"/>
  <c r="N82" i="19" s="1"/>
  <c r="N66" i="19"/>
  <c r="N67" i="19" s="1"/>
  <c r="N71" i="19" a="1"/>
  <c r="N71" i="19" s="1"/>
  <c r="N72" i="19" s="1"/>
  <c r="N76" i="19" a="1"/>
  <c r="N76" i="19" s="1"/>
  <c r="N77" i="19" s="1"/>
  <c r="N86" i="19" a="1"/>
  <c r="N86" i="19" s="1"/>
  <c r="N87" i="19" s="1"/>
  <c r="N91" i="19" a="1"/>
  <c r="N91" i="19" s="1"/>
  <c r="N92" i="19" s="1"/>
  <c r="N96" i="19" a="1"/>
  <c r="N96" i="19" s="1"/>
  <c r="N97" i="19" s="1"/>
  <c r="N101" i="19" a="1"/>
  <c r="N101" i="19" s="1"/>
  <c r="N102" i="19" s="1"/>
  <c r="N106" i="19" a="1"/>
  <c r="N106" i="19" s="1"/>
  <c r="N107" i="19" s="1"/>
  <c r="N111" i="19" a="1"/>
  <c r="N111" i="19" s="1"/>
  <c r="N112" i="19" s="1"/>
  <c r="N121" i="19" a="1"/>
  <c r="N121" i="19" s="1"/>
  <c r="N122" i="19" s="1"/>
  <c r="N126" i="19" a="1"/>
  <c r="N126" i="19" s="1"/>
  <c r="N127" i="19" s="1"/>
  <c r="N131" i="19" a="1"/>
  <c r="N131" i="19" s="1"/>
  <c r="N132" i="19" s="1"/>
  <c r="N136" i="19" a="1"/>
  <c r="N136" i="19" s="1"/>
  <c r="N137" i="19" s="1"/>
  <c r="N141" i="19" a="1"/>
  <c r="N141" i="19" s="1"/>
  <c r="N142" i="19" s="1"/>
  <c r="N146" i="19" a="1"/>
  <c r="N146" i="19" s="1"/>
  <c r="N147" i="19" s="1"/>
  <c r="N151" i="19" a="1"/>
  <c r="N151" i="19" s="1"/>
  <c r="N152" i="19" s="1"/>
  <c r="N156" i="19" a="1"/>
  <c r="N156" i="19" s="1"/>
  <c r="N157" i="19" s="1"/>
  <c r="N161" i="19" a="1"/>
  <c r="N161" i="19" s="1"/>
  <c r="N162" i="19" s="1"/>
  <c r="N166" i="19" a="1"/>
  <c r="N166" i="19" s="1"/>
  <c r="N167" i="19" s="1"/>
  <c r="N113" i="20" a="1"/>
  <c r="N113" i="20" s="1"/>
  <c r="N46" i="19"/>
  <c r="N47" i="19" s="1"/>
  <c r="M66" i="19"/>
  <c r="M67" i="19" s="1"/>
  <c r="M81" i="19" a="1"/>
  <c r="M81" i="19" s="1"/>
  <c r="M82" i="19" s="1"/>
  <c r="M76" i="19" a="1"/>
  <c r="M76" i="19" s="1"/>
  <c r="M77" i="19" s="1"/>
  <c r="M71" i="19" a="1"/>
  <c r="M71" i="19" s="1"/>
  <c r="M72" i="19" s="1"/>
  <c r="M86" i="19" a="1"/>
  <c r="M86" i="19" s="1"/>
  <c r="M87" i="19" s="1"/>
  <c r="M91" i="19" a="1"/>
  <c r="M91" i="19" s="1"/>
  <c r="M92" i="19" s="1"/>
  <c r="M96" i="19" a="1"/>
  <c r="M96" i="19" s="1"/>
  <c r="M97" i="19" s="1"/>
  <c r="M101" i="19" a="1"/>
  <c r="M101" i="19" s="1"/>
  <c r="M102" i="19" s="1"/>
  <c r="M106" i="19" a="1"/>
  <c r="M106" i="19" s="1"/>
  <c r="M107" i="19" s="1"/>
  <c r="M116" i="19" a="1"/>
  <c r="M116" i="19" s="1"/>
  <c r="M117" i="19" s="1"/>
  <c r="M121" i="19" a="1"/>
  <c r="M121" i="19" s="1"/>
  <c r="M122" i="19" s="1"/>
  <c r="M126" i="19" a="1"/>
  <c r="M126" i="19" s="1"/>
  <c r="M127" i="19" s="1"/>
  <c r="M131" i="19" a="1"/>
  <c r="M131" i="19" s="1"/>
  <c r="M132" i="19" s="1"/>
  <c r="M136" i="19" a="1"/>
  <c r="M136" i="19" s="1"/>
  <c r="M137" i="19" s="1"/>
  <c r="M141" i="19" a="1"/>
  <c r="M141" i="19" s="1"/>
  <c r="M142" i="19" s="1"/>
  <c r="M146" i="19" a="1"/>
  <c r="M146" i="19" s="1"/>
  <c r="M147" i="19" s="1"/>
  <c r="M151" i="19" a="1"/>
  <c r="M151" i="19" s="1"/>
  <c r="M152" i="19" s="1"/>
  <c r="M156" i="19" a="1"/>
  <c r="M156" i="19" s="1"/>
  <c r="M157" i="19" s="1"/>
  <c r="M161" i="19" a="1"/>
  <c r="M161" i="19" s="1"/>
  <c r="M162" i="19" s="1"/>
  <c r="M166" i="19" a="1"/>
  <c r="M166" i="19" s="1"/>
  <c r="M60" i="19"/>
  <c r="M84" i="19" a="1"/>
  <c r="M84" i="19" s="1"/>
  <c r="M85" i="19" s="1"/>
  <c r="M74" i="19" a="1"/>
  <c r="M74" i="19" s="1"/>
  <c r="M75" i="19" s="1"/>
  <c r="M89" i="19" a="1"/>
  <c r="M89" i="19" s="1"/>
  <c r="M90" i="19" s="1"/>
  <c r="M69" i="19" a="1"/>
  <c r="M69" i="19" s="1"/>
  <c r="M70" i="19" s="1"/>
  <c r="M79" i="19" a="1"/>
  <c r="M79" i="19" s="1"/>
  <c r="M80" i="19" s="1"/>
  <c r="M64" i="19"/>
  <c r="M65" i="19" s="1"/>
  <c r="M94" i="19" a="1"/>
  <c r="M94" i="19" s="1"/>
  <c r="M95" i="19" s="1"/>
  <c r="M99" i="19" a="1"/>
  <c r="M99" i="19" s="1"/>
  <c r="M100" i="19" s="1"/>
  <c r="M104" i="19" a="1"/>
  <c r="M104" i="19" s="1"/>
  <c r="M105" i="19" s="1"/>
  <c r="M114" i="19" a="1"/>
  <c r="M114" i="19" s="1"/>
  <c r="M115" i="19" s="1"/>
  <c r="M119" i="19" a="1"/>
  <c r="M119" i="19" s="1"/>
  <c r="M120" i="19" s="1"/>
  <c r="M124" i="19" a="1"/>
  <c r="M124" i="19" s="1"/>
  <c r="M125" i="19" s="1"/>
  <c r="M129" i="19" a="1"/>
  <c r="M129" i="19" s="1"/>
  <c r="M130" i="19" s="1"/>
  <c r="M134" i="19" a="1"/>
  <c r="M134" i="19" s="1"/>
  <c r="M135" i="19" s="1"/>
  <c r="M139" i="19" a="1"/>
  <c r="M139" i="19" s="1"/>
  <c r="M140" i="19" s="1"/>
  <c r="M144" i="19" a="1"/>
  <c r="M144" i="19" s="1"/>
  <c r="M145" i="19" s="1"/>
  <c r="M149" i="19" a="1"/>
  <c r="M149" i="19" s="1"/>
  <c r="M150" i="19" s="1"/>
  <c r="M154" i="19" a="1"/>
  <c r="M154" i="19" s="1"/>
  <c r="M155" i="19" s="1"/>
  <c r="M159" i="19" a="1"/>
  <c r="M159" i="19" s="1"/>
  <c r="M160" i="19" s="1"/>
  <c r="M164" i="19" a="1"/>
  <c r="M164" i="19" s="1"/>
  <c r="N96" i="20" a="1"/>
  <c r="N96" i="20" s="1"/>
  <c r="N97" i="20" s="1"/>
  <c r="N71" i="20" a="1"/>
  <c r="N71" i="20" s="1"/>
  <c r="N72" i="20" s="1"/>
  <c r="N91" i="20" a="1"/>
  <c r="N91" i="20" s="1"/>
  <c r="N92" i="20" s="1"/>
  <c r="N101" i="20" a="1"/>
  <c r="N101" i="20" s="1"/>
  <c r="N102" i="20" s="1"/>
  <c r="N76" i="20" a="1"/>
  <c r="N76" i="20" s="1"/>
  <c r="N77" i="20" s="1"/>
  <c r="N86" i="20" a="1"/>
  <c r="N86" i="20" s="1"/>
  <c r="N87" i="20" s="1"/>
  <c r="N81" i="20" a="1"/>
  <c r="N81" i="20" s="1"/>
  <c r="N82" i="20" s="1"/>
  <c r="N66" i="20"/>
  <c r="N67" i="20" s="1"/>
  <c r="N106" i="20" a="1"/>
  <c r="N106" i="20" s="1"/>
  <c r="N107" i="20" s="1"/>
  <c r="N111" i="20" a="1"/>
  <c r="N111" i="20" s="1"/>
  <c r="N112" i="20" s="1"/>
  <c r="N121" i="20" a="1"/>
  <c r="N121" i="20" s="1"/>
  <c r="N122" i="20" s="1"/>
  <c r="N126" i="20" a="1"/>
  <c r="N126" i="20" s="1"/>
  <c r="N127" i="20" s="1"/>
  <c r="N131" i="20" a="1"/>
  <c r="N131" i="20" s="1"/>
  <c r="N132" i="20" s="1"/>
  <c r="N136" i="20" a="1"/>
  <c r="N136" i="20" s="1"/>
  <c r="N137" i="20" s="1"/>
  <c r="N141" i="20" a="1"/>
  <c r="N141" i="20" s="1"/>
  <c r="N142" i="20" s="1"/>
  <c r="N146" i="20" a="1"/>
  <c r="N146" i="20" s="1"/>
  <c r="N147" i="20" s="1"/>
  <c r="N151" i="20" a="1"/>
  <c r="N151" i="20" s="1"/>
  <c r="N152" i="20" s="1"/>
  <c r="N156" i="20" a="1"/>
  <c r="N156" i="20" s="1"/>
  <c r="N157" i="20" s="1"/>
  <c r="N161" i="20" a="1"/>
  <c r="N161" i="20" s="1"/>
  <c r="N162" i="20" s="1"/>
  <c r="N166" i="20" a="1"/>
  <c r="N166" i="20" s="1"/>
  <c r="N167" i="20" s="1"/>
  <c r="N60" i="20"/>
  <c r="P56" i="20"/>
  <c r="P63" i="20"/>
  <c r="P68" i="20" a="1"/>
  <c r="P68" i="20" s="1"/>
  <c r="P73" i="20" a="1"/>
  <c r="P73" i="20" s="1"/>
  <c r="P78" i="20" a="1"/>
  <c r="P78" i="20" s="1"/>
  <c r="P83" i="20" a="1"/>
  <c r="P83" i="20" s="1"/>
  <c r="P88" i="20" a="1"/>
  <c r="P88" i="20" s="1"/>
  <c r="P93" i="20" a="1"/>
  <c r="P93" i="20" s="1"/>
  <c r="P98" i="20" a="1"/>
  <c r="P98" i="20" s="1"/>
  <c r="P103" i="20" a="1"/>
  <c r="P103" i="20" s="1"/>
  <c r="P108" i="20" a="1"/>
  <c r="P108" i="20" s="1"/>
  <c r="P113" i="20" a="1"/>
  <c r="P113" i="20" s="1"/>
  <c r="P118" i="20" a="1"/>
  <c r="P118" i="20" s="1"/>
  <c r="P128" i="20" a="1"/>
  <c r="P128" i="20" s="1"/>
  <c r="P133" i="20" a="1"/>
  <c r="P133" i="20" s="1"/>
  <c r="P138" i="20" a="1"/>
  <c r="P138" i="20" s="1"/>
  <c r="P143" i="20" a="1"/>
  <c r="P143" i="20" s="1"/>
  <c r="P148" i="20" a="1"/>
  <c r="P148" i="20" s="1"/>
  <c r="P153" i="20" a="1"/>
  <c r="P153" i="20" s="1"/>
  <c r="P158" i="20" a="1"/>
  <c r="P158" i="20" s="1"/>
  <c r="P163" i="20" a="1"/>
  <c r="P163" i="20" s="1"/>
  <c r="O56" i="20"/>
  <c r="O57" i="20" s="1"/>
  <c r="O63" i="20"/>
  <c r="O68" i="20" a="1"/>
  <c r="O68" i="20" s="1"/>
  <c r="O73" i="20" a="1"/>
  <c r="O73" i="20" s="1"/>
  <c r="O78" i="20" a="1"/>
  <c r="O78" i="20" s="1"/>
  <c r="O83" i="20" a="1"/>
  <c r="O83" i="20" s="1"/>
  <c r="O88" i="20" a="1"/>
  <c r="O88" i="20" s="1"/>
  <c r="O93" i="20" a="1"/>
  <c r="O93" i="20" s="1"/>
  <c r="O98" i="20" a="1"/>
  <c r="O98" i="20" s="1"/>
  <c r="O103" i="20" a="1"/>
  <c r="O103" i="20" s="1"/>
  <c r="O108" i="20" a="1"/>
  <c r="O108" i="20" s="1"/>
  <c r="O113" i="20" a="1"/>
  <c r="O113" i="20" s="1"/>
  <c r="O123" i="20" a="1"/>
  <c r="O123" i="20" s="1"/>
  <c r="O128" i="20" a="1"/>
  <c r="O128" i="20" s="1"/>
  <c r="O133" i="20" a="1"/>
  <c r="O133" i="20" s="1"/>
  <c r="O138" i="20" a="1"/>
  <c r="O138" i="20" s="1"/>
  <c r="O143" i="20" a="1"/>
  <c r="O143" i="20" s="1"/>
  <c r="O148" i="20" a="1"/>
  <c r="O148" i="20" s="1"/>
  <c r="O153" i="20" a="1"/>
  <c r="O153" i="20" s="1"/>
  <c r="O158" i="20" a="1"/>
  <c r="O158" i="20" s="1"/>
  <c r="O163" i="20" a="1"/>
  <c r="O163" i="20" s="1"/>
  <c r="M46" i="20"/>
  <c r="M59" i="20"/>
  <c r="L94" i="20" a="1"/>
  <c r="L94" i="20" s="1"/>
  <c r="L95" i="20" s="1"/>
  <c r="L64" i="20"/>
  <c r="L65" i="20" s="1"/>
  <c r="L69" i="20" a="1"/>
  <c r="L69" i="20" s="1"/>
  <c r="L70" i="20" s="1"/>
  <c r="L84" i="20" a="1"/>
  <c r="L84" i="20" s="1"/>
  <c r="L85" i="20" s="1"/>
  <c r="L89" i="20" a="1"/>
  <c r="L89" i="20" s="1"/>
  <c r="L90" i="20" s="1"/>
  <c r="L74" i="20" a="1"/>
  <c r="L74" i="20" s="1"/>
  <c r="L75" i="20" s="1"/>
  <c r="L99" i="20" a="1"/>
  <c r="L99" i="20" s="1"/>
  <c r="L100" i="20" s="1"/>
  <c r="L79" i="20" a="1"/>
  <c r="L79" i="20" s="1"/>
  <c r="L80" i="20" s="1"/>
  <c r="L109" i="20" a="1"/>
  <c r="L109" i="20" s="1"/>
  <c r="L110" i="20" s="1"/>
  <c r="L114" i="20" a="1"/>
  <c r="L114" i="20" s="1"/>
  <c r="L115" i="20" s="1"/>
  <c r="L119" i="20" a="1"/>
  <c r="L119" i="20" s="1"/>
  <c r="L120" i="20" s="1"/>
  <c r="L124" i="20" a="1"/>
  <c r="L124" i="20" s="1"/>
  <c r="L125" i="20" s="1"/>
  <c r="L129" i="20" a="1"/>
  <c r="L129" i="20" s="1"/>
  <c r="L130" i="20" s="1"/>
  <c r="L134" i="20" a="1"/>
  <c r="L134" i="20" s="1"/>
  <c r="L135" i="20" s="1"/>
  <c r="L139" i="20" a="1"/>
  <c r="L139" i="20" s="1"/>
  <c r="L140" i="20" s="1"/>
  <c r="L144" i="20" a="1"/>
  <c r="L144" i="20" s="1"/>
  <c r="L145" i="20" s="1"/>
  <c r="L149" i="20" a="1"/>
  <c r="L149" i="20" s="1"/>
  <c r="L150" i="20" s="1"/>
  <c r="L154" i="20" a="1"/>
  <c r="L154" i="20" s="1"/>
  <c r="L155" i="20" s="1"/>
  <c r="L159" i="20" a="1"/>
  <c r="L159" i="20" s="1"/>
  <c r="L160" i="20" s="1"/>
  <c r="L164" i="20" a="1"/>
  <c r="L164" i="20" s="1"/>
  <c r="L165" i="20" s="1"/>
  <c r="N46" i="20"/>
  <c r="N47" i="20" s="1"/>
  <c r="L49" i="20"/>
  <c r="I89" i="21" a="1"/>
  <c r="I89" i="21" s="1"/>
  <c r="I90" i="21" s="1"/>
  <c r="N52" i="20"/>
  <c r="O52" i="20" s="1"/>
  <c r="K99" i="20" a="1"/>
  <c r="K99" i="20" s="1"/>
  <c r="K100" i="20" s="1"/>
  <c r="M48" i="20"/>
  <c r="N48" i="20" s="1"/>
  <c r="K52" i="21"/>
  <c r="K45" i="21"/>
  <c r="K48" i="21" s="1"/>
  <c r="L103" i="21" a="1"/>
  <c r="L103" i="21" s="1"/>
  <c r="J49" i="21"/>
  <c r="H84" i="21" a="1"/>
  <c r="H84" i="21" s="1"/>
  <c r="H85" i="21" s="1"/>
  <c r="J64" i="21"/>
  <c r="J65" i="21" s="1"/>
  <c r="J79" i="21" a="1"/>
  <c r="J79" i="21" s="1"/>
  <c r="J80" i="21" s="1"/>
  <c r="J74" i="21" a="1"/>
  <c r="J74" i="21" s="1"/>
  <c r="J75" i="21" s="1"/>
  <c r="J99" i="21" a="1"/>
  <c r="J99" i="21" s="1"/>
  <c r="J100" i="21" s="1"/>
  <c r="J69" i="21" a="1"/>
  <c r="J69" i="21" s="1"/>
  <c r="J70" i="21" s="1"/>
  <c r="J89" i="21" a="1"/>
  <c r="J89" i="21" s="1"/>
  <c r="J90" i="21" s="1"/>
  <c r="J84" i="21" a="1"/>
  <c r="J84" i="21" s="1"/>
  <c r="J85" i="21" s="1"/>
  <c r="J104" i="21" a="1"/>
  <c r="J104" i="21" s="1"/>
  <c r="J105" i="21" s="1"/>
  <c r="J109" i="21" a="1"/>
  <c r="J109" i="21" s="1"/>
  <c r="J110" i="21" s="1"/>
  <c r="J114" i="21" a="1"/>
  <c r="J114" i="21" s="1"/>
  <c r="J115" i="21" s="1"/>
  <c r="J119" i="21" a="1"/>
  <c r="J119" i="21" s="1"/>
  <c r="J120" i="21" s="1"/>
  <c r="J124" i="21" a="1"/>
  <c r="J124" i="21" s="1"/>
  <c r="J125" i="21" s="1"/>
  <c r="J129" i="21" a="1"/>
  <c r="J129" i="21" s="1"/>
  <c r="J130" i="21" s="1"/>
  <c r="J134" i="21" a="1"/>
  <c r="J134" i="21" s="1"/>
  <c r="J135" i="21" s="1"/>
  <c r="J139" i="21" a="1"/>
  <c r="J139" i="21" s="1"/>
  <c r="J140" i="21" s="1"/>
  <c r="J144" i="21" a="1"/>
  <c r="J144" i="21" s="1"/>
  <c r="J145" i="21" s="1"/>
  <c r="J149" i="21" a="1"/>
  <c r="J149" i="21" s="1"/>
  <c r="J150" i="21" s="1"/>
  <c r="J154" i="21" a="1"/>
  <c r="J154" i="21" s="1"/>
  <c r="J155" i="21" s="1"/>
  <c r="J159" i="21" a="1"/>
  <c r="J159" i="21" s="1"/>
  <c r="J160" i="21" s="1"/>
  <c r="J164" i="21" a="1"/>
  <c r="J164" i="21" s="1"/>
  <c r="J165" i="21" s="1"/>
  <c r="I91" i="21" a="1"/>
  <c r="I91" i="21" s="1"/>
  <c r="I92" i="21" s="1"/>
  <c r="K42" i="25"/>
  <c r="K44" i="25" s="1"/>
  <c r="L32" i="25"/>
  <c r="L24" i="25"/>
  <c r="M23" i="25"/>
  <c r="P42" i="19"/>
  <c r="P44" i="19" s="1"/>
  <c r="N42" i="21"/>
  <c r="N44" i="21" s="1"/>
  <c r="Q42" i="19"/>
  <c r="Q44" i="19" s="1"/>
  <c r="R23" i="19"/>
  <c r="O24" i="21"/>
  <c r="P23" i="21"/>
  <c r="Q24" i="20"/>
  <c r="Q42" i="20" s="1"/>
  <c r="Q44" i="20" s="1"/>
  <c r="R23" i="20"/>
  <c r="R32" i="20" s="1"/>
  <c r="I166" i="25" l="1" a="1"/>
  <c r="I166" i="25" s="1"/>
  <c r="I167" i="25" s="1"/>
  <c r="I76" i="25" a="1"/>
  <c r="I76" i="25" s="1"/>
  <c r="I77" i="25" s="1"/>
  <c r="I71" i="25" a="1"/>
  <c r="I71" i="25" s="1"/>
  <c r="I72" i="25" s="1"/>
  <c r="I66" i="25"/>
  <c r="I67" i="25" s="1"/>
  <c r="I151" i="25" a="1"/>
  <c r="I151" i="25" s="1"/>
  <c r="I152" i="25" s="1"/>
  <c r="I146" i="25" a="1"/>
  <c r="I146" i="25" s="1"/>
  <c r="I147" i="25" s="1"/>
  <c r="I141" i="25" a="1"/>
  <c r="I141" i="25" s="1"/>
  <c r="I142" i="25" s="1"/>
  <c r="I136" i="25" a="1"/>
  <c r="I136" i="25" s="1"/>
  <c r="I137" i="25" s="1"/>
  <c r="I161" i="25" a="1"/>
  <c r="I161" i="25" s="1"/>
  <c r="I162" i="25" s="1"/>
  <c r="I156" i="25" a="1"/>
  <c r="I156" i="25" s="1"/>
  <c r="I157" i="25" s="1"/>
  <c r="I126" i="25" a="1"/>
  <c r="I126" i="25" s="1"/>
  <c r="I127" i="25" s="1"/>
  <c r="I121" i="25" a="1"/>
  <c r="I121" i="25" s="1"/>
  <c r="I122" i="25" s="1"/>
  <c r="I106" i="25" a="1"/>
  <c r="I106" i="25" s="1"/>
  <c r="I107" i="25" s="1"/>
  <c r="I96" i="25" a="1"/>
  <c r="I96" i="25" s="1"/>
  <c r="I97" i="25" s="1"/>
  <c r="I131" i="25" a="1"/>
  <c r="I131" i="25" s="1"/>
  <c r="I132" i="25" s="1"/>
  <c r="I86" i="25" a="1"/>
  <c r="I86" i="25" s="1"/>
  <c r="I87" i="25" s="1"/>
  <c r="J57" i="25"/>
  <c r="I81" i="25" a="1"/>
  <c r="I81" i="25" s="1"/>
  <c r="I82" i="25" s="1"/>
  <c r="L60" i="20"/>
  <c r="L151" i="20" a="1"/>
  <c r="L151" i="20" s="1"/>
  <c r="L152" i="20" s="1"/>
  <c r="L161" i="20" a="1"/>
  <c r="L161" i="20" s="1"/>
  <c r="L162" i="20" s="1"/>
  <c r="L111" i="20" a="1"/>
  <c r="L111" i="20" s="1"/>
  <c r="L112" i="20" s="1"/>
  <c r="L116" i="20" a="1"/>
  <c r="L116" i="20" s="1"/>
  <c r="L117" i="20" s="1"/>
  <c r="L166" i="20" a="1"/>
  <c r="L166" i="20" s="1"/>
  <c r="L167" i="20" s="1"/>
  <c r="L86" i="20" a="1"/>
  <c r="L86" i="20" s="1"/>
  <c r="L87" i="20" s="1"/>
  <c r="L141" i="20" a="1"/>
  <c r="L141" i="20" s="1"/>
  <c r="L142" i="20" s="1"/>
  <c r="L71" i="20" a="1"/>
  <c r="L71" i="20" s="1"/>
  <c r="L72" i="20" s="1"/>
  <c r="L76" i="20" a="1"/>
  <c r="L76" i="20" s="1"/>
  <c r="L77" i="20" s="1"/>
  <c r="L81" i="20" a="1"/>
  <c r="L81" i="20" s="1"/>
  <c r="L82" i="20" s="1"/>
  <c r="L66" i="20"/>
  <c r="L126" i="20" a="1"/>
  <c r="L126" i="20" s="1"/>
  <c r="L127" i="20" s="1"/>
  <c r="L96" i="20" a="1"/>
  <c r="L96" i="20" s="1"/>
  <c r="L97" i="20" s="1"/>
  <c r="L101" i="20" a="1"/>
  <c r="L101" i="20" s="1"/>
  <c r="L102" i="20" s="1"/>
  <c r="O48" i="19"/>
  <c r="I116" i="25" a="1"/>
  <c r="I116" i="25" s="1"/>
  <c r="I117" i="25" s="1"/>
  <c r="I50" i="25"/>
  <c r="I111" i="25" a="1"/>
  <c r="I111" i="25" s="1"/>
  <c r="I112" i="25" s="1"/>
  <c r="I101" i="25" a="1"/>
  <c r="I101" i="25" s="1"/>
  <c r="I102" i="25" s="1"/>
  <c r="O45" i="20"/>
  <c r="J93" i="25" a="1"/>
  <c r="J93" i="25" s="1"/>
  <c r="M123" i="21" a="1"/>
  <c r="M123" i="21" s="1"/>
  <c r="M113" i="21" a="1"/>
  <c r="M113" i="21" s="1"/>
  <c r="M103" i="21" a="1"/>
  <c r="M103" i="21" s="1"/>
  <c r="M93" i="21" a="1"/>
  <c r="M93" i="21" s="1"/>
  <c r="M98" i="21" a="1"/>
  <c r="M98" i="21" s="1"/>
  <c r="K53" i="25"/>
  <c r="K54" i="25" s="1"/>
  <c r="M83" i="21" a="1"/>
  <c r="M83" i="21" s="1"/>
  <c r="M78" i="21" a="1"/>
  <c r="M78" i="21" s="1"/>
  <c r="M158" i="21" a="1"/>
  <c r="M158" i="21" s="1"/>
  <c r="M73" i="21" a="1"/>
  <c r="M73" i="21" s="1"/>
  <c r="M153" i="21" a="1"/>
  <c r="M153" i="21" s="1"/>
  <c r="M68" i="21" a="1"/>
  <c r="M68" i="21" s="1"/>
  <c r="M118" i="21" a="1"/>
  <c r="M118" i="21" s="1"/>
  <c r="M163" i="21" a="1"/>
  <c r="M163" i="21" s="1"/>
  <c r="M148" i="21" a="1"/>
  <c r="M148" i="21" s="1"/>
  <c r="M63" i="21"/>
  <c r="M143" i="21" a="1"/>
  <c r="M143" i="21" s="1"/>
  <c r="M56" i="21"/>
  <c r="M57" i="21" s="1"/>
  <c r="M138" i="21" a="1"/>
  <c r="M138" i="21" s="1"/>
  <c r="M133" i="21" a="1"/>
  <c r="M133" i="21" s="1"/>
  <c r="M88" i="21" a="1"/>
  <c r="M88" i="21" s="1"/>
  <c r="K63" i="25"/>
  <c r="K56" i="25"/>
  <c r="K68" i="25" a="1"/>
  <c r="K68" i="25" s="1"/>
  <c r="K73" i="25" a="1"/>
  <c r="K73" i="25" s="1"/>
  <c r="K78" i="25" a="1"/>
  <c r="K78" i="25" s="1"/>
  <c r="K83" i="25" a="1"/>
  <c r="K83" i="25" s="1"/>
  <c r="K88" i="25" a="1"/>
  <c r="K88" i="25" s="1"/>
  <c r="K45" i="25"/>
  <c r="K46" i="25" s="1"/>
  <c r="K93" i="25" a="1"/>
  <c r="K93" i="25" s="1"/>
  <c r="K103" i="25" a="1"/>
  <c r="K103" i="25" s="1"/>
  <c r="K108" i="25" a="1"/>
  <c r="K108" i="25" s="1"/>
  <c r="K113" i="25" a="1"/>
  <c r="K113" i="25" s="1"/>
  <c r="K118" i="25" a="1"/>
  <c r="K118" i="25" s="1"/>
  <c r="K123" i="25" a="1"/>
  <c r="K123" i="25" s="1"/>
  <c r="K128" i="25" a="1"/>
  <c r="K128" i="25" s="1"/>
  <c r="K133" i="25" a="1"/>
  <c r="K133" i="25" s="1"/>
  <c r="K138" i="25" a="1"/>
  <c r="K138" i="25" s="1"/>
  <c r="K143" i="25" a="1"/>
  <c r="K143" i="25" s="1"/>
  <c r="K148" i="25" a="1"/>
  <c r="K148" i="25" s="1"/>
  <c r="K153" i="25" a="1"/>
  <c r="K153" i="25" s="1"/>
  <c r="K158" i="25" a="1"/>
  <c r="K158" i="25" s="1"/>
  <c r="K163" i="25" a="1"/>
  <c r="K163" i="25" s="1"/>
  <c r="K52" i="25"/>
  <c r="J76" i="25" a="1"/>
  <c r="J76" i="25" s="1"/>
  <c r="J77" i="25" s="1"/>
  <c r="J71" i="25" a="1"/>
  <c r="J71" i="25" s="1"/>
  <c r="J72" i="25" s="1"/>
  <c r="J66" i="25"/>
  <c r="J67" i="25" s="1"/>
  <c r="J81" i="25" a="1"/>
  <c r="J81" i="25" s="1"/>
  <c r="J82" i="25" s="1"/>
  <c r="J86" i="25" a="1"/>
  <c r="J86" i="25" s="1"/>
  <c r="J87" i="25" s="1"/>
  <c r="J91" i="25" a="1"/>
  <c r="J91" i="25" s="1"/>
  <c r="J92" i="25" s="1"/>
  <c r="J101" i="25" a="1"/>
  <c r="J101" i="25" s="1"/>
  <c r="J102" i="25" s="1"/>
  <c r="J106" i="25" a="1"/>
  <c r="J106" i="25" s="1"/>
  <c r="J107" i="25" s="1"/>
  <c r="J111" i="25" a="1"/>
  <c r="J111" i="25" s="1"/>
  <c r="J112" i="25" s="1"/>
  <c r="J116" i="25" a="1"/>
  <c r="J116" i="25" s="1"/>
  <c r="J117" i="25" s="1"/>
  <c r="J121" i="25" a="1"/>
  <c r="J121" i="25" s="1"/>
  <c r="J122" i="25" s="1"/>
  <c r="J126" i="25" a="1"/>
  <c r="J126" i="25" s="1"/>
  <c r="J127" i="25" s="1"/>
  <c r="J131" i="25" a="1"/>
  <c r="J131" i="25" s="1"/>
  <c r="J132" i="25" s="1"/>
  <c r="J136" i="25" a="1"/>
  <c r="J136" i="25" s="1"/>
  <c r="J137" i="25" s="1"/>
  <c r="J141" i="25" a="1"/>
  <c r="J141" i="25" s="1"/>
  <c r="J142" i="25" s="1"/>
  <c r="J146" i="25" a="1"/>
  <c r="J146" i="25" s="1"/>
  <c r="J147" i="25" s="1"/>
  <c r="J151" i="25" a="1"/>
  <c r="J151" i="25" s="1"/>
  <c r="J152" i="25" s="1"/>
  <c r="J156" i="25" a="1"/>
  <c r="J156" i="25" s="1"/>
  <c r="J157" i="25" s="1"/>
  <c r="J161" i="25" a="1"/>
  <c r="J161" i="25" s="1"/>
  <c r="J162" i="25" s="1"/>
  <c r="J166" i="25" a="1"/>
  <c r="J166" i="25" s="1"/>
  <c r="J167" i="25" s="1"/>
  <c r="I79" i="25" a="1"/>
  <c r="I79" i="25" s="1"/>
  <c r="I80" i="25" s="1"/>
  <c r="I84" i="25" a="1"/>
  <c r="I84" i="25" s="1"/>
  <c r="I85" i="25" s="1"/>
  <c r="I74" i="25" a="1"/>
  <c r="I74" i="25" s="1"/>
  <c r="I75" i="25" s="1"/>
  <c r="I69" i="25" a="1"/>
  <c r="I69" i="25" s="1"/>
  <c r="I70" i="25" s="1"/>
  <c r="I64" i="25"/>
  <c r="I65" i="25" s="1"/>
  <c r="I94" i="25" a="1"/>
  <c r="I94" i="25" s="1"/>
  <c r="I95" i="25" s="1"/>
  <c r="I99" i="25" a="1"/>
  <c r="I99" i="25" s="1"/>
  <c r="I100" i="25" s="1"/>
  <c r="I104" i="25" a="1"/>
  <c r="I104" i="25" s="1"/>
  <c r="I105" i="25" s="1"/>
  <c r="I109" i="25" a="1"/>
  <c r="I109" i="25" s="1"/>
  <c r="I110" i="25" s="1"/>
  <c r="I114" i="25" a="1"/>
  <c r="I114" i="25" s="1"/>
  <c r="I115" i="25" s="1"/>
  <c r="I119" i="25" a="1"/>
  <c r="I119" i="25" s="1"/>
  <c r="I120" i="25" s="1"/>
  <c r="I124" i="25" a="1"/>
  <c r="I124" i="25" s="1"/>
  <c r="I125" i="25" s="1"/>
  <c r="I129" i="25" a="1"/>
  <c r="I129" i="25" s="1"/>
  <c r="I130" i="25" s="1"/>
  <c r="I134" i="25" a="1"/>
  <c r="I134" i="25" s="1"/>
  <c r="I135" i="25" s="1"/>
  <c r="I139" i="25" a="1"/>
  <c r="I139" i="25" s="1"/>
  <c r="I140" i="25" s="1"/>
  <c r="I144" i="25" a="1"/>
  <c r="I144" i="25" s="1"/>
  <c r="I145" i="25" s="1"/>
  <c r="I149" i="25" a="1"/>
  <c r="I149" i="25" s="1"/>
  <c r="I150" i="25" s="1"/>
  <c r="I154" i="25" a="1"/>
  <c r="I154" i="25" s="1"/>
  <c r="I155" i="25" s="1"/>
  <c r="I159" i="25" a="1"/>
  <c r="I159" i="25" s="1"/>
  <c r="I160" i="25" s="1"/>
  <c r="I164" i="25" a="1"/>
  <c r="I164" i="25" s="1"/>
  <c r="I165" i="25" s="1"/>
  <c r="J46" i="25"/>
  <c r="N53" i="21"/>
  <c r="N54" i="21" s="1"/>
  <c r="I49" i="25"/>
  <c r="M49" i="20"/>
  <c r="N49" i="20" s="1"/>
  <c r="J48" i="25"/>
  <c r="G79" i="25" a="1"/>
  <c r="G79" i="25" s="1"/>
  <c r="G80" i="25" s="1"/>
  <c r="N50" i="19"/>
  <c r="H84" i="25" a="1"/>
  <c r="H84" i="25" s="1"/>
  <c r="H85" i="25" s="1"/>
  <c r="O118" i="19" a="1"/>
  <c r="O118" i="19" s="1"/>
  <c r="M109" i="19" a="1"/>
  <c r="M109" i="19" s="1"/>
  <c r="M110" i="19" s="1"/>
  <c r="O118" i="20" a="1"/>
  <c r="O118" i="20" s="1"/>
  <c r="P57" i="20"/>
  <c r="Q56" i="19"/>
  <c r="Q63" i="19"/>
  <c r="Q68" i="19" a="1"/>
  <c r="Q68" i="19" s="1"/>
  <c r="Q73" i="19" a="1"/>
  <c r="Q73" i="19" s="1"/>
  <c r="Q78" i="19" a="1"/>
  <c r="Q78" i="19" s="1"/>
  <c r="Q83" i="19" a="1"/>
  <c r="Q83" i="19" s="1"/>
  <c r="Q88" i="19" a="1"/>
  <c r="Q88" i="19" s="1"/>
  <c r="Q93" i="19" a="1"/>
  <c r="Q93" i="19" s="1"/>
  <c r="Q98" i="19" a="1"/>
  <c r="Q98" i="19" s="1"/>
  <c r="Q103" i="19" a="1"/>
  <c r="Q103" i="19" s="1"/>
  <c r="Q108" i="19" a="1"/>
  <c r="Q108" i="19" s="1"/>
  <c r="Q113" i="19" a="1"/>
  <c r="Q113" i="19" s="1"/>
  <c r="Q118" i="19" a="1"/>
  <c r="Q118" i="19" s="1"/>
  <c r="Q123" i="19" a="1"/>
  <c r="Q123" i="19" s="1"/>
  <c r="Q133" i="19" a="1"/>
  <c r="Q133" i="19" s="1"/>
  <c r="Q138" i="19" a="1"/>
  <c r="Q138" i="19" s="1"/>
  <c r="Q143" i="19" a="1"/>
  <c r="Q143" i="19" s="1"/>
  <c r="Q148" i="19" a="1"/>
  <c r="Q148" i="19" s="1"/>
  <c r="Q153" i="19" a="1"/>
  <c r="Q153" i="19" s="1"/>
  <c r="Q158" i="19" a="1"/>
  <c r="Q158" i="19" s="1"/>
  <c r="Q163" i="19" a="1"/>
  <c r="Q163" i="19" s="1"/>
  <c r="P63" i="19"/>
  <c r="P68" i="19" a="1"/>
  <c r="P68" i="19" s="1"/>
  <c r="P56" i="19"/>
  <c r="P73" i="19" a="1"/>
  <c r="P73" i="19" s="1"/>
  <c r="P78" i="19" a="1"/>
  <c r="P78" i="19" s="1"/>
  <c r="P83" i="19" a="1"/>
  <c r="P83" i="19" s="1"/>
  <c r="P88" i="19" a="1"/>
  <c r="P88" i="19" s="1"/>
  <c r="P93" i="19" a="1"/>
  <c r="P93" i="19" s="1"/>
  <c r="P98" i="19" a="1"/>
  <c r="P98" i="19" s="1"/>
  <c r="P103" i="19" a="1"/>
  <c r="P103" i="19" s="1"/>
  <c r="P45" i="19"/>
  <c r="P108" i="19" a="1"/>
  <c r="P108" i="19" s="1"/>
  <c r="P59" i="19"/>
  <c r="P60" i="19" s="1"/>
  <c r="P113" i="19" a="1"/>
  <c r="P113" i="19" s="1"/>
  <c r="P118" i="19" a="1"/>
  <c r="P118" i="19" s="1"/>
  <c r="P128" i="19" a="1"/>
  <c r="P128" i="19" s="1"/>
  <c r="P133" i="19" a="1"/>
  <c r="P133" i="19" s="1"/>
  <c r="P138" i="19" a="1"/>
  <c r="P138" i="19" s="1"/>
  <c r="P143" i="19" a="1"/>
  <c r="P143" i="19" s="1"/>
  <c r="P148" i="19" a="1"/>
  <c r="P148" i="19" s="1"/>
  <c r="P153" i="19" a="1"/>
  <c r="P153" i="19" s="1"/>
  <c r="P158" i="19" a="1"/>
  <c r="P158" i="19" s="1"/>
  <c r="P163" i="19" a="1"/>
  <c r="P163" i="19" s="1"/>
  <c r="N74" i="19" a="1"/>
  <c r="N74" i="19" s="1"/>
  <c r="N75" i="19" s="1"/>
  <c r="N94" i="19" a="1"/>
  <c r="N94" i="19" s="1"/>
  <c r="N95" i="19" s="1"/>
  <c r="N89" i="19" a="1"/>
  <c r="N89" i="19" s="1"/>
  <c r="N90" i="19" s="1"/>
  <c r="N69" i="19" a="1"/>
  <c r="N69" i="19" s="1"/>
  <c r="N70" i="19" s="1"/>
  <c r="N79" i="19" a="1"/>
  <c r="N79" i="19" s="1"/>
  <c r="N80" i="19" s="1"/>
  <c r="N64" i="19"/>
  <c r="N65" i="19" s="1"/>
  <c r="N84" i="19" a="1"/>
  <c r="N84" i="19" s="1"/>
  <c r="N85" i="19" s="1"/>
  <c r="N99" i="19" a="1"/>
  <c r="N99" i="19" s="1"/>
  <c r="N100" i="19" s="1"/>
  <c r="N104" i="19" a="1"/>
  <c r="N104" i="19" s="1"/>
  <c r="N105" i="19" s="1"/>
  <c r="N109" i="19" a="1"/>
  <c r="N109" i="19" s="1"/>
  <c r="N110" i="19" s="1"/>
  <c r="N119" i="19" a="1"/>
  <c r="N119" i="19" s="1"/>
  <c r="N120" i="19" s="1"/>
  <c r="N124" i="19" a="1"/>
  <c r="N124" i="19" s="1"/>
  <c r="N125" i="19" s="1"/>
  <c r="N129" i="19" a="1"/>
  <c r="N129" i="19" s="1"/>
  <c r="N130" i="19" s="1"/>
  <c r="N134" i="19" a="1"/>
  <c r="N134" i="19" s="1"/>
  <c r="N135" i="19" s="1"/>
  <c r="N139" i="19" a="1"/>
  <c r="N139" i="19" s="1"/>
  <c r="N140" i="19" s="1"/>
  <c r="N144" i="19" a="1"/>
  <c r="N144" i="19" s="1"/>
  <c r="N145" i="19" s="1"/>
  <c r="N149" i="19" a="1"/>
  <c r="N149" i="19" s="1"/>
  <c r="N150" i="19" s="1"/>
  <c r="N154" i="19" a="1"/>
  <c r="N154" i="19" s="1"/>
  <c r="N155" i="19" s="1"/>
  <c r="N159" i="19" a="1"/>
  <c r="N159" i="19" s="1"/>
  <c r="N160" i="19" s="1"/>
  <c r="N164" i="19" a="1"/>
  <c r="N164" i="19" s="1"/>
  <c r="O86" i="19" a="1"/>
  <c r="O86" i="19" s="1"/>
  <c r="O87" i="19" s="1"/>
  <c r="O66" i="19"/>
  <c r="O67" i="19" s="1"/>
  <c r="O71" i="19" a="1"/>
  <c r="O71" i="19" s="1"/>
  <c r="O72" i="19" s="1"/>
  <c r="O91" i="19" a="1"/>
  <c r="O91" i="19" s="1"/>
  <c r="O92" i="19" s="1"/>
  <c r="O76" i="19" a="1"/>
  <c r="O76" i="19" s="1"/>
  <c r="O77" i="19" s="1"/>
  <c r="O81" i="19" a="1"/>
  <c r="O81" i="19" s="1"/>
  <c r="O82" i="19" s="1"/>
  <c r="O96" i="19" a="1"/>
  <c r="O96" i="19" s="1"/>
  <c r="O97" i="19" s="1"/>
  <c r="O101" i="19" a="1"/>
  <c r="O101" i="19" s="1"/>
  <c r="O102" i="19" s="1"/>
  <c r="O106" i="19" a="1"/>
  <c r="O106" i="19" s="1"/>
  <c r="O107" i="19" s="1"/>
  <c r="O111" i="19" a="1"/>
  <c r="O111" i="19" s="1"/>
  <c r="O112" i="19" s="1"/>
  <c r="O116" i="19" a="1"/>
  <c r="O116" i="19" s="1"/>
  <c r="O117" i="19" s="1"/>
  <c r="O126" i="19" a="1"/>
  <c r="O126" i="19" s="1"/>
  <c r="O127" i="19" s="1"/>
  <c r="O131" i="19" a="1"/>
  <c r="O131" i="19" s="1"/>
  <c r="O132" i="19" s="1"/>
  <c r="O136" i="19" a="1"/>
  <c r="O136" i="19" s="1"/>
  <c r="O137" i="19" s="1"/>
  <c r="O141" i="19" a="1"/>
  <c r="O141" i="19" s="1"/>
  <c r="O142" i="19" s="1"/>
  <c r="O146" i="19" a="1"/>
  <c r="O146" i="19" s="1"/>
  <c r="O147" i="19" s="1"/>
  <c r="O151" i="19" a="1"/>
  <c r="O151" i="19" s="1"/>
  <c r="O152" i="19" s="1"/>
  <c r="O156" i="19" a="1"/>
  <c r="O156" i="19" s="1"/>
  <c r="O157" i="19" s="1"/>
  <c r="O161" i="19" a="1"/>
  <c r="O161" i="19" s="1"/>
  <c r="O162" i="19" s="1"/>
  <c r="O166" i="19" a="1"/>
  <c r="O166" i="19" s="1"/>
  <c r="N116" i="19" a="1"/>
  <c r="N116" i="19" s="1"/>
  <c r="N117" i="19" s="1"/>
  <c r="P57" i="19"/>
  <c r="M165" i="19"/>
  <c r="P52" i="19"/>
  <c r="Q52" i="19" s="1"/>
  <c r="O46" i="19"/>
  <c r="O47" i="19" s="1"/>
  <c r="M111" i="19" a="1"/>
  <c r="M111" i="19" s="1"/>
  <c r="M112" i="19" s="1"/>
  <c r="N49" i="19"/>
  <c r="P123" i="20" a="1"/>
  <c r="P123" i="20" s="1"/>
  <c r="N116" i="20" a="1"/>
  <c r="N116" i="20" s="1"/>
  <c r="N117" i="20" s="1"/>
  <c r="P48" i="19"/>
  <c r="M167" i="19"/>
  <c r="P52" i="20"/>
  <c r="Q52" i="20" s="1"/>
  <c r="P45" i="20"/>
  <c r="Q56" i="20"/>
  <c r="Q57" i="20" s="1"/>
  <c r="Q63" i="20"/>
  <c r="Q68" i="20" a="1"/>
  <c r="Q68" i="20" s="1"/>
  <c r="Q73" i="20" a="1"/>
  <c r="Q73" i="20" s="1"/>
  <c r="Q78" i="20" a="1"/>
  <c r="Q78" i="20" s="1"/>
  <c r="Q83" i="20" a="1"/>
  <c r="Q83" i="20" s="1"/>
  <c r="Q88" i="20" a="1"/>
  <c r="Q88" i="20" s="1"/>
  <c r="Q93" i="20" a="1"/>
  <c r="Q93" i="20" s="1"/>
  <c r="Q98" i="20" a="1"/>
  <c r="Q98" i="20" s="1"/>
  <c r="Q103" i="20" a="1"/>
  <c r="Q103" i="20" s="1"/>
  <c r="Q108" i="20" a="1"/>
  <c r="Q108" i="20" s="1"/>
  <c r="Q113" i="20" a="1"/>
  <c r="Q113" i="20" s="1"/>
  <c r="Q118" i="20" a="1"/>
  <c r="Q118" i="20" s="1"/>
  <c r="Q123" i="20" a="1"/>
  <c r="Q123" i="20" s="1"/>
  <c r="Q133" i="20" a="1"/>
  <c r="Q133" i="20" s="1"/>
  <c r="Q138" i="20" a="1"/>
  <c r="Q138" i="20" s="1"/>
  <c r="Q143" i="20" a="1"/>
  <c r="Q143" i="20" s="1"/>
  <c r="Q148" i="20" a="1"/>
  <c r="Q148" i="20" s="1"/>
  <c r="Q153" i="20" a="1"/>
  <c r="Q153" i="20" s="1"/>
  <c r="Q158" i="20" a="1"/>
  <c r="Q158" i="20" s="1"/>
  <c r="Q163" i="20" a="1"/>
  <c r="Q163" i="20" s="1"/>
  <c r="M91" i="20" a="1"/>
  <c r="M91" i="20" s="1"/>
  <c r="M92" i="20" s="1"/>
  <c r="M66" i="20"/>
  <c r="M67" i="20" s="1"/>
  <c r="M76" i="20" a="1"/>
  <c r="M76" i="20" s="1"/>
  <c r="M77" i="20" s="1"/>
  <c r="M86" i="20" a="1"/>
  <c r="M86" i="20" s="1"/>
  <c r="M87" i="20" s="1"/>
  <c r="M71" i="20" a="1"/>
  <c r="M71" i="20" s="1"/>
  <c r="M72" i="20" s="1"/>
  <c r="M81" i="20" a="1"/>
  <c r="M81" i="20" s="1"/>
  <c r="M82" i="20" s="1"/>
  <c r="M96" i="20" a="1"/>
  <c r="M96" i="20" s="1"/>
  <c r="M97" i="20" s="1"/>
  <c r="M101" i="20" a="1"/>
  <c r="M101" i="20" s="1"/>
  <c r="M102" i="20" s="1"/>
  <c r="M106" i="20" a="1"/>
  <c r="M106" i="20" s="1"/>
  <c r="M107" i="20" s="1"/>
  <c r="M116" i="20" a="1"/>
  <c r="M116" i="20" s="1"/>
  <c r="M117" i="20" s="1"/>
  <c r="M121" i="20" a="1"/>
  <c r="M121" i="20" s="1"/>
  <c r="M122" i="20" s="1"/>
  <c r="M126" i="20" a="1"/>
  <c r="M126" i="20" s="1"/>
  <c r="M127" i="20" s="1"/>
  <c r="M131" i="20" a="1"/>
  <c r="M131" i="20" s="1"/>
  <c r="M132" i="20" s="1"/>
  <c r="M136" i="20" a="1"/>
  <c r="M136" i="20" s="1"/>
  <c r="M137" i="20" s="1"/>
  <c r="M141" i="20" a="1"/>
  <c r="M141" i="20" s="1"/>
  <c r="M142" i="20" s="1"/>
  <c r="M146" i="20" a="1"/>
  <c r="M146" i="20" s="1"/>
  <c r="M147" i="20" s="1"/>
  <c r="M151" i="20" a="1"/>
  <c r="M151" i="20" s="1"/>
  <c r="M152" i="20" s="1"/>
  <c r="M156" i="20" a="1"/>
  <c r="M156" i="20" s="1"/>
  <c r="M157" i="20" s="1"/>
  <c r="M161" i="20" a="1"/>
  <c r="M161" i="20" s="1"/>
  <c r="M162" i="20" s="1"/>
  <c r="M166" i="20" a="1"/>
  <c r="M166" i="20" s="1"/>
  <c r="M167" i="20" s="1"/>
  <c r="M60" i="20"/>
  <c r="M47" i="20"/>
  <c r="M50" i="20" s="1"/>
  <c r="N50" i="20" s="1"/>
  <c r="M99" i="20" a="1"/>
  <c r="M99" i="20" s="1"/>
  <c r="M100" i="20" s="1"/>
  <c r="M74" i="20" a="1"/>
  <c r="M74" i="20" s="1"/>
  <c r="M75" i="20" s="1"/>
  <c r="M79" i="20" a="1"/>
  <c r="M79" i="20" s="1"/>
  <c r="M80" i="20" s="1"/>
  <c r="M94" i="20" a="1"/>
  <c r="M94" i="20" s="1"/>
  <c r="M95" i="20" s="1"/>
  <c r="M84" i="20" a="1"/>
  <c r="M84" i="20" s="1"/>
  <c r="M85" i="20" s="1"/>
  <c r="M89" i="20" a="1"/>
  <c r="M89" i="20" s="1"/>
  <c r="M90" i="20" s="1"/>
  <c r="M64" i="20"/>
  <c r="M65" i="20" s="1"/>
  <c r="M104" i="20" a="1"/>
  <c r="M104" i="20" s="1"/>
  <c r="M105" i="20" s="1"/>
  <c r="M69" i="20" a="1"/>
  <c r="M69" i="20" s="1"/>
  <c r="M70" i="20" s="1"/>
  <c r="M114" i="20" a="1"/>
  <c r="M114" i="20" s="1"/>
  <c r="M115" i="20" s="1"/>
  <c r="M119" i="20" a="1"/>
  <c r="M119" i="20" s="1"/>
  <c r="M120" i="20" s="1"/>
  <c r="M124" i="20" a="1"/>
  <c r="M124" i="20" s="1"/>
  <c r="M125" i="20" s="1"/>
  <c r="M129" i="20" a="1"/>
  <c r="M129" i="20" s="1"/>
  <c r="M130" i="20" s="1"/>
  <c r="M134" i="20" a="1"/>
  <c r="M134" i="20" s="1"/>
  <c r="M135" i="20" s="1"/>
  <c r="M139" i="20" a="1"/>
  <c r="M139" i="20" s="1"/>
  <c r="M140" i="20" s="1"/>
  <c r="M144" i="20" a="1"/>
  <c r="M144" i="20" s="1"/>
  <c r="M145" i="20" s="1"/>
  <c r="M149" i="20" a="1"/>
  <c r="M149" i="20" s="1"/>
  <c r="M150" i="20" s="1"/>
  <c r="M154" i="20" a="1"/>
  <c r="M154" i="20" s="1"/>
  <c r="M155" i="20" s="1"/>
  <c r="M159" i="20" a="1"/>
  <c r="M159" i="20" s="1"/>
  <c r="M160" i="20" s="1"/>
  <c r="M164" i="20" a="1"/>
  <c r="M164" i="20" s="1"/>
  <c r="M165" i="20" s="1"/>
  <c r="O48" i="20"/>
  <c r="N104" i="20" a="1"/>
  <c r="N104" i="20" s="1"/>
  <c r="N105" i="20" s="1"/>
  <c r="N79" i="20" a="1"/>
  <c r="N79" i="20" s="1"/>
  <c r="N80" i="20" s="1"/>
  <c r="N74" i="20" a="1"/>
  <c r="N74" i="20" s="1"/>
  <c r="N75" i="20" s="1"/>
  <c r="N84" i="20" a="1"/>
  <c r="N84" i="20" s="1"/>
  <c r="N85" i="20" s="1"/>
  <c r="N64" i="20"/>
  <c r="N65" i="20" s="1"/>
  <c r="N89" i="20" a="1"/>
  <c r="N89" i="20" s="1"/>
  <c r="N90" i="20" s="1"/>
  <c r="N99" i="20" a="1"/>
  <c r="N99" i="20" s="1"/>
  <c r="N100" i="20" s="1"/>
  <c r="N94" i="20" a="1"/>
  <c r="N94" i="20" s="1"/>
  <c r="N95" i="20" s="1"/>
  <c r="N69" i="20" a="1"/>
  <c r="N69" i="20" s="1"/>
  <c r="N70" i="20" s="1"/>
  <c r="N109" i="20" a="1"/>
  <c r="N109" i="20" s="1"/>
  <c r="N110" i="20" s="1"/>
  <c r="N119" i="20" a="1"/>
  <c r="N119" i="20" s="1"/>
  <c r="N120" i="20" s="1"/>
  <c r="N124" i="20" a="1"/>
  <c r="N124" i="20" s="1"/>
  <c r="N125" i="20" s="1"/>
  <c r="N129" i="20" a="1"/>
  <c r="N129" i="20" s="1"/>
  <c r="N130" i="20" s="1"/>
  <c r="N134" i="20" a="1"/>
  <c r="N134" i="20" s="1"/>
  <c r="N135" i="20" s="1"/>
  <c r="N139" i="20" a="1"/>
  <c r="N139" i="20" s="1"/>
  <c r="N140" i="20" s="1"/>
  <c r="N144" i="20" a="1"/>
  <c r="N144" i="20" s="1"/>
  <c r="N145" i="20" s="1"/>
  <c r="N149" i="20" a="1"/>
  <c r="N149" i="20" s="1"/>
  <c r="N150" i="20" s="1"/>
  <c r="N154" i="20" a="1"/>
  <c r="N154" i="20" s="1"/>
  <c r="N155" i="20" s="1"/>
  <c r="N159" i="20" a="1"/>
  <c r="N159" i="20" s="1"/>
  <c r="N160" i="20" s="1"/>
  <c r="N164" i="20" a="1"/>
  <c r="N164" i="20" s="1"/>
  <c r="N165" i="20" s="1"/>
  <c r="L104" i="20" a="1"/>
  <c r="L104" i="20" s="1"/>
  <c r="L105" i="20" s="1"/>
  <c r="J94" i="21" a="1"/>
  <c r="J94" i="21" s="1"/>
  <c r="J95" i="21" s="1"/>
  <c r="K59" i="21"/>
  <c r="K46" i="21"/>
  <c r="K47" i="21" s="1"/>
  <c r="K50" i="21" s="1"/>
  <c r="L45" i="21"/>
  <c r="L52" i="21"/>
  <c r="N63" i="21"/>
  <c r="N56" i="21"/>
  <c r="N68" i="21" a="1"/>
  <c r="N68" i="21" s="1"/>
  <c r="N73" i="21" a="1"/>
  <c r="N73" i="21" s="1"/>
  <c r="N78" i="21" a="1"/>
  <c r="N78" i="21" s="1"/>
  <c r="N83" i="21" a="1"/>
  <c r="N83" i="21" s="1"/>
  <c r="N88" i="21" a="1"/>
  <c r="N88" i="21" s="1"/>
  <c r="N93" i="21" a="1"/>
  <c r="N93" i="21" s="1"/>
  <c r="N98" i="21" a="1"/>
  <c r="N98" i="21" s="1"/>
  <c r="N103" i="21" a="1"/>
  <c r="N103" i="21" s="1"/>
  <c r="N108" i="21" a="1"/>
  <c r="N108" i="21" s="1"/>
  <c r="N118" i="21" a="1"/>
  <c r="N118" i="21" s="1"/>
  <c r="N123" i="21" a="1"/>
  <c r="N123" i="21" s="1"/>
  <c r="N128" i="21" a="1"/>
  <c r="N128" i="21" s="1"/>
  <c r="N133" i="21" a="1"/>
  <c r="N133" i="21" s="1"/>
  <c r="N138" i="21" a="1"/>
  <c r="N138" i="21" s="1"/>
  <c r="N143" i="21" a="1"/>
  <c r="N143" i="21" s="1"/>
  <c r="N148" i="21" a="1"/>
  <c r="N148" i="21" s="1"/>
  <c r="N153" i="21" a="1"/>
  <c r="N153" i="21" s="1"/>
  <c r="N158" i="21" a="1"/>
  <c r="N158" i="21" s="1"/>
  <c r="N163" i="21" a="1"/>
  <c r="N163" i="21" s="1"/>
  <c r="M32" i="25"/>
  <c r="M24" i="25"/>
  <c r="N23" i="25"/>
  <c r="O23" i="25" s="1"/>
  <c r="P23" i="25" s="1"/>
  <c r="L42" i="25"/>
  <c r="L44" i="25" s="1"/>
  <c r="O42" i="21"/>
  <c r="O44" i="21" s="1"/>
  <c r="Q23" i="21"/>
  <c r="P32" i="21"/>
  <c r="R24" i="19"/>
  <c r="S23" i="19"/>
  <c r="P24" i="21"/>
  <c r="R24" i="20"/>
  <c r="R42" i="20" s="1"/>
  <c r="R44" i="20" s="1"/>
  <c r="S23" i="20"/>
  <c r="S32" i="20" s="1"/>
  <c r="I89" i="25" l="1" a="1"/>
  <c r="I89" i="25" s="1"/>
  <c r="I90" i="25" s="1"/>
  <c r="I91" i="25" a="1"/>
  <c r="I91" i="25" s="1"/>
  <c r="I92" i="25" s="1"/>
  <c r="K57" i="25"/>
  <c r="N57" i="21"/>
  <c r="L67" i="20"/>
  <c r="L106" i="20" a="1"/>
  <c r="L106" i="20" s="1"/>
  <c r="L107" i="20" s="1"/>
  <c r="M108" i="21" a="1"/>
  <c r="M108" i="21" s="1"/>
  <c r="K48" i="25"/>
  <c r="L48" i="25" s="1"/>
  <c r="O50" i="19"/>
  <c r="K98" i="25" a="1"/>
  <c r="K98" i="25" s="1"/>
  <c r="K59" i="25"/>
  <c r="K60" i="25" s="1"/>
  <c r="J49" i="25"/>
  <c r="K49" i="25" s="1"/>
  <c r="L63" i="25"/>
  <c r="L56" i="25"/>
  <c r="L57" i="25" s="1"/>
  <c r="L68" i="25" a="1"/>
  <c r="L68" i="25" s="1"/>
  <c r="L73" i="25" a="1"/>
  <c r="L73" i="25" s="1"/>
  <c r="L78" i="25" a="1"/>
  <c r="L78" i="25" s="1"/>
  <c r="L83" i="25" a="1"/>
  <c r="L83" i="25" s="1"/>
  <c r="L88" i="25" a="1"/>
  <c r="L88" i="25" s="1"/>
  <c r="L45" i="25"/>
  <c r="L93" i="25" a="1"/>
  <c r="L93" i="25" s="1"/>
  <c r="L59" i="25"/>
  <c r="L60" i="25" s="1"/>
  <c r="L98" i="25" a="1"/>
  <c r="L98" i="25" s="1"/>
  <c r="L108" i="25" a="1"/>
  <c r="L108" i="25" s="1"/>
  <c r="L113" i="25" a="1"/>
  <c r="L113" i="25" s="1"/>
  <c r="L118" i="25" a="1"/>
  <c r="L118" i="25" s="1"/>
  <c r="L123" i="25" a="1"/>
  <c r="L123" i="25" s="1"/>
  <c r="L128" i="25" a="1"/>
  <c r="L128" i="25" s="1"/>
  <c r="L133" i="25" a="1"/>
  <c r="L133" i="25" s="1"/>
  <c r="L138" i="25" a="1"/>
  <c r="L138" i="25" s="1"/>
  <c r="L143" i="25" a="1"/>
  <c r="L143" i="25" s="1"/>
  <c r="L148" i="25" a="1"/>
  <c r="L148" i="25" s="1"/>
  <c r="L153" i="25" a="1"/>
  <c r="L153" i="25" s="1"/>
  <c r="L158" i="25" a="1"/>
  <c r="L158" i="25" s="1"/>
  <c r="L163" i="25" a="1"/>
  <c r="L163" i="25" s="1"/>
  <c r="K47" i="25"/>
  <c r="K94" i="25" a="1"/>
  <c r="K94" i="25" s="1"/>
  <c r="K95" i="25" s="1"/>
  <c r="K74" i="25" a="1"/>
  <c r="K74" i="25" s="1"/>
  <c r="K75" i="25" s="1"/>
  <c r="K89" i="25" a="1"/>
  <c r="K89" i="25" s="1"/>
  <c r="K90" i="25" s="1"/>
  <c r="K84" i="25" a="1"/>
  <c r="K84" i="25" s="1"/>
  <c r="K85" i="25" s="1"/>
  <c r="K64" i="25"/>
  <c r="K65" i="25" s="1"/>
  <c r="K69" i="25" a="1"/>
  <c r="K69" i="25" s="1"/>
  <c r="K70" i="25" s="1"/>
  <c r="K79" i="25" a="1"/>
  <c r="K79" i="25" s="1"/>
  <c r="K80" i="25" s="1"/>
  <c r="K104" i="25" a="1"/>
  <c r="K104" i="25" s="1"/>
  <c r="K105" i="25" s="1"/>
  <c r="K109" i="25" a="1"/>
  <c r="K109" i="25" s="1"/>
  <c r="K110" i="25" s="1"/>
  <c r="K114" i="25" a="1"/>
  <c r="K114" i="25" s="1"/>
  <c r="K115" i="25" s="1"/>
  <c r="K119" i="25" a="1"/>
  <c r="K119" i="25" s="1"/>
  <c r="K120" i="25" s="1"/>
  <c r="K124" i="25" a="1"/>
  <c r="K124" i="25" s="1"/>
  <c r="K125" i="25" s="1"/>
  <c r="K129" i="25" a="1"/>
  <c r="K129" i="25" s="1"/>
  <c r="K130" i="25" s="1"/>
  <c r="K134" i="25" a="1"/>
  <c r="K134" i="25" s="1"/>
  <c r="K135" i="25" s="1"/>
  <c r="K139" i="25" a="1"/>
  <c r="K139" i="25" s="1"/>
  <c r="K140" i="25" s="1"/>
  <c r="K144" i="25" a="1"/>
  <c r="K144" i="25" s="1"/>
  <c r="K145" i="25" s="1"/>
  <c r="K149" i="25" a="1"/>
  <c r="K149" i="25" s="1"/>
  <c r="K150" i="25" s="1"/>
  <c r="K154" i="25" a="1"/>
  <c r="K154" i="25" s="1"/>
  <c r="K155" i="25" s="1"/>
  <c r="K159" i="25" a="1"/>
  <c r="K159" i="25" s="1"/>
  <c r="K160" i="25" s="1"/>
  <c r="K164" i="25" a="1"/>
  <c r="K164" i="25" s="1"/>
  <c r="K165" i="25" s="1"/>
  <c r="L53" i="25"/>
  <c r="L54" i="25" s="1"/>
  <c r="J84" i="25" a="1"/>
  <c r="J84" i="25" s="1"/>
  <c r="J85" i="25" s="1"/>
  <c r="J89" i="25" a="1"/>
  <c r="J89" i="25" s="1"/>
  <c r="J90" i="25" s="1"/>
  <c r="J64" i="25"/>
  <c r="J65" i="25" s="1"/>
  <c r="J74" i="25" a="1"/>
  <c r="J74" i="25" s="1"/>
  <c r="J75" i="25" s="1"/>
  <c r="J69" i="25" a="1"/>
  <c r="J69" i="25" s="1"/>
  <c r="J70" i="25" s="1"/>
  <c r="J79" i="25" a="1"/>
  <c r="J79" i="25" s="1"/>
  <c r="J80" i="25" s="1"/>
  <c r="J99" i="25" a="1"/>
  <c r="J99" i="25" s="1"/>
  <c r="J100" i="25" s="1"/>
  <c r="J104" i="25" a="1"/>
  <c r="J104" i="25" s="1"/>
  <c r="J105" i="25" s="1"/>
  <c r="J109" i="25" a="1"/>
  <c r="J109" i="25" s="1"/>
  <c r="J110" i="25" s="1"/>
  <c r="J114" i="25" a="1"/>
  <c r="J114" i="25" s="1"/>
  <c r="J115" i="25" s="1"/>
  <c r="J119" i="25" a="1"/>
  <c r="J119" i="25" s="1"/>
  <c r="J120" i="25" s="1"/>
  <c r="J124" i="25" a="1"/>
  <c r="J124" i="25" s="1"/>
  <c r="J125" i="25" s="1"/>
  <c r="J129" i="25" a="1"/>
  <c r="J129" i="25" s="1"/>
  <c r="J130" i="25" s="1"/>
  <c r="J134" i="25" a="1"/>
  <c r="J134" i="25" s="1"/>
  <c r="J135" i="25" s="1"/>
  <c r="J139" i="25" a="1"/>
  <c r="J139" i="25" s="1"/>
  <c r="J140" i="25" s="1"/>
  <c r="J144" i="25" a="1"/>
  <c r="J144" i="25" s="1"/>
  <c r="J145" i="25" s="1"/>
  <c r="J149" i="25" a="1"/>
  <c r="J149" i="25" s="1"/>
  <c r="J150" i="25" s="1"/>
  <c r="J154" i="25" a="1"/>
  <c r="J154" i="25" s="1"/>
  <c r="J155" i="25" s="1"/>
  <c r="J159" i="25" a="1"/>
  <c r="J159" i="25" s="1"/>
  <c r="J160" i="25" s="1"/>
  <c r="J164" i="25" a="1"/>
  <c r="J164" i="25" s="1"/>
  <c r="J165" i="25" s="1"/>
  <c r="J47" i="25"/>
  <c r="J50" i="25" s="1"/>
  <c r="O53" i="21"/>
  <c r="O54" i="21" s="1"/>
  <c r="L52" i="25"/>
  <c r="J96" i="25" a="1"/>
  <c r="J96" i="25" s="1"/>
  <c r="J97" i="25" s="1"/>
  <c r="Q57" i="19"/>
  <c r="P123" i="19" a="1"/>
  <c r="P123" i="19" s="1"/>
  <c r="Q45" i="20"/>
  <c r="Q46" i="20" s="1"/>
  <c r="Q47" i="20" s="1"/>
  <c r="N114" i="20" a="1"/>
  <c r="N114" i="20" s="1"/>
  <c r="N115" i="20" s="1"/>
  <c r="Q128" i="19" a="1"/>
  <c r="Q128" i="19" s="1"/>
  <c r="P48" i="20"/>
  <c r="Q48" i="20" s="1"/>
  <c r="Q128" i="20" a="1"/>
  <c r="Q128" i="20" s="1"/>
  <c r="O49" i="19"/>
  <c r="N114" i="19" a="1"/>
  <c r="N114" i="19" s="1"/>
  <c r="N115" i="19" s="1"/>
  <c r="Q45" i="19"/>
  <c r="O167" i="19"/>
  <c r="M109" i="20" a="1"/>
  <c r="M109" i="20" s="1"/>
  <c r="M110" i="20" s="1"/>
  <c r="N165" i="19"/>
  <c r="P91" i="19" a="1"/>
  <c r="P91" i="19" s="1"/>
  <c r="P92" i="19" s="1"/>
  <c r="P66" i="19"/>
  <c r="P67" i="19" s="1"/>
  <c r="P76" i="19" a="1"/>
  <c r="P76" i="19" s="1"/>
  <c r="P77" i="19" s="1"/>
  <c r="P96" i="19" a="1"/>
  <c r="P96" i="19" s="1"/>
  <c r="P97" i="19" s="1"/>
  <c r="P81" i="19" a="1"/>
  <c r="P81" i="19" s="1"/>
  <c r="P82" i="19" s="1"/>
  <c r="P86" i="19" a="1"/>
  <c r="P86" i="19" s="1"/>
  <c r="P87" i="19" s="1"/>
  <c r="P71" i="19" a="1"/>
  <c r="P71" i="19" s="1"/>
  <c r="P72" i="19" s="1"/>
  <c r="P101" i="19" a="1"/>
  <c r="P101" i="19" s="1"/>
  <c r="P102" i="19" s="1"/>
  <c r="P106" i="19" a="1"/>
  <c r="P106" i="19" s="1"/>
  <c r="P107" i="19" s="1"/>
  <c r="P111" i="19" a="1"/>
  <c r="P111" i="19" s="1"/>
  <c r="P112" i="19" s="1"/>
  <c r="P116" i="19" a="1"/>
  <c r="P116" i="19" s="1"/>
  <c r="P117" i="19" s="1"/>
  <c r="P121" i="19" a="1"/>
  <c r="P121" i="19" s="1"/>
  <c r="P122" i="19" s="1"/>
  <c r="P131" i="19" a="1"/>
  <c r="P131" i="19" s="1"/>
  <c r="P132" i="19" s="1"/>
  <c r="P136" i="19" a="1"/>
  <c r="P136" i="19" s="1"/>
  <c r="P137" i="19" s="1"/>
  <c r="P141" i="19" a="1"/>
  <c r="P141" i="19" s="1"/>
  <c r="P142" i="19" s="1"/>
  <c r="P146" i="19" a="1"/>
  <c r="P146" i="19" s="1"/>
  <c r="P147" i="19" s="1"/>
  <c r="P151" i="19" a="1"/>
  <c r="P151" i="19" s="1"/>
  <c r="P152" i="19" s="1"/>
  <c r="P156" i="19" a="1"/>
  <c r="P156" i="19" s="1"/>
  <c r="P157" i="19" s="1"/>
  <c r="P161" i="19" a="1"/>
  <c r="P161" i="19" s="1"/>
  <c r="P162" i="19" s="1"/>
  <c r="P166" i="19" a="1"/>
  <c r="P166" i="19" s="1"/>
  <c r="P167" i="19" s="1"/>
  <c r="O94" i="19" a="1"/>
  <c r="O94" i="19" s="1"/>
  <c r="O95" i="19" s="1"/>
  <c r="O69" i="19" a="1"/>
  <c r="O69" i="19" s="1"/>
  <c r="O70" i="19" s="1"/>
  <c r="O79" i="19" a="1"/>
  <c r="O79" i="19" s="1"/>
  <c r="O80" i="19" s="1"/>
  <c r="O84" i="19" a="1"/>
  <c r="O84" i="19" s="1"/>
  <c r="O85" i="19" s="1"/>
  <c r="O89" i="19" a="1"/>
  <c r="O89" i="19" s="1"/>
  <c r="O90" i="19" s="1"/>
  <c r="O74" i="19" a="1"/>
  <c r="O74" i="19" s="1"/>
  <c r="O75" i="19" s="1"/>
  <c r="O99" i="19" a="1"/>
  <c r="O99" i="19" s="1"/>
  <c r="O100" i="19" s="1"/>
  <c r="O64" i="19"/>
  <c r="O65" i="19" s="1"/>
  <c r="O104" i="19" a="1"/>
  <c r="O104" i="19" s="1"/>
  <c r="O105" i="19" s="1"/>
  <c r="O109" i="19" a="1"/>
  <c r="O109" i="19" s="1"/>
  <c r="O110" i="19" s="1"/>
  <c r="O114" i="19" a="1"/>
  <c r="O114" i="19" s="1"/>
  <c r="O115" i="19" s="1"/>
  <c r="O124" i="19" a="1"/>
  <c r="O124" i="19" s="1"/>
  <c r="O125" i="19" s="1"/>
  <c r="O129" i="19" a="1"/>
  <c r="O129" i="19" s="1"/>
  <c r="O130" i="19" s="1"/>
  <c r="O134" i="19" a="1"/>
  <c r="O134" i="19" s="1"/>
  <c r="O135" i="19" s="1"/>
  <c r="O139" i="19" a="1"/>
  <c r="O139" i="19" s="1"/>
  <c r="O140" i="19" s="1"/>
  <c r="O144" i="19" a="1"/>
  <c r="O144" i="19" s="1"/>
  <c r="O145" i="19" s="1"/>
  <c r="O149" i="19" a="1"/>
  <c r="O149" i="19" s="1"/>
  <c r="O150" i="19" s="1"/>
  <c r="O154" i="19" a="1"/>
  <c r="O154" i="19" s="1"/>
  <c r="O155" i="19" s="1"/>
  <c r="O159" i="19" a="1"/>
  <c r="O159" i="19" s="1"/>
  <c r="O160" i="19" s="1"/>
  <c r="O164" i="19" a="1"/>
  <c r="O164" i="19" s="1"/>
  <c r="O121" i="19" a="1"/>
  <c r="O121" i="19" s="1"/>
  <c r="O122" i="19" s="1"/>
  <c r="P46" i="19"/>
  <c r="P47" i="19" s="1"/>
  <c r="P50" i="19" s="1"/>
  <c r="R56" i="20"/>
  <c r="R57" i="20" s="1"/>
  <c r="R63" i="20"/>
  <c r="R68" i="20" a="1"/>
  <c r="R68" i="20" s="1"/>
  <c r="R73" i="20" a="1"/>
  <c r="R73" i="20" s="1"/>
  <c r="R78" i="20" a="1"/>
  <c r="R78" i="20" s="1"/>
  <c r="R83" i="20" a="1"/>
  <c r="R83" i="20" s="1"/>
  <c r="R88" i="20" a="1"/>
  <c r="R88" i="20" s="1"/>
  <c r="R93" i="20" a="1"/>
  <c r="R93" i="20" s="1"/>
  <c r="R98" i="20" a="1"/>
  <c r="R98" i="20" s="1"/>
  <c r="R103" i="20" a="1"/>
  <c r="R103" i="20" s="1"/>
  <c r="R108" i="20" a="1"/>
  <c r="R108" i="20" s="1"/>
  <c r="R113" i="20" a="1"/>
  <c r="R113" i="20" s="1"/>
  <c r="R118" i="20" a="1"/>
  <c r="R118" i="20" s="1"/>
  <c r="R45" i="20"/>
  <c r="R59" i="20" s="1"/>
  <c r="R123" i="20" a="1"/>
  <c r="R123" i="20" s="1"/>
  <c r="R128" i="20" a="1"/>
  <c r="R128" i="20" s="1"/>
  <c r="R138" i="20" a="1"/>
  <c r="R138" i="20" s="1"/>
  <c r="R143" i="20" a="1"/>
  <c r="R143" i="20" s="1"/>
  <c r="R148" i="20" a="1"/>
  <c r="R148" i="20" s="1"/>
  <c r="R153" i="20" a="1"/>
  <c r="R153" i="20" s="1"/>
  <c r="R158" i="20" a="1"/>
  <c r="R158" i="20" s="1"/>
  <c r="R163" i="20" a="1"/>
  <c r="R163" i="20" s="1"/>
  <c r="O46" i="20"/>
  <c r="O47" i="20" s="1"/>
  <c r="O50" i="20" s="1"/>
  <c r="O59" i="20"/>
  <c r="M111" i="20" a="1"/>
  <c r="M111" i="20" s="1"/>
  <c r="M112" i="20" s="1"/>
  <c r="P46" i="20"/>
  <c r="P47" i="20" s="1"/>
  <c r="P59" i="20"/>
  <c r="Q59" i="20"/>
  <c r="R52" i="20"/>
  <c r="M45" i="21"/>
  <c r="M52" i="21"/>
  <c r="L59" i="21"/>
  <c r="L48" i="21"/>
  <c r="L46" i="21"/>
  <c r="K124" i="21" a="1"/>
  <c r="K124" i="21" s="1"/>
  <c r="K125" i="21" s="1"/>
  <c r="K154" i="21" a="1"/>
  <c r="K154" i="21" s="1"/>
  <c r="K155" i="21" s="1"/>
  <c r="K159" i="21" a="1"/>
  <c r="K159" i="21" s="1"/>
  <c r="K160" i="21" s="1"/>
  <c r="K64" i="21"/>
  <c r="K65" i="21" s="1"/>
  <c r="K79" i="21" a="1"/>
  <c r="K79" i="21" s="1"/>
  <c r="K80" i="21" s="1"/>
  <c r="K129" i="21" a="1"/>
  <c r="K129" i="21" s="1"/>
  <c r="K130" i="21" s="1"/>
  <c r="K134" i="21" a="1"/>
  <c r="K134" i="21" s="1"/>
  <c r="K135" i="21" s="1"/>
  <c r="K69" i="21" a="1"/>
  <c r="K69" i="21" s="1"/>
  <c r="K70" i="21" s="1"/>
  <c r="K139" i="21" a="1"/>
  <c r="K139" i="21" s="1"/>
  <c r="K140" i="21" s="1"/>
  <c r="K94" i="21" a="1"/>
  <c r="K94" i="21" s="1"/>
  <c r="K95" i="21" s="1"/>
  <c r="K104" i="21" a="1"/>
  <c r="K104" i="21" s="1"/>
  <c r="K105" i="21" s="1"/>
  <c r="K144" i="21" a="1"/>
  <c r="K144" i="21" s="1"/>
  <c r="K145" i="21" s="1"/>
  <c r="K84" i="21" a="1"/>
  <c r="K84" i="21" s="1"/>
  <c r="K85" i="21" s="1"/>
  <c r="K149" i="21" a="1"/>
  <c r="K149" i="21" s="1"/>
  <c r="K150" i="21" s="1"/>
  <c r="K89" i="21" a="1"/>
  <c r="K89" i="21" s="1"/>
  <c r="K90" i="21" s="1"/>
  <c r="K74" i="21" a="1"/>
  <c r="K74" i="21" s="1"/>
  <c r="K75" i="21" s="1"/>
  <c r="K109" i="21" a="1"/>
  <c r="K109" i="21" s="1"/>
  <c r="K110" i="21" s="1"/>
  <c r="K164" i="21" a="1"/>
  <c r="K164" i="21" s="1"/>
  <c r="K165" i="21" s="1"/>
  <c r="K114" i="21" a="1"/>
  <c r="K114" i="21" s="1"/>
  <c r="K115" i="21" s="1"/>
  <c r="K119" i="21" a="1"/>
  <c r="K119" i="21" s="1"/>
  <c r="K120" i="21" s="1"/>
  <c r="N113" i="21" a="1"/>
  <c r="N113" i="21" s="1"/>
  <c r="K66" i="21"/>
  <c r="K67" i="21" s="1"/>
  <c r="K146" i="21" a="1"/>
  <c r="K146" i="21" s="1"/>
  <c r="K147" i="21" s="1"/>
  <c r="K111" i="21" a="1"/>
  <c r="K111" i="21" s="1"/>
  <c r="K112" i="21" s="1"/>
  <c r="K71" i="21" a="1"/>
  <c r="K71" i="21" s="1"/>
  <c r="K72" i="21" s="1"/>
  <c r="K151" i="21" a="1"/>
  <c r="K151" i="21" s="1"/>
  <c r="K152" i="21" s="1"/>
  <c r="K81" i="21" a="1"/>
  <c r="K81" i="21" s="1"/>
  <c r="K82" i="21" s="1"/>
  <c r="K156" i="21" a="1"/>
  <c r="K156" i="21" s="1"/>
  <c r="K157" i="21" s="1"/>
  <c r="K86" i="21" a="1"/>
  <c r="K86" i="21" s="1"/>
  <c r="K87" i="21" s="1"/>
  <c r="K96" i="21" a="1"/>
  <c r="K96" i="21" s="1"/>
  <c r="K97" i="21" s="1"/>
  <c r="K161" i="21" a="1"/>
  <c r="K161" i="21" s="1"/>
  <c r="K162" i="21" s="1"/>
  <c r="K76" i="21" a="1"/>
  <c r="K76" i="21" s="1"/>
  <c r="K77" i="21" s="1"/>
  <c r="K91" i="21" a="1"/>
  <c r="K91" i="21" s="1"/>
  <c r="K92" i="21" s="1"/>
  <c r="K166" i="21" a="1"/>
  <c r="K166" i="21" s="1"/>
  <c r="K167" i="21" s="1"/>
  <c r="K121" i="21" a="1"/>
  <c r="K121" i="21" s="1"/>
  <c r="K122" i="21" s="1"/>
  <c r="K126" i="21" a="1"/>
  <c r="K126" i="21" s="1"/>
  <c r="K127" i="21" s="1"/>
  <c r="K141" i="21" a="1"/>
  <c r="K141" i="21" s="1"/>
  <c r="K142" i="21" s="1"/>
  <c r="K60" i="21"/>
  <c r="K106" i="21" a="1"/>
  <c r="K106" i="21" s="1"/>
  <c r="K107" i="21" s="1"/>
  <c r="K116" i="21" a="1"/>
  <c r="K116" i="21" s="1"/>
  <c r="K117" i="21" s="1"/>
  <c r="K131" i="21" a="1"/>
  <c r="K131" i="21" s="1"/>
  <c r="K132" i="21" s="1"/>
  <c r="K136" i="21" a="1"/>
  <c r="K136" i="21" s="1"/>
  <c r="K137" i="21" s="1"/>
  <c r="K49" i="21"/>
  <c r="O63" i="21"/>
  <c r="O56" i="21"/>
  <c r="O57" i="21" s="1"/>
  <c r="O68" i="21" a="1"/>
  <c r="O68" i="21" s="1"/>
  <c r="O73" i="21" a="1"/>
  <c r="O73" i="21" s="1"/>
  <c r="O78" i="21" a="1"/>
  <c r="O78" i="21" s="1"/>
  <c r="O88" i="21" a="1"/>
  <c r="O88" i="21" s="1"/>
  <c r="O83" i="21" a="1"/>
  <c r="O83" i="21" s="1"/>
  <c r="O93" i="21" a="1"/>
  <c r="O93" i="21" s="1"/>
  <c r="O98" i="21" a="1"/>
  <c r="O98" i="21" s="1"/>
  <c r="O103" i="21" a="1"/>
  <c r="O103" i="21" s="1"/>
  <c r="O108" i="21" a="1"/>
  <c r="O108" i="21" s="1"/>
  <c r="O113" i="21" a="1"/>
  <c r="O113" i="21" s="1"/>
  <c r="O123" i="21" a="1"/>
  <c r="O123" i="21" s="1"/>
  <c r="O128" i="21" a="1"/>
  <c r="O128" i="21" s="1"/>
  <c r="O133" i="21" a="1"/>
  <c r="O133" i="21" s="1"/>
  <c r="O138" i="21" a="1"/>
  <c r="O138" i="21" s="1"/>
  <c r="O143" i="21" a="1"/>
  <c r="O143" i="21" s="1"/>
  <c r="O148" i="21" a="1"/>
  <c r="O148" i="21" s="1"/>
  <c r="O153" i="21" a="1"/>
  <c r="O153" i="21" s="1"/>
  <c r="O158" i="21" a="1"/>
  <c r="O158" i="21" s="1"/>
  <c r="O163" i="21" a="1"/>
  <c r="O163" i="21" s="1"/>
  <c r="P32" i="25"/>
  <c r="P24" i="25"/>
  <c r="Q23" i="25"/>
  <c r="R23" i="25" s="1"/>
  <c r="O24" i="25"/>
  <c r="O32" i="25"/>
  <c r="N32" i="25"/>
  <c r="N24" i="25"/>
  <c r="M42" i="25"/>
  <c r="M44" i="25" s="1"/>
  <c r="P42" i="21"/>
  <c r="P44" i="21" s="1"/>
  <c r="Q24" i="21"/>
  <c r="Q32" i="21"/>
  <c r="R42" i="19"/>
  <c r="R44" i="19" s="1"/>
  <c r="S24" i="19"/>
  <c r="R23" i="21"/>
  <c r="S23" i="21" s="1"/>
  <c r="S32" i="21" s="1"/>
  <c r="T23" i="19"/>
  <c r="S24" i="20"/>
  <c r="S42" i="20" s="1"/>
  <c r="S44" i="20" s="1"/>
  <c r="T23" i="20"/>
  <c r="K161" i="25" l="1" a="1"/>
  <c r="K161" i="25" s="1"/>
  <c r="K162" i="25" s="1"/>
  <c r="K156" i="25" a="1"/>
  <c r="K156" i="25" s="1"/>
  <c r="K157" i="25" s="1"/>
  <c r="K151" i="25" a="1"/>
  <c r="K151" i="25" s="1"/>
  <c r="K152" i="25" s="1"/>
  <c r="K146" i="25" a="1"/>
  <c r="K146" i="25" s="1"/>
  <c r="K147" i="25" s="1"/>
  <c r="K141" i="25" a="1"/>
  <c r="K141" i="25" s="1"/>
  <c r="K142" i="25" s="1"/>
  <c r="K136" i="25" a="1"/>
  <c r="K136" i="25" s="1"/>
  <c r="K137" i="25" s="1"/>
  <c r="K131" i="25" a="1"/>
  <c r="K131" i="25" s="1"/>
  <c r="K132" i="25" s="1"/>
  <c r="K126" i="25" a="1"/>
  <c r="K126" i="25" s="1"/>
  <c r="K127" i="25" s="1"/>
  <c r="K71" i="25" a="1"/>
  <c r="K71" i="25" s="1"/>
  <c r="K72" i="25" s="1"/>
  <c r="K86" i="25" a="1"/>
  <c r="K86" i="25" s="1"/>
  <c r="K87" i="25" s="1"/>
  <c r="K121" i="25" a="1"/>
  <c r="K121" i="25" s="1"/>
  <c r="K122" i="25" s="1"/>
  <c r="L103" i="25" a="1"/>
  <c r="L103" i="25" s="1"/>
  <c r="K116" i="25" a="1"/>
  <c r="K116" i="25" s="1"/>
  <c r="K117" i="25" s="1"/>
  <c r="K111" i="25" a="1"/>
  <c r="K111" i="25" s="1"/>
  <c r="K112" i="25" s="1"/>
  <c r="K106" i="25" a="1"/>
  <c r="K106" i="25" s="1"/>
  <c r="K107" i="25" s="1"/>
  <c r="K96" i="25" a="1"/>
  <c r="K96" i="25" s="1"/>
  <c r="K97" i="25" s="1"/>
  <c r="K99" i="25" a="1"/>
  <c r="K99" i="25" s="1"/>
  <c r="K100" i="25" s="1"/>
  <c r="K91" i="25" a="1"/>
  <c r="K91" i="25" s="1"/>
  <c r="K92" i="25" s="1"/>
  <c r="K81" i="25" a="1"/>
  <c r="K81" i="25" s="1"/>
  <c r="K82" i="25" s="1"/>
  <c r="K166" i="25" a="1"/>
  <c r="K166" i="25" s="1"/>
  <c r="K167" i="25" s="1"/>
  <c r="K76" i="25" a="1"/>
  <c r="K76" i="25" s="1"/>
  <c r="K77" i="25" s="1"/>
  <c r="K66" i="25"/>
  <c r="K67" i="25" s="1"/>
  <c r="M56" i="25"/>
  <c r="M57" i="25" s="1"/>
  <c r="M63" i="25"/>
  <c r="M68" i="25" a="1"/>
  <c r="M68" i="25" s="1"/>
  <c r="M73" i="25" a="1"/>
  <c r="M73" i="25" s="1"/>
  <c r="M78" i="25" a="1"/>
  <c r="M78" i="25" s="1"/>
  <c r="M83" i="25" a="1"/>
  <c r="M83" i="25" s="1"/>
  <c r="M88" i="25" a="1"/>
  <c r="M88" i="25" s="1"/>
  <c r="M93" i="25" a="1"/>
  <c r="M93" i="25" s="1"/>
  <c r="M45" i="25"/>
  <c r="M59" i="25" s="1"/>
  <c r="M60" i="25" s="1"/>
  <c r="M98" i="25" a="1"/>
  <c r="M98" i="25" s="1"/>
  <c r="M103" i="25" a="1"/>
  <c r="M103" i="25" s="1"/>
  <c r="M113" i="25" a="1"/>
  <c r="M113" i="25" s="1"/>
  <c r="M118" i="25" a="1"/>
  <c r="M118" i="25" s="1"/>
  <c r="M123" i="25" a="1"/>
  <c r="M123" i="25" s="1"/>
  <c r="M128" i="25" a="1"/>
  <c r="M128" i="25" s="1"/>
  <c r="M133" i="25" a="1"/>
  <c r="M133" i="25" s="1"/>
  <c r="M138" i="25" a="1"/>
  <c r="M138" i="25" s="1"/>
  <c r="M143" i="25" a="1"/>
  <c r="M143" i="25" s="1"/>
  <c r="M148" i="25" a="1"/>
  <c r="M148" i="25" s="1"/>
  <c r="M153" i="25" a="1"/>
  <c r="M153" i="25" s="1"/>
  <c r="M158" i="25" a="1"/>
  <c r="M158" i="25" s="1"/>
  <c r="M163" i="25" a="1"/>
  <c r="M163" i="25" s="1"/>
  <c r="M53" i="25"/>
  <c r="M54" i="25" s="1"/>
  <c r="M52" i="25"/>
  <c r="L91" i="25" a="1"/>
  <c r="L91" i="25" s="1"/>
  <c r="L92" i="25" s="1"/>
  <c r="L66" i="25"/>
  <c r="L67" i="25" s="1"/>
  <c r="L71" i="25" a="1"/>
  <c r="L71" i="25" s="1"/>
  <c r="L72" i="25" s="1"/>
  <c r="L86" i="25" a="1"/>
  <c r="L86" i="25" s="1"/>
  <c r="L87" i="25" s="1"/>
  <c r="L76" i="25" a="1"/>
  <c r="L76" i="25" s="1"/>
  <c r="L77" i="25" s="1"/>
  <c r="L81" i="25" a="1"/>
  <c r="L81" i="25" s="1"/>
  <c r="L82" i="25" s="1"/>
  <c r="L96" i="25" a="1"/>
  <c r="L96" i="25" s="1"/>
  <c r="L97" i="25" s="1"/>
  <c r="L101" i="25" a="1"/>
  <c r="L101" i="25" s="1"/>
  <c r="L102" i="25" s="1"/>
  <c r="L111" i="25" a="1"/>
  <c r="L111" i="25" s="1"/>
  <c r="L112" i="25" s="1"/>
  <c r="L116" i="25" a="1"/>
  <c r="L116" i="25" s="1"/>
  <c r="L117" i="25" s="1"/>
  <c r="L121" i="25" a="1"/>
  <c r="L121" i="25" s="1"/>
  <c r="L122" i="25" s="1"/>
  <c r="L126" i="25" a="1"/>
  <c r="L126" i="25" s="1"/>
  <c r="L127" i="25" s="1"/>
  <c r="L131" i="25" a="1"/>
  <c r="L131" i="25" s="1"/>
  <c r="L132" i="25" s="1"/>
  <c r="L136" i="25" a="1"/>
  <c r="L136" i="25" s="1"/>
  <c r="L137" i="25" s="1"/>
  <c r="L141" i="25" a="1"/>
  <c r="L141" i="25" s="1"/>
  <c r="L142" i="25" s="1"/>
  <c r="L146" i="25" a="1"/>
  <c r="L146" i="25" s="1"/>
  <c r="L147" i="25" s="1"/>
  <c r="L151" i="25" a="1"/>
  <c r="L151" i="25" s="1"/>
  <c r="L152" i="25" s="1"/>
  <c r="L156" i="25" a="1"/>
  <c r="L156" i="25" s="1"/>
  <c r="L157" i="25" s="1"/>
  <c r="L161" i="25" a="1"/>
  <c r="L161" i="25" s="1"/>
  <c r="L162" i="25" s="1"/>
  <c r="L166" i="25" a="1"/>
  <c r="L166" i="25" s="1"/>
  <c r="L167" i="25" s="1"/>
  <c r="P53" i="21"/>
  <c r="P54" i="21" s="1"/>
  <c r="L46" i="25"/>
  <c r="L47" i="25" s="1"/>
  <c r="K50" i="25"/>
  <c r="J94" i="25" a="1"/>
  <c r="J94" i="25" s="1"/>
  <c r="J95" i="25" s="1"/>
  <c r="P49" i="19"/>
  <c r="R48" i="20"/>
  <c r="R63" i="19"/>
  <c r="R56" i="19"/>
  <c r="R57" i="19" s="1"/>
  <c r="R68" i="19" a="1"/>
  <c r="R68" i="19" s="1"/>
  <c r="R73" i="19" a="1"/>
  <c r="R73" i="19" s="1"/>
  <c r="R78" i="19" a="1"/>
  <c r="R78" i="19" s="1"/>
  <c r="R83" i="19" a="1"/>
  <c r="R83" i="19" s="1"/>
  <c r="R88" i="19" a="1"/>
  <c r="R88" i="19" s="1"/>
  <c r="R93" i="19" a="1"/>
  <c r="R93" i="19" s="1"/>
  <c r="R98" i="19" a="1"/>
  <c r="R98" i="19" s="1"/>
  <c r="R103" i="19" a="1"/>
  <c r="R103" i="19" s="1"/>
  <c r="R108" i="19" a="1"/>
  <c r="R108" i="19" s="1"/>
  <c r="R113" i="19" a="1"/>
  <c r="R113" i="19" s="1"/>
  <c r="R118" i="19" a="1"/>
  <c r="R118" i="19" s="1"/>
  <c r="R45" i="19"/>
  <c r="R59" i="19" s="1"/>
  <c r="R123" i="19" a="1"/>
  <c r="R123" i="19" s="1"/>
  <c r="R128" i="19" a="1"/>
  <c r="R128" i="19" s="1"/>
  <c r="R138" i="19" a="1"/>
  <c r="R138" i="19" s="1"/>
  <c r="R143" i="19" a="1"/>
  <c r="R143" i="19" s="1"/>
  <c r="R148" i="19" a="1"/>
  <c r="R148" i="19" s="1"/>
  <c r="R153" i="19" a="1"/>
  <c r="R153" i="19" s="1"/>
  <c r="R158" i="19" a="1"/>
  <c r="R158" i="19" s="1"/>
  <c r="R163" i="19" a="1"/>
  <c r="R163" i="19" s="1"/>
  <c r="R52" i="19"/>
  <c r="P126" i="19" a="1"/>
  <c r="P126" i="19" s="1"/>
  <c r="P127" i="19" s="1"/>
  <c r="P64" i="19"/>
  <c r="P65" i="19" s="1"/>
  <c r="P69" i="19" a="1"/>
  <c r="P69" i="19" s="1"/>
  <c r="P70" i="19" s="1"/>
  <c r="P84" i="19" a="1"/>
  <c r="P84" i="19" s="1"/>
  <c r="P85" i="19" s="1"/>
  <c r="P74" i="19" a="1"/>
  <c r="P74" i="19" s="1"/>
  <c r="P75" i="19" s="1"/>
  <c r="P89" i="19" a="1"/>
  <c r="P89" i="19" s="1"/>
  <c r="P90" i="19" s="1"/>
  <c r="P94" i="19" a="1"/>
  <c r="P94" i="19" s="1"/>
  <c r="P95" i="19" s="1"/>
  <c r="P104" i="19" a="1"/>
  <c r="P104" i="19" s="1"/>
  <c r="P105" i="19" s="1"/>
  <c r="P79" i="19" a="1"/>
  <c r="P79" i="19" s="1"/>
  <c r="P80" i="19" s="1"/>
  <c r="P99" i="19" a="1"/>
  <c r="P99" i="19" s="1"/>
  <c r="P100" i="19" s="1"/>
  <c r="P109" i="19" a="1"/>
  <c r="P109" i="19" s="1"/>
  <c r="P110" i="19" s="1"/>
  <c r="P114" i="19" a="1"/>
  <c r="P114" i="19" s="1"/>
  <c r="P115" i="19" s="1"/>
  <c r="P119" i="19" a="1"/>
  <c r="P119" i="19" s="1"/>
  <c r="P120" i="19" s="1"/>
  <c r="P129" i="19" a="1"/>
  <c r="P129" i="19" s="1"/>
  <c r="P130" i="19" s="1"/>
  <c r="P134" i="19" a="1"/>
  <c r="P134" i="19" s="1"/>
  <c r="P135" i="19" s="1"/>
  <c r="P139" i="19" a="1"/>
  <c r="P139" i="19" s="1"/>
  <c r="P140" i="19" s="1"/>
  <c r="P144" i="19" a="1"/>
  <c r="P144" i="19" s="1"/>
  <c r="P145" i="19" s="1"/>
  <c r="P149" i="19" a="1"/>
  <c r="P149" i="19" s="1"/>
  <c r="P150" i="19" s="1"/>
  <c r="P154" i="19" a="1"/>
  <c r="P154" i="19" s="1"/>
  <c r="P155" i="19" s="1"/>
  <c r="P159" i="19" a="1"/>
  <c r="P159" i="19" s="1"/>
  <c r="P160" i="19" s="1"/>
  <c r="P164" i="19" a="1"/>
  <c r="P164" i="19" s="1"/>
  <c r="O165" i="19"/>
  <c r="R133" i="20" a="1"/>
  <c r="R133" i="20" s="1"/>
  <c r="Q46" i="19"/>
  <c r="Q47" i="19" s="1"/>
  <c r="Q50" i="19" s="1"/>
  <c r="Q59" i="19"/>
  <c r="Q48" i="19"/>
  <c r="L49" i="21"/>
  <c r="P50" i="20"/>
  <c r="Q50" i="20" s="1"/>
  <c r="O119" i="19" a="1"/>
  <c r="O119" i="19" s="1"/>
  <c r="O120" i="19" s="1"/>
  <c r="S56" i="20"/>
  <c r="S57" i="20" s="1"/>
  <c r="S63" i="20"/>
  <c r="S68" i="20" a="1"/>
  <c r="S68" i="20" s="1"/>
  <c r="S73" i="20" a="1"/>
  <c r="S73" i="20" s="1"/>
  <c r="S78" i="20" a="1"/>
  <c r="S78" i="20" s="1"/>
  <c r="S83" i="20" a="1"/>
  <c r="S83" i="20" s="1"/>
  <c r="S88" i="20" a="1"/>
  <c r="S88" i="20" s="1"/>
  <c r="S93" i="20" a="1"/>
  <c r="S93" i="20" s="1"/>
  <c r="S98" i="20" a="1"/>
  <c r="S98" i="20" s="1"/>
  <c r="S103" i="20" a="1"/>
  <c r="S103" i="20" s="1"/>
  <c r="S108" i="20" a="1"/>
  <c r="S108" i="20" s="1"/>
  <c r="S113" i="20" a="1"/>
  <c r="S113" i="20" s="1"/>
  <c r="S118" i="20" a="1"/>
  <c r="S118" i="20" s="1"/>
  <c r="S123" i="20" a="1"/>
  <c r="S123" i="20" s="1"/>
  <c r="S45" i="20"/>
  <c r="S128" i="20" a="1"/>
  <c r="S128" i="20" s="1"/>
  <c r="S133" i="20" a="1"/>
  <c r="S133" i="20" s="1"/>
  <c r="S143" i="20" a="1"/>
  <c r="S143" i="20" s="1"/>
  <c r="S148" i="20" a="1"/>
  <c r="S148" i="20" s="1"/>
  <c r="S153" i="20" a="1"/>
  <c r="S153" i="20" s="1"/>
  <c r="S158" i="20" a="1"/>
  <c r="S158" i="20" s="1"/>
  <c r="S163" i="20" a="1"/>
  <c r="S163" i="20" s="1"/>
  <c r="O66" i="20"/>
  <c r="O67" i="20" s="1"/>
  <c r="O86" i="20" a="1"/>
  <c r="O86" i="20" s="1"/>
  <c r="O87" i="20" s="1"/>
  <c r="O96" i="20" a="1"/>
  <c r="O96" i="20" s="1"/>
  <c r="O97" i="20" s="1"/>
  <c r="O81" i="20" a="1"/>
  <c r="O81" i="20" s="1"/>
  <c r="O82" i="20" s="1"/>
  <c r="O106" i="20" a="1"/>
  <c r="O106" i="20" s="1"/>
  <c r="O107" i="20" s="1"/>
  <c r="O71" i="20" a="1"/>
  <c r="O71" i="20" s="1"/>
  <c r="O72" i="20" s="1"/>
  <c r="O76" i="20" a="1"/>
  <c r="O76" i="20" s="1"/>
  <c r="O77" i="20" s="1"/>
  <c r="O91" i="20" a="1"/>
  <c r="O91" i="20" s="1"/>
  <c r="O92" i="20" s="1"/>
  <c r="O101" i="20" a="1"/>
  <c r="O101" i="20" s="1"/>
  <c r="O102" i="20" s="1"/>
  <c r="O111" i="20" a="1"/>
  <c r="O111" i="20" s="1"/>
  <c r="O112" i="20" s="1"/>
  <c r="O116" i="20" a="1"/>
  <c r="O116" i="20" s="1"/>
  <c r="O117" i="20" s="1"/>
  <c r="O126" i="20" a="1"/>
  <c r="O126" i="20" s="1"/>
  <c r="O127" i="20" s="1"/>
  <c r="O131" i="20" a="1"/>
  <c r="O131" i="20" s="1"/>
  <c r="O132" i="20" s="1"/>
  <c r="O136" i="20" a="1"/>
  <c r="O136" i="20" s="1"/>
  <c r="O137" i="20" s="1"/>
  <c r="O141" i="20" a="1"/>
  <c r="O141" i="20" s="1"/>
  <c r="O142" i="20" s="1"/>
  <c r="O146" i="20" a="1"/>
  <c r="O146" i="20" s="1"/>
  <c r="O147" i="20" s="1"/>
  <c r="O151" i="20" a="1"/>
  <c r="O151" i="20" s="1"/>
  <c r="O152" i="20" s="1"/>
  <c r="O156" i="20" a="1"/>
  <c r="O156" i="20" s="1"/>
  <c r="O157" i="20" s="1"/>
  <c r="O161" i="20" a="1"/>
  <c r="O161" i="20" s="1"/>
  <c r="O162" i="20" s="1"/>
  <c r="O166" i="20" a="1"/>
  <c r="O166" i="20" s="1"/>
  <c r="O167" i="20" s="1"/>
  <c r="O60" i="20"/>
  <c r="R46" i="20"/>
  <c r="R47" i="20" s="1"/>
  <c r="K99" i="21" a="1"/>
  <c r="K99" i="21" s="1"/>
  <c r="K100" i="21" s="1"/>
  <c r="S52" i="20"/>
  <c r="Q111" i="20" a="1"/>
  <c r="Q111" i="20" s="1"/>
  <c r="Q112" i="20" s="1"/>
  <c r="Q106" i="20" a="1"/>
  <c r="Q106" i="20" s="1"/>
  <c r="Q107" i="20" s="1"/>
  <c r="Q91" i="20" a="1"/>
  <c r="Q91" i="20" s="1"/>
  <c r="Q92" i="20" s="1"/>
  <c r="Q116" i="20" a="1"/>
  <c r="Q116" i="20" s="1"/>
  <c r="Q117" i="20" s="1"/>
  <c r="Q86" i="20" a="1"/>
  <c r="Q86" i="20" s="1"/>
  <c r="Q87" i="20" s="1"/>
  <c r="Q96" i="20" a="1"/>
  <c r="Q96" i="20" s="1"/>
  <c r="Q97" i="20" s="1"/>
  <c r="Q66" i="20"/>
  <c r="Q67" i="20" s="1"/>
  <c r="Q71" i="20" a="1"/>
  <c r="Q71" i="20" s="1"/>
  <c r="Q72" i="20" s="1"/>
  <c r="Q76" i="20" a="1"/>
  <c r="Q76" i="20" s="1"/>
  <c r="Q77" i="20" s="1"/>
  <c r="Q81" i="20" a="1"/>
  <c r="Q81" i="20" s="1"/>
  <c r="Q82" i="20" s="1"/>
  <c r="Q101" i="20" a="1"/>
  <c r="Q101" i="20" s="1"/>
  <c r="Q102" i="20" s="1"/>
  <c r="Q121" i="20" a="1"/>
  <c r="Q121" i="20" s="1"/>
  <c r="Q122" i="20" s="1"/>
  <c r="Q126" i="20" a="1"/>
  <c r="Q126" i="20" s="1"/>
  <c r="Q127" i="20" s="1"/>
  <c r="Q136" i="20" a="1"/>
  <c r="Q136" i="20" s="1"/>
  <c r="Q137" i="20" s="1"/>
  <c r="Q141" i="20" a="1"/>
  <c r="Q141" i="20" s="1"/>
  <c r="Q142" i="20" s="1"/>
  <c r="Q146" i="20" a="1"/>
  <c r="Q146" i="20" s="1"/>
  <c r="Q147" i="20" s="1"/>
  <c r="Q151" i="20" a="1"/>
  <c r="Q151" i="20" s="1"/>
  <c r="Q152" i="20" s="1"/>
  <c r="Q156" i="20" a="1"/>
  <c r="Q156" i="20" s="1"/>
  <c r="Q157" i="20" s="1"/>
  <c r="Q161" i="20" a="1"/>
  <c r="Q161" i="20" s="1"/>
  <c r="Q162" i="20" s="1"/>
  <c r="Q166" i="20" a="1"/>
  <c r="Q166" i="20" s="1"/>
  <c r="Q167" i="20" s="1"/>
  <c r="Q60" i="20"/>
  <c r="O109" i="20" a="1"/>
  <c r="O109" i="20" s="1"/>
  <c r="O110" i="20" s="1"/>
  <c r="O79" i="20" a="1"/>
  <c r="O79" i="20" s="1"/>
  <c r="O80" i="20" s="1"/>
  <c r="O114" i="20" a="1"/>
  <c r="O114" i="20" s="1"/>
  <c r="O115" i="20" s="1"/>
  <c r="O84" i="20" a="1"/>
  <c r="O84" i="20" s="1"/>
  <c r="O85" i="20" s="1"/>
  <c r="O64" i="20"/>
  <c r="O65" i="20" s="1"/>
  <c r="O94" i="20" a="1"/>
  <c r="O94" i="20" s="1"/>
  <c r="O95" i="20" s="1"/>
  <c r="O69" i="20" a="1"/>
  <c r="O69" i="20" s="1"/>
  <c r="O70" i="20" s="1"/>
  <c r="O89" i="20" a="1"/>
  <c r="O89" i="20" s="1"/>
  <c r="O90" i="20" s="1"/>
  <c r="O104" i="20" a="1"/>
  <c r="O104" i="20" s="1"/>
  <c r="O105" i="20" s="1"/>
  <c r="O74" i="20" a="1"/>
  <c r="O74" i="20" s="1"/>
  <c r="O75" i="20" s="1"/>
  <c r="O99" i="20" a="1"/>
  <c r="O99" i="20" s="1"/>
  <c r="O100" i="20" s="1"/>
  <c r="O124" i="20" a="1"/>
  <c r="O124" i="20" s="1"/>
  <c r="O125" i="20" s="1"/>
  <c r="O129" i="20" a="1"/>
  <c r="O129" i="20" s="1"/>
  <c r="O130" i="20" s="1"/>
  <c r="O134" i="20" a="1"/>
  <c r="O134" i="20" s="1"/>
  <c r="O135" i="20" s="1"/>
  <c r="O139" i="20" a="1"/>
  <c r="O139" i="20" s="1"/>
  <c r="O140" i="20" s="1"/>
  <c r="O144" i="20" a="1"/>
  <c r="O144" i="20" s="1"/>
  <c r="O145" i="20" s="1"/>
  <c r="O149" i="20" a="1"/>
  <c r="O149" i="20" s="1"/>
  <c r="O150" i="20" s="1"/>
  <c r="O154" i="20" a="1"/>
  <c r="O154" i="20" s="1"/>
  <c r="O155" i="20" s="1"/>
  <c r="O159" i="20" a="1"/>
  <c r="O159" i="20" s="1"/>
  <c r="O160" i="20" s="1"/>
  <c r="O164" i="20" a="1"/>
  <c r="O164" i="20" s="1"/>
  <c r="O165" i="20" s="1"/>
  <c r="O49" i="20"/>
  <c r="P49" i="20" s="1"/>
  <c r="Q49" i="20" s="1"/>
  <c r="P106" i="20" a="1"/>
  <c r="P106" i="20" s="1"/>
  <c r="P107" i="20" s="1"/>
  <c r="P66" i="20"/>
  <c r="P67" i="20" s="1"/>
  <c r="P111" i="20" a="1"/>
  <c r="P111" i="20" s="1"/>
  <c r="P112" i="20" s="1"/>
  <c r="P76" i="20" a="1"/>
  <c r="P76" i="20" s="1"/>
  <c r="P77" i="20" s="1"/>
  <c r="P71" i="20" a="1"/>
  <c r="P71" i="20" s="1"/>
  <c r="P72" i="20" s="1"/>
  <c r="P81" i="20" a="1"/>
  <c r="P81" i="20" s="1"/>
  <c r="P82" i="20" s="1"/>
  <c r="P96" i="20" a="1"/>
  <c r="P96" i="20" s="1"/>
  <c r="P97" i="20" s="1"/>
  <c r="P86" i="20" a="1"/>
  <c r="P86" i="20" s="1"/>
  <c r="P87" i="20" s="1"/>
  <c r="P91" i="20" a="1"/>
  <c r="P91" i="20" s="1"/>
  <c r="P92" i="20" s="1"/>
  <c r="P101" i="20" a="1"/>
  <c r="P101" i="20" s="1"/>
  <c r="P102" i="20" s="1"/>
  <c r="P116" i="20" a="1"/>
  <c r="P116" i="20" s="1"/>
  <c r="P117" i="20" s="1"/>
  <c r="P121" i="20" a="1"/>
  <c r="P121" i="20" s="1"/>
  <c r="P122" i="20" s="1"/>
  <c r="P131" i="20" a="1"/>
  <c r="P131" i="20" s="1"/>
  <c r="P132" i="20" s="1"/>
  <c r="P136" i="20" a="1"/>
  <c r="P136" i="20" s="1"/>
  <c r="P137" i="20" s="1"/>
  <c r="P141" i="20" a="1"/>
  <c r="P141" i="20" s="1"/>
  <c r="P142" i="20" s="1"/>
  <c r="P146" i="20" a="1"/>
  <c r="P146" i="20" s="1"/>
  <c r="P147" i="20" s="1"/>
  <c r="P151" i="20" a="1"/>
  <c r="P151" i="20" s="1"/>
  <c r="P152" i="20" s="1"/>
  <c r="P156" i="20" a="1"/>
  <c r="P156" i="20" s="1"/>
  <c r="P157" i="20" s="1"/>
  <c r="P161" i="20" a="1"/>
  <c r="P161" i="20" s="1"/>
  <c r="P162" i="20" s="1"/>
  <c r="P166" i="20" a="1"/>
  <c r="P166" i="20" s="1"/>
  <c r="P167" i="20" s="1"/>
  <c r="P60" i="20"/>
  <c r="R116" i="20" a="1"/>
  <c r="R116" i="20" s="1"/>
  <c r="R117" i="20" s="1"/>
  <c r="R101" i="20" a="1"/>
  <c r="R101" i="20" s="1"/>
  <c r="R102" i="20" s="1"/>
  <c r="R106" i="20" a="1"/>
  <c r="R106" i="20" s="1"/>
  <c r="R107" i="20" s="1"/>
  <c r="R111" i="20" a="1"/>
  <c r="R111" i="20" s="1"/>
  <c r="R112" i="20" s="1"/>
  <c r="R66" i="20"/>
  <c r="R67" i="20" s="1"/>
  <c r="R76" i="20" a="1"/>
  <c r="R76" i="20" s="1"/>
  <c r="R77" i="20" s="1"/>
  <c r="R91" i="20" a="1"/>
  <c r="R91" i="20" s="1"/>
  <c r="R92" i="20" s="1"/>
  <c r="R96" i="20" a="1"/>
  <c r="R96" i="20" s="1"/>
  <c r="R97" i="20" s="1"/>
  <c r="R71" i="20" a="1"/>
  <c r="R71" i="20" s="1"/>
  <c r="R72" i="20" s="1"/>
  <c r="R81" i="20" a="1"/>
  <c r="R81" i="20" s="1"/>
  <c r="R82" i="20" s="1"/>
  <c r="R86" i="20" a="1"/>
  <c r="R86" i="20" s="1"/>
  <c r="R87" i="20" s="1"/>
  <c r="R121" i="20" a="1"/>
  <c r="R121" i="20" s="1"/>
  <c r="R122" i="20" s="1"/>
  <c r="R126" i="20" a="1"/>
  <c r="R126" i="20" s="1"/>
  <c r="R127" i="20" s="1"/>
  <c r="R131" i="20" a="1"/>
  <c r="R131" i="20" s="1"/>
  <c r="R132" i="20" s="1"/>
  <c r="R141" i="20" a="1"/>
  <c r="R141" i="20" s="1"/>
  <c r="R142" i="20" s="1"/>
  <c r="R146" i="20" a="1"/>
  <c r="R146" i="20" s="1"/>
  <c r="R147" i="20" s="1"/>
  <c r="R151" i="20" a="1"/>
  <c r="R151" i="20" s="1"/>
  <c r="R152" i="20" s="1"/>
  <c r="R156" i="20" a="1"/>
  <c r="R156" i="20" s="1"/>
  <c r="R157" i="20" s="1"/>
  <c r="R161" i="20" a="1"/>
  <c r="R161" i="20" s="1"/>
  <c r="R162" i="20" s="1"/>
  <c r="R166" i="20" a="1"/>
  <c r="R166" i="20" s="1"/>
  <c r="R167" i="20" s="1"/>
  <c r="Q119" i="20" a="1"/>
  <c r="Q119" i="20" s="1"/>
  <c r="Q120" i="20" s="1"/>
  <c r="Q89" i="20" a="1"/>
  <c r="Q89" i="20" s="1"/>
  <c r="Q90" i="20" s="1"/>
  <c r="Q94" i="20" a="1"/>
  <c r="Q94" i="20" s="1"/>
  <c r="Q95" i="20" s="1"/>
  <c r="Q99" i="20" a="1"/>
  <c r="Q99" i="20" s="1"/>
  <c r="Q100" i="20" s="1"/>
  <c r="Q104" i="20" a="1"/>
  <c r="Q104" i="20" s="1"/>
  <c r="Q105" i="20" s="1"/>
  <c r="Q124" i="20" a="1"/>
  <c r="Q124" i="20" s="1"/>
  <c r="Q125" i="20" s="1"/>
  <c r="Q114" i="20" a="1"/>
  <c r="Q114" i="20" s="1"/>
  <c r="Q115" i="20" s="1"/>
  <c r="Q109" i="20" a="1"/>
  <c r="Q109" i="20" s="1"/>
  <c r="Q110" i="20" s="1"/>
  <c r="Q64" i="20"/>
  <c r="Q65" i="20" s="1"/>
  <c r="Q74" i="20" a="1"/>
  <c r="Q74" i="20" s="1"/>
  <c r="Q75" i="20" s="1"/>
  <c r="Q84" i="20" a="1"/>
  <c r="Q84" i="20" s="1"/>
  <c r="Q85" i="20" s="1"/>
  <c r="Q69" i="20" a="1"/>
  <c r="Q69" i="20" s="1"/>
  <c r="Q70" i="20" s="1"/>
  <c r="Q79" i="20" a="1"/>
  <c r="Q79" i="20" s="1"/>
  <c r="Q80" i="20" s="1"/>
  <c r="Q134" i="20" a="1"/>
  <c r="Q134" i="20" s="1"/>
  <c r="Q135" i="20" s="1"/>
  <c r="Q139" i="20" a="1"/>
  <c r="Q139" i="20" s="1"/>
  <c r="Q140" i="20" s="1"/>
  <c r="Q144" i="20" a="1"/>
  <c r="Q144" i="20" s="1"/>
  <c r="Q145" i="20" s="1"/>
  <c r="Q149" i="20" a="1"/>
  <c r="Q149" i="20" s="1"/>
  <c r="Q150" i="20" s="1"/>
  <c r="Q154" i="20" a="1"/>
  <c r="Q154" i="20" s="1"/>
  <c r="Q155" i="20" s="1"/>
  <c r="Q159" i="20" a="1"/>
  <c r="Q159" i="20" s="1"/>
  <c r="Q160" i="20" s="1"/>
  <c r="Q164" i="20" a="1"/>
  <c r="Q164" i="20" s="1"/>
  <c r="Q165" i="20" s="1"/>
  <c r="K101" i="21" a="1"/>
  <c r="K101" i="21" s="1"/>
  <c r="K102" i="21" s="1"/>
  <c r="P114" i="20" a="1"/>
  <c r="P114" i="20" s="1"/>
  <c r="P115" i="20" s="1"/>
  <c r="P104" i="20" a="1"/>
  <c r="P104" i="20" s="1"/>
  <c r="P105" i="20" s="1"/>
  <c r="P64" i="20"/>
  <c r="P65" i="20" s="1"/>
  <c r="P109" i="20" a="1"/>
  <c r="P109" i="20" s="1"/>
  <c r="P110" i="20" s="1"/>
  <c r="P94" i="20" a="1"/>
  <c r="P94" i="20" s="1"/>
  <c r="P95" i="20" s="1"/>
  <c r="P79" i="20" a="1"/>
  <c r="P79" i="20" s="1"/>
  <c r="P80" i="20" s="1"/>
  <c r="P69" i="20" a="1"/>
  <c r="P69" i="20" s="1"/>
  <c r="P70" i="20" s="1"/>
  <c r="P119" i="20" a="1"/>
  <c r="P119" i="20" s="1"/>
  <c r="P120" i="20" s="1"/>
  <c r="P74" i="20" a="1"/>
  <c r="P74" i="20" s="1"/>
  <c r="P75" i="20" s="1"/>
  <c r="P89" i="20" a="1"/>
  <c r="P89" i="20" s="1"/>
  <c r="P90" i="20" s="1"/>
  <c r="P99" i="20" a="1"/>
  <c r="P99" i="20" s="1"/>
  <c r="P100" i="20" s="1"/>
  <c r="P84" i="20" a="1"/>
  <c r="P84" i="20" s="1"/>
  <c r="P85" i="20" s="1"/>
  <c r="P129" i="20" a="1"/>
  <c r="P129" i="20" s="1"/>
  <c r="P130" i="20" s="1"/>
  <c r="P134" i="20" a="1"/>
  <c r="P134" i="20" s="1"/>
  <c r="P135" i="20" s="1"/>
  <c r="P139" i="20" a="1"/>
  <c r="P139" i="20" s="1"/>
  <c r="P140" i="20" s="1"/>
  <c r="P144" i="20" a="1"/>
  <c r="P144" i="20" s="1"/>
  <c r="P145" i="20" s="1"/>
  <c r="P149" i="20" a="1"/>
  <c r="P149" i="20" s="1"/>
  <c r="P150" i="20" s="1"/>
  <c r="P154" i="20" a="1"/>
  <c r="P154" i="20" s="1"/>
  <c r="P155" i="20" s="1"/>
  <c r="P159" i="20" a="1"/>
  <c r="P159" i="20" s="1"/>
  <c r="P160" i="20" s="1"/>
  <c r="P164" i="20" a="1"/>
  <c r="P164" i="20" s="1"/>
  <c r="P165" i="20" s="1"/>
  <c r="R60" i="20"/>
  <c r="M48" i="21"/>
  <c r="L47" i="21"/>
  <c r="L50" i="21" s="1"/>
  <c r="L114" i="21" a="1"/>
  <c r="L114" i="21" s="1"/>
  <c r="L115" i="21" s="1"/>
  <c r="L74" i="21" a="1"/>
  <c r="L74" i="21" s="1"/>
  <c r="L75" i="21" s="1"/>
  <c r="L69" i="21" a="1"/>
  <c r="L69" i="21" s="1"/>
  <c r="L70" i="21" s="1"/>
  <c r="L109" i="21" a="1"/>
  <c r="L109" i="21" s="1"/>
  <c r="L110" i="21" s="1"/>
  <c r="L119" i="21" a="1"/>
  <c r="L119" i="21" s="1"/>
  <c r="L120" i="21" s="1"/>
  <c r="L89" i="21" a="1"/>
  <c r="L89" i="21" s="1"/>
  <c r="L90" i="21" s="1"/>
  <c r="L64" i="21"/>
  <c r="L65" i="21" s="1"/>
  <c r="L94" i="21" a="1"/>
  <c r="L94" i="21" s="1"/>
  <c r="L95" i="21" s="1"/>
  <c r="L99" i="21" a="1"/>
  <c r="L99" i="21" s="1"/>
  <c r="L100" i="21" s="1"/>
  <c r="L159" i="21" a="1"/>
  <c r="L159" i="21" s="1"/>
  <c r="L160" i="21" s="1"/>
  <c r="L124" i="21" a="1"/>
  <c r="L124" i="21" s="1"/>
  <c r="L125" i="21" s="1"/>
  <c r="L129" i="21" a="1"/>
  <c r="L129" i="21" s="1"/>
  <c r="L130" i="21" s="1"/>
  <c r="L134" i="21" a="1"/>
  <c r="L134" i="21" s="1"/>
  <c r="L135" i="21" s="1"/>
  <c r="L144" i="21" a="1"/>
  <c r="L144" i="21" s="1"/>
  <c r="L145" i="21" s="1"/>
  <c r="L139" i="21" a="1"/>
  <c r="L139" i="21" s="1"/>
  <c r="L140" i="21" s="1"/>
  <c r="L154" i="21" a="1"/>
  <c r="L154" i="21" s="1"/>
  <c r="L155" i="21" s="1"/>
  <c r="L164" i="21" a="1"/>
  <c r="L164" i="21" s="1"/>
  <c r="L165" i="21" s="1"/>
  <c r="L84" i="21" a="1"/>
  <c r="L84" i="21" s="1"/>
  <c r="L85" i="21" s="1"/>
  <c r="L149" i="21" a="1"/>
  <c r="L149" i="21" s="1"/>
  <c r="L150" i="21" s="1"/>
  <c r="L79" i="21" a="1"/>
  <c r="L79" i="21" s="1"/>
  <c r="L80" i="21" s="1"/>
  <c r="L60" i="21"/>
  <c r="L71" i="21" a="1"/>
  <c r="L71" i="21" s="1"/>
  <c r="L72" i="21" s="1"/>
  <c r="L156" i="21" a="1"/>
  <c r="L156" i="21" s="1"/>
  <c r="L157" i="21" s="1"/>
  <c r="L76" i="21" a="1"/>
  <c r="L76" i="21" s="1"/>
  <c r="L77" i="21" s="1"/>
  <c r="L66" i="21"/>
  <c r="L67" i="21" s="1"/>
  <c r="L91" i="21" a="1"/>
  <c r="L91" i="21" s="1"/>
  <c r="L92" i="21" s="1"/>
  <c r="L161" i="21" a="1"/>
  <c r="L161" i="21" s="1"/>
  <c r="L162" i="21" s="1"/>
  <c r="L141" i="21" a="1"/>
  <c r="L141" i="21" s="1"/>
  <c r="L142" i="21" s="1"/>
  <c r="L111" i="21" a="1"/>
  <c r="L111" i="21" s="1"/>
  <c r="L112" i="21" s="1"/>
  <c r="L166" i="21" a="1"/>
  <c r="L166" i="21" s="1"/>
  <c r="L167" i="21" s="1"/>
  <c r="L121" i="21" a="1"/>
  <c r="L121" i="21" s="1"/>
  <c r="L122" i="21" s="1"/>
  <c r="L131" i="21" a="1"/>
  <c r="L131" i="21" s="1"/>
  <c r="L132" i="21" s="1"/>
  <c r="L151" i="21" a="1"/>
  <c r="L151" i="21" s="1"/>
  <c r="L152" i="21" s="1"/>
  <c r="L96" i="21" a="1"/>
  <c r="L96" i="21" s="1"/>
  <c r="L97" i="21" s="1"/>
  <c r="L81" i="21" a="1"/>
  <c r="L81" i="21" s="1"/>
  <c r="L82" i="21" s="1"/>
  <c r="L126" i="21" a="1"/>
  <c r="L126" i="21" s="1"/>
  <c r="L127" i="21" s="1"/>
  <c r="L101" i="21" a="1"/>
  <c r="L101" i="21" s="1"/>
  <c r="L102" i="21" s="1"/>
  <c r="L136" i="21" a="1"/>
  <c r="L136" i="21" s="1"/>
  <c r="L137" i="21" s="1"/>
  <c r="L146" i="21" a="1"/>
  <c r="L146" i="21" s="1"/>
  <c r="L147" i="21" s="1"/>
  <c r="L86" i="21" a="1"/>
  <c r="L86" i="21" s="1"/>
  <c r="L87" i="21" s="1"/>
  <c r="L116" i="21" a="1"/>
  <c r="L116" i="21" s="1"/>
  <c r="L117" i="21" s="1"/>
  <c r="N45" i="21"/>
  <c r="N52" i="21"/>
  <c r="M59" i="21"/>
  <c r="M46" i="21"/>
  <c r="P68" i="21" a="1"/>
  <c r="P68" i="21" s="1"/>
  <c r="P63" i="21"/>
  <c r="P56" i="21"/>
  <c r="P57" i="21" s="1"/>
  <c r="P73" i="21" a="1"/>
  <c r="P73" i="21" s="1"/>
  <c r="P78" i="21" a="1"/>
  <c r="P78" i="21" s="1"/>
  <c r="P83" i="21" a="1"/>
  <c r="P83" i="21" s="1"/>
  <c r="P88" i="21" a="1"/>
  <c r="P88" i="21" s="1"/>
  <c r="P93" i="21" a="1"/>
  <c r="P93" i="21" s="1"/>
  <c r="P98" i="21" a="1"/>
  <c r="P98" i="21" s="1"/>
  <c r="P103" i="21" a="1"/>
  <c r="P103" i="21" s="1"/>
  <c r="P108" i="21" a="1"/>
  <c r="P108" i="21" s="1"/>
  <c r="P113" i="21" a="1"/>
  <c r="P113" i="21" s="1"/>
  <c r="P118" i="21" a="1"/>
  <c r="P118" i="21" s="1"/>
  <c r="P128" i="21" a="1"/>
  <c r="P128" i="21" s="1"/>
  <c r="P133" i="21" a="1"/>
  <c r="P133" i="21" s="1"/>
  <c r="P138" i="21" a="1"/>
  <c r="P138" i="21" s="1"/>
  <c r="P143" i="21" a="1"/>
  <c r="P143" i="21" s="1"/>
  <c r="P148" i="21" a="1"/>
  <c r="P148" i="21" s="1"/>
  <c r="P153" i="21" a="1"/>
  <c r="P153" i="21" s="1"/>
  <c r="P158" i="21" a="1"/>
  <c r="P158" i="21" s="1"/>
  <c r="P163" i="21" a="1"/>
  <c r="P163" i="21" s="1"/>
  <c r="O118" i="21" a="1"/>
  <c r="O118" i="21" s="1"/>
  <c r="N42" i="25"/>
  <c r="N44" i="25" s="1"/>
  <c r="R24" i="25"/>
  <c r="R32" i="25"/>
  <c r="S23" i="25"/>
  <c r="O42" i="25"/>
  <c r="O44" i="25" s="1"/>
  <c r="Q32" i="25"/>
  <c r="Q24" i="25"/>
  <c r="P42" i="25"/>
  <c r="P44" i="25" s="1"/>
  <c r="S42" i="19"/>
  <c r="S44" i="19" s="1"/>
  <c r="Q42" i="21"/>
  <c r="Q44" i="21" s="1"/>
  <c r="R24" i="21"/>
  <c r="R32" i="21"/>
  <c r="T24" i="19"/>
  <c r="U23" i="19"/>
  <c r="T23" i="21"/>
  <c r="T32" i="21" s="1"/>
  <c r="S24" i="21"/>
  <c r="T24" i="20"/>
  <c r="U23" i="20"/>
  <c r="K101" i="25" l="1" a="1"/>
  <c r="K101" i="25" s="1"/>
  <c r="K102" i="25" s="1"/>
  <c r="M108" i="25" a="1"/>
  <c r="M108" i="25" s="1"/>
  <c r="M49" i="21"/>
  <c r="L50" i="25"/>
  <c r="N63" i="25"/>
  <c r="N56" i="25"/>
  <c r="N68" i="25" a="1"/>
  <c r="N68" i="25" s="1"/>
  <c r="N73" i="25" a="1"/>
  <c r="N73" i="25" s="1"/>
  <c r="N78" i="25" a="1"/>
  <c r="N78" i="25" s="1"/>
  <c r="N83" i="25" a="1"/>
  <c r="N83" i="25" s="1"/>
  <c r="N88" i="25" a="1"/>
  <c r="N88" i="25" s="1"/>
  <c r="N93" i="25" a="1"/>
  <c r="N93" i="25" s="1"/>
  <c r="N98" i="25" a="1"/>
  <c r="N98" i="25" s="1"/>
  <c r="N45" i="25"/>
  <c r="N59" i="25" s="1"/>
  <c r="N60" i="25" s="1"/>
  <c r="N103" i="25" a="1"/>
  <c r="N103" i="25" s="1"/>
  <c r="N108" i="25" a="1"/>
  <c r="N108" i="25" s="1"/>
  <c r="N118" i="25" a="1"/>
  <c r="N118" i="25" s="1"/>
  <c r="N123" i="25" a="1"/>
  <c r="N123" i="25" s="1"/>
  <c r="N128" i="25" a="1"/>
  <c r="N128" i="25" s="1"/>
  <c r="N133" i="25" a="1"/>
  <c r="N133" i="25" s="1"/>
  <c r="N138" i="25" a="1"/>
  <c r="N138" i="25" s="1"/>
  <c r="N143" i="25" a="1"/>
  <c r="N143" i="25" s="1"/>
  <c r="N148" i="25" a="1"/>
  <c r="N148" i="25" s="1"/>
  <c r="N153" i="25" a="1"/>
  <c r="N153" i="25" s="1"/>
  <c r="N158" i="25" a="1"/>
  <c r="N158" i="25" s="1"/>
  <c r="N163" i="25" a="1"/>
  <c r="N163" i="25" s="1"/>
  <c r="P63" i="25"/>
  <c r="P56" i="25"/>
  <c r="P68" i="25" a="1"/>
  <c r="P68" i="25" s="1"/>
  <c r="P73" i="25" a="1"/>
  <c r="P73" i="25" s="1"/>
  <c r="P78" i="25" a="1"/>
  <c r="P78" i="25" s="1"/>
  <c r="P83" i="25" a="1"/>
  <c r="P83" i="25" s="1"/>
  <c r="P88" i="25" a="1"/>
  <c r="P88" i="25" s="1"/>
  <c r="P93" i="25" a="1"/>
  <c r="P93" i="25" s="1"/>
  <c r="P98" i="25" a="1"/>
  <c r="P98" i="25" s="1"/>
  <c r="P103" i="25" a="1"/>
  <c r="P103" i="25" s="1"/>
  <c r="P108" i="25" a="1"/>
  <c r="P108" i="25" s="1"/>
  <c r="P113" i="25" a="1"/>
  <c r="P113" i="25" s="1"/>
  <c r="P118" i="25" a="1"/>
  <c r="P118" i="25" s="1"/>
  <c r="P128" i="25" a="1"/>
  <c r="P128" i="25" s="1"/>
  <c r="P133" i="25" a="1"/>
  <c r="P133" i="25" s="1"/>
  <c r="P138" i="25" a="1"/>
  <c r="P138" i="25" s="1"/>
  <c r="P143" i="25" a="1"/>
  <c r="P143" i="25" s="1"/>
  <c r="P148" i="25" a="1"/>
  <c r="P148" i="25" s="1"/>
  <c r="P153" i="25" a="1"/>
  <c r="P153" i="25" s="1"/>
  <c r="P158" i="25" a="1"/>
  <c r="P158" i="25" s="1"/>
  <c r="P163" i="25" a="1"/>
  <c r="P163" i="25" s="1"/>
  <c r="O56" i="25"/>
  <c r="O63" i="25"/>
  <c r="O68" i="25" a="1"/>
  <c r="O68" i="25" s="1"/>
  <c r="O73" i="25" a="1"/>
  <c r="O73" i="25" s="1"/>
  <c r="O78" i="25" a="1"/>
  <c r="O78" i="25" s="1"/>
  <c r="O83" i="25" a="1"/>
  <c r="O83" i="25" s="1"/>
  <c r="O88" i="25" a="1"/>
  <c r="O88" i="25" s="1"/>
  <c r="O93" i="25" a="1"/>
  <c r="O93" i="25" s="1"/>
  <c r="O98" i="25" a="1"/>
  <c r="O98" i="25" s="1"/>
  <c r="O103" i="25" a="1"/>
  <c r="O103" i="25" s="1"/>
  <c r="O108" i="25" a="1"/>
  <c r="O108" i="25" s="1"/>
  <c r="O113" i="25" a="1"/>
  <c r="O113" i="25" s="1"/>
  <c r="O123" i="25" a="1"/>
  <c r="O123" i="25" s="1"/>
  <c r="O128" i="25" a="1"/>
  <c r="O128" i="25" s="1"/>
  <c r="O133" i="25" a="1"/>
  <c r="O133" i="25" s="1"/>
  <c r="O138" i="25" a="1"/>
  <c r="O138" i="25" s="1"/>
  <c r="O143" i="25" a="1"/>
  <c r="O143" i="25" s="1"/>
  <c r="O148" i="25" a="1"/>
  <c r="O148" i="25" s="1"/>
  <c r="O153" i="25" a="1"/>
  <c r="O153" i="25" s="1"/>
  <c r="O158" i="25" a="1"/>
  <c r="O158" i="25" s="1"/>
  <c r="O163" i="25" a="1"/>
  <c r="O163" i="25" s="1"/>
  <c r="P53" i="25"/>
  <c r="N53" i="25"/>
  <c r="N54" i="25" s="1"/>
  <c r="N57" i="25"/>
  <c r="O53" i="25"/>
  <c r="M91" i="25" a="1"/>
  <c r="M91" i="25" s="1"/>
  <c r="M92" i="25" s="1"/>
  <c r="M66" i="25"/>
  <c r="M67" i="25" s="1"/>
  <c r="M71" i="25" a="1"/>
  <c r="M71" i="25" s="1"/>
  <c r="M72" i="25" s="1"/>
  <c r="M76" i="25" a="1"/>
  <c r="M76" i="25" s="1"/>
  <c r="M77" i="25" s="1"/>
  <c r="M81" i="25" a="1"/>
  <c r="M81" i="25" s="1"/>
  <c r="M82" i="25" s="1"/>
  <c r="M86" i="25" a="1"/>
  <c r="M86" i="25" s="1"/>
  <c r="M87" i="25" s="1"/>
  <c r="M96" i="25" a="1"/>
  <c r="M96" i="25" s="1"/>
  <c r="M97" i="25" s="1"/>
  <c r="M101" i="25" a="1"/>
  <c r="M101" i="25" s="1"/>
  <c r="M102" i="25" s="1"/>
  <c r="M106" i="25" a="1"/>
  <c r="M106" i="25" s="1"/>
  <c r="M107" i="25" s="1"/>
  <c r="M116" i="25" a="1"/>
  <c r="M116" i="25" s="1"/>
  <c r="M117" i="25" s="1"/>
  <c r="M121" i="25" a="1"/>
  <c r="M121" i="25" s="1"/>
  <c r="M122" i="25" s="1"/>
  <c r="M126" i="25" a="1"/>
  <c r="M126" i="25" s="1"/>
  <c r="M127" i="25" s="1"/>
  <c r="M131" i="25" a="1"/>
  <c r="M131" i="25" s="1"/>
  <c r="M132" i="25" s="1"/>
  <c r="M136" i="25" a="1"/>
  <c r="M136" i="25" s="1"/>
  <c r="M137" i="25" s="1"/>
  <c r="M141" i="25" a="1"/>
  <c r="M141" i="25" s="1"/>
  <c r="M142" i="25" s="1"/>
  <c r="M146" i="25" a="1"/>
  <c r="M146" i="25" s="1"/>
  <c r="M147" i="25" s="1"/>
  <c r="M151" i="25" a="1"/>
  <c r="M151" i="25" s="1"/>
  <c r="M152" i="25" s="1"/>
  <c r="M156" i="25" a="1"/>
  <c r="M156" i="25" s="1"/>
  <c r="M157" i="25" s="1"/>
  <c r="M161" i="25" a="1"/>
  <c r="M161" i="25" s="1"/>
  <c r="M162" i="25" s="1"/>
  <c r="M166" i="25" a="1"/>
  <c r="M166" i="25" s="1"/>
  <c r="M167" i="25" s="1"/>
  <c r="Q42" i="25"/>
  <c r="Q53" i="25" s="1"/>
  <c r="Q53" i="21"/>
  <c r="Q54" i="21" s="1"/>
  <c r="M46" i="25"/>
  <c r="M47" i="25" s="1"/>
  <c r="M50" i="25" s="1"/>
  <c r="R42" i="25"/>
  <c r="R44" i="25" s="1"/>
  <c r="N52" i="25"/>
  <c r="O52" i="25" s="1"/>
  <c r="P52" i="25" s="1"/>
  <c r="L94" i="25" a="1"/>
  <c r="L94" i="25" s="1"/>
  <c r="L95" i="25" s="1"/>
  <c r="L64" i="25"/>
  <c r="L65" i="25" s="1"/>
  <c r="L69" i="25" a="1"/>
  <c r="L69" i="25" s="1"/>
  <c r="L70" i="25" s="1"/>
  <c r="L84" i="25" a="1"/>
  <c r="L84" i="25" s="1"/>
  <c r="L85" i="25" s="1"/>
  <c r="L74" i="25" a="1"/>
  <c r="L74" i="25" s="1"/>
  <c r="L75" i="25" s="1"/>
  <c r="L99" i="25" a="1"/>
  <c r="L99" i="25" s="1"/>
  <c r="L100" i="25" s="1"/>
  <c r="L79" i="25" a="1"/>
  <c r="L79" i="25" s="1"/>
  <c r="L80" i="25" s="1"/>
  <c r="L89" i="25" a="1"/>
  <c r="L89" i="25" s="1"/>
  <c r="L90" i="25" s="1"/>
  <c r="L109" i="25" a="1"/>
  <c r="L109" i="25" s="1"/>
  <c r="L110" i="25" s="1"/>
  <c r="L114" i="25" a="1"/>
  <c r="L114" i="25" s="1"/>
  <c r="L115" i="25" s="1"/>
  <c r="L119" i="25" a="1"/>
  <c r="L119" i="25" s="1"/>
  <c r="L120" i="25" s="1"/>
  <c r="L124" i="25" a="1"/>
  <c r="L124" i="25" s="1"/>
  <c r="L125" i="25" s="1"/>
  <c r="L129" i="25" a="1"/>
  <c r="L129" i="25" s="1"/>
  <c r="L130" i="25" s="1"/>
  <c r="L134" i="25" a="1"/>
  <c r="L134" i="25" s="1"/>
  <c r="L135" i="25" s="1"/>
  <c r="L139" i="25" a="1"/>
  <c r="L139" i="25" s="1"/>
  <c r="L140" i="25" s="1"/>
  <c r="L144" i="25" a="1"/>
  <c r="L144" i="25" s="1"/>
  <c r="L145" i="25" s="1"/>
  <c r="L149" i="25" a="1"/>
  <c r="L149" i="25" s="1"/>
  <c r="L150" i="25" s="1"/>
  <c r="L154" i="25" a="1"/>
  <c r="L154" i="25" s="1"/>
  <c r="L155" i="25" s="1"/>
  <c r="L159" i="25" a="1"/>
  <c r="L159" i="25" s="1"/>
  <c r="L160" i="25" s="1"/>
  <c r="L164" i="25" a="1"/>
  <c r="L164" i="25" s="1"/>
  <c r="L165" i="25" s="1"/>
  <c r="L49" i="25"/>
  <c r="L106" i="25" a="1"/>
  <c r="L106" i="25" s="1"/>
  <c r="L107" i="25" s="1"/>
  <c r="M48" i="25"/>
  <c r="R133" i="19" a="1"/>
  <c r="R133" i="19" s="1"/>
  <c r="P123" i="21" a="1"/>
  <c r="P123" i="21" s="1"/>
  <c r="R50" i="20"/>
  <c r="R48" i="19"/>
  <c r="S68" i="19" a="1"/>
  <c r="S68" i="19" s="1"/>
  <c r="S56" i="19"/>
  <c r="S57" i="19" s="1"/>
  <c r="S63" i="19"/>
  <c r="S73" i="19" a="1"/>
  <c r="S73" i="19" s="1"/>
  <c r="S78" i="19" a="1"/>
  <c r="S78" i="19" s="1"/>
  <c r="S83" i="19" a="1"/>
  <c r="S83" i="19" s="1"/>
  <c r="S88" i="19" a="1"/>
  <c r="S88" i="19" s="1"/>
  <c r="S93" i="19" a="1"/>
  <c r="S93" i="19" s="1"/>
  <c r="S98" i="19" a="1"/>
  <c r="S98" i="19" s="1"/>
  <c r="S103" i="19" a="1"/>
  <c r="S103" i="19" s="1"/>
  <c r="S108" i="19" a="1"/>
  <c r="S108" i="19" s="1"/>
  <c r="S113" i="19" a="1"/>
  <c r="S113" i="19" s="1"/>
  <c r="S118" i="19" a="1"/>
  <c r="S118" i="19" s="1"/>
  <c r="S45" i="19"/>
  <c r="S59" i="19" s="1"/>
  <c r="S123" i="19" a="1"/>
  <c r="S123" i="19" s="1"/>
  <c r="S128" i="19" a="1"/>
  <c r="S128" i="19" s="1"/>
  <c r="S133" i="19" a="1"/>
  <c r="S133" i="19" s="1"/>
  <c r="S143" i="19" a="1"/>
  <c r="S143" i="19" s="1"/>
  <c r="S148" i="19" a="1"/>
  <c r="S148" i="19" s="1"/>
  <c r="S153" i="19" a="1"/>
  <c r="S153" i="19" s="1"/>
  <c r="S158" i="19" a="1"/>
  <c r="S158" i="19" s="1"/>
  <c r="S163" i="19" a="1"/>
  <c r="S163" i="19" s="1"/>
  <c r="R91" i="19" a="1"/>
  <c r="R91" i="19" s="1"/>
  <c r="R92" i="19" s="1"/>
  <c r="R101" i="19" a="1"/>
  <c r="R101" i="19" s="1"/>
  <c r="R102" i="19" s="1"/>
  <c r="R71" i="19" a="1"/>
  <c r="R71" i="19" s="1"/>
  <c r="R72" i="19" s="1"/>
  <c r="R96" i="19" a="1"/>
  <c r="R96" i="19" s="1"/>
  <c r="R97" i="19" s="1"/>
  <c r="R106" i="19" a="1"/>
  <c r="R106" i="19" s="1"/>
  <c r="R107" i="19" s="1"/>
  <c r="R66" i="19"/>
  <c r="R67" i="19" s="1"/>
  <c r="R81" i="19" a="1"/>
  <c r="R81" i="19" s="1"/>
  <c r="R82" i="19" s="1"/>
  <c r="R86" i="19" a="1"/>
  <c r="R86" i="19" s="1"/>
  <c r="R87" i="19" s="1"/>
  <c r="R76" i="19" a="1"/>
  <c r="R76" i="19" s="1"/>
  <c r="R77" i="19" s="1"/>
  <c r="R111" i="19" a="1"/>
  <c r="R111" i="19" s="1"/>
  <c r="R112" i="19" s="1"/>
  <c r="R116" i="19" a="1"/>
  <c r="R116" i="19" s="1"/>
  <c r="R117" i="19" s="1"/>
  <c r="R121" i="19" a="1"/>
  <c r="R121" i="19" s="1"/>
  <c r="R122" i="19" s="1"/>
  <c r="R126" i="19" a="1"/>
  <c r="R126" i="19" s="1"/>
  <c r="R127" i="19" s="1"/>
  <c r="R131" i="19" a="1"/>
  <c r="R131" i="19" s="1"/>
  <c r="R132" i="19" s="1"/>
  <c r="R141" i="19" a="1"/>
  <c r="R141" i="19" s="1"/>
  <c r="R142" i="19" s="1"/>
  <c r="R146" i="19" a="1"/>
  <c r="R146" i="19" s="1"/>
  <c r="R147" i="19" s="1"/>
  <c r="R151" i="19" a="1"/>
  <c r="R151" i="19" s="1"/>
  <c r="R152" i="19" s="1"/>
  <c r="R156" i="19" a="1"/>
  <c r="R156" i="19" s="1"/>
  <c r="R157" i="19" s="1"/>
  <c r="R161" i="19" a="1"/>
  <c r="R161" i="19" s="1"/>
  <c r="R162" i="19" s="1"/>
  <c r="R166" i="19" a="1"/>
  <c r="R166" i="19" s="1"/>
  <c r="R46" i="19"/>
  <c r="R47" i="19" s="1"/>
  <c r="R50" i="19" s="1"/>
  <c r="R49" i="20"/>
  <c r="Q49" i="19"/>
  <c r="S138" i="20" a="1"/>
  <c r="S138" i="20" s="1"/>
  <c r="P124" i="19" a="1"/>
  <c r="P124" i="19" s="1"/>
  <c r="P125" i="19" s="1"/>
  <c r="P126" i="20" a="1"/>
  <c r="P126" i="20" s="1"/>
  <c r="P127" i="20" s="1"/>
  <c r="Q96" i="19" a="1"/>
  <c r="Q96" i="19" s="1"/>
  <c r="Q97" i="19" s="1"/>
  <c r="Q71" i="19" a="1"/>
  <c r="Q71" i="19" s="1"/>
  <c r="Q72" i="19" s="1"/>
  <c r="Q76" i="19" a="1"/>
  <c r="Q76" i="19" s="1"/>
  <c r="Q77" i="19" s="1"/>
  <c r="Q101" i="19" a="1"/>
  <c r="Q101" i="19" s="1"/>
  <c r="Q102" i="19" s="1"/>
  <c r="Q66" i="19"/>
  <c r="Q67" i="19" s="1"/>
  <c r="Q91" i="19" a="1"/>
  <c r="Q91" i="19" s="1"/>
  <c r="Q92" i="19" s="1"/>
  <c r="Q81" i="19" a="1"/>
  <c r="Q81" i="19" s="1"/>
  <c r="Q82" i="19" s="1"/>
  <c r="Q86" i="19" a="1"/>
  <c r="Q86" i="19" s="1"/>
  <c r="Q87" i="19" s="1"/>
  <c r="Q106" i="19" a="1"/>
  <c r="Q106" i="19" s="1"/>
  <c r="Q107" i="19" s="1"/>
  <c r="Q111" i="19" a="1"/>
  <c r="Q111" i="19" s="1"/>
  <c r="Q112" i="19" s="1"/>
  <c r="Q116" i="19" a="1"/>
  <c r="Q116" i="19" s="1"/>
  <c r="Q117" i="19" s="1"/>
  <c r="Q121" i="19" a="1"/>
  <c r="Q121" i="19" s="1"/>
  <c r="Q122" i="19" s="1"/>
  <c r="Q126" i="19" a="1"/>
  <c r="Q126" i="19" s="1"/>
  <c r="Q127" i="19" s="1"/>
  <c r="Q136" i="19" a="1"/>
  <c r="Q136" i="19" s="1"/>
  <c r="Q137" i="19" s="1"/>
  <c r="Q141" i="19" a="1"/>
  <c r="Q141" i="19" s="1"/>
  <c r="Q142" i="19" s="1"/>
  <c r="Q146" i="19" a="1"/>
  <c r="Q146" i="19" s="1"/>
  <c r="Q147" i="19" s="1"/>
  <c r="Q151" i="19" a="1"/>
  <c r="Q151" i="19" s="1"/>
  <c r="Q152" i="19" s="1"/>
  <c r="Q156" i="19" a="1"/>
  <c r="Q156" i="19" s="1"/>
  <c r="Q157" i="19" s="1"/>
  <c r="Q161" i="19" a="1"/>
  <c r="Q161" i="19" s="1"/>
  <c r="Q162" i="19" s="1"/>
  <c r="Q166" i="19" a="1"/>
  <c r="Q166" i="19" s="1"/>
  <c r="Q60" i="19"/>
  <c r="S52" i="19"/>
  <c r="Q84" i="19" a="1"/>
  <c r="Q84" i="19" s="1"/>
  <c r="Q85" i="19" s="1"/>
  <c r="Q109" i="19" a="1"/>
  <c r="Q109" i="19" s="1"/>
  <c r="Q110" i="19" s="1"/>
  <c r="Q99" i="19" a="1"/>
  <c r="Q99" i="19" s="1"/>
  <c r="Q100" i="19" s="1"/>
  <c r="Q64" i="19"/>
  <c r="Q65" i="19" s="1"/>
  <c r="Q89" i="19" a="1"/>
  <c r="Q89" i="19" s="1"/>
  <c r="Q90" i="19" s="1"/>
  <c r="Q74" i="19" a="1"/>
  <c r="Q74" i="19" s="1"/>
  <c r="Q75" i="19" s="1"/>
  <c r="Q94" i="19" a="1"/>
  <c r="Q94" i="19" s="1"/>
  <c r="Q95" i="19" s="1"/>
  <c r="Q69" i="19" a="1"/>
  <c r="Q69" i="19" s="1"/>
  <c r="Q70" i="19" s="1"/>
  <c r="Q104" i="19" a="1"/>
  <c r="Q104" i="19" s="1"/>
  <c r="Q105" i="19" s="1"/>
  <c r="Q79" i="19" a="1"/>
  <c r="Q79" i="19" s="1"/>
  <c r="Q80" i="19" s="1"/>
  <c r="Q114" i="19" a="1"/>
  <c r="Q114" i="19" s="1"/>
  <c r="Q115" i="19" s="1"/>
  <c r="Q119" i="19" a="1"/>
  <c r="Q119" i="19" s="1"/>
  <c r="Q120" i="19" s="1"/>
  <c r="Q124" i="19" a="1"/>
  <c r="Q124" i="19" s="1"/>
  <c r="Q125" i="19" s="1"/>
  <c r="Q134" i="19" a="1"/>
  <c r="Q134" i="19" s="1"/>
  <c r="Q135" i="19" s="1"/>
  <c r="Q139" i="19" a="1"/>
  <c r="Q139" i="19" s="1"/>
  <c r="Q140" i="19" s="1"/>
  <c r="Q144" i="19" a="1"/>
  <c r="Q144" i="19" s="1"/>
  <c r="Q145" i="19" s="1"/>
  <c r="Q149" i="19" a="1"/>
  <c r="Q149" i="19" s="1"/>
  <c r="Q150" i="19" s="1"/>
  <c r="Q154" i="19" a="1"/>
  <c r="Q154" i="19" s="1"/>
  <c r="Q155" i="19" s="1"/>
  <c r="Q159" i="19" a="1"/>
  <c r="Q159" i="19" s="1"/>
  <c r="Q160" i="19" s="1"/>
  <c r="Q164" i="19" a="1"/>
  <c r="Q164" i="19" s="1"/>
  <c r="P165" i="19"/>
  <c r="R60" i="19"/>
  <c r="P124" i="20" a="1"/>
  <c r="P124" i="20" s="1"/>
  <c r="P125" i="20" s="1"/>
  <c r="S46" i="20"/>
  <c r="S47" i="20" s="1"/>
  <c r="S48" i="20"/>
  <c r="Q129" i="20" a="1"/>
  <c r="Q129" i="20" s="1"/>
  <c r="Q130" i="20" s="1"/>
  <c r="L106" i="21" a="1"/>
  <c r="L106" i="21" s="1"/>
  <c r="L107" i="21" s="1"/>
  <c r="O119" i="20" a="1"/>
  <c r="O119" i="20" s="1"/>
  <c r="O120" i="20" s="1"/>
  <c r="O121" i="20" a="1"/>
  <c r="O121" i="20" s="1"/>
  <c r="O122" i="20" s="1"/>
  <c r="R136" i="20" a="1"/>
  <c r="R136" i="20" s="1"/>
  <c r="R137" i="20" s="1"/>
  <c r="Q131" i="20" a="1"/>
  <c r="Q131" i="20" s="1"/>
  <c r="Q132" i="20" s="1"/>
  <c r="R99" i="20" a="1"/>
  <c r="R99" i="20" s="1"/>
  <c r="R100" i="20" s="1"/>
  <c r="R114" i="20" a="1"/>
  <c r="R114" i="20" s="1"/>
  <c r="R115" i="20" s="1"/>
  <c r="R64" i="20"/>
  <c r="R65" i="20" s="1"/>
  <c r="R124" i="20" a="1"/>
  <c r="R124" i="20" s="1"/>
  <c r="R125" i="20" s="1"/>
  <c r="R79" i="20" a="1"/>
  <c r="R79" i="20" s="1"/>
  <c r="R80" i="20" s="1"/>
  <c r="R94" i="20" a="1"/>
  <c r="R94" i="20" s="1"/>
  <c r="R95" i="20" s="1"/>
  <c r="R119" i="20" a="1"/>
  <c r="R119" i="20" s="1"/>
  <c r="R120" i="20" s="1"/>
  <c r="R69" i="20" a="1"/>
  <c r="R69" i="20" s="1"/>
  <c r="R70" i="20" s="1"/>
  <c r="R89" i="20" a="1"/>
  <c r="R89" i="20" s="1"/>
  <c r="R90" i="20" s="1"/>
  <c r="R74" i="20" a="1"/>
  <c r="R74" i="20" s="1"/>
  <c r="R75" i="20" s="1"/>
  <c r="R84" i="20" a="1"/>
  <c r="R84" i="20" s="1"/>
  <c r="R85" i="20" s="1"/>
  <c r="R129" i="20" a="1"/>
  <c r="R129" i="20" s="1"/>
  <c r="R130" i="20" s="1"/>
  <c r="R104" i="20" a="1"/>
  <c r="R104" i="20" s="1"/>
  <c r="R105" i="20" s="1"/>
  <c r="R109" i="20" a="1"/>
  <c r="R109" i="20" s="1"/>
  <c r="R110" i="20" s="1"/>
  <c r="R139" i="20" a="1"/>
  <c r="R139" i="20" s="1"/>
  <c r="R140" i="20" s="1"/>
  <c r="R144" i="20" a="1"/>
  <c r="R144" i="20" s="1"/>
  <c r="R145" i="20" s="1"/>
  <c r="R149" i="20" a="1"/>
  <c r="R149" i="20" s="1"/>
  <c r="R150" i="20" s="1"/>
  <c r="R154" i="20" a="1"/>
  <c r="R154" i="20" s="1"/>
  <c r="R155" i="20" s="1"/>
  <c r="R159" i="20" a="1"/>
  <c r="R159" i="20" s="1"/>
  <c r="R160" i="20" s="1"/>
  <c r="R164" i="20" a="1"/>
  <c r="R164" i="20" s="1"/>
  <c r="R165" i="20" s="1"/>
  <c r="S59" i="20"/>
  <c r="N59" i="21"/>
  <c r="N48" i="21"/>
  <c r="N46" i="21"/>
  <c r="O52" i="21"/>
  <c r="P45" i="21" s="1"/>
  <c r="P59" i="21" s="1"/>
  <c r="P60" i="21" s="1"/>
  <c r="O45" i="21"/>
  <c r="M74" i="21" a="1"/>
  <c r="M74" i="21" s="1"/>
  <c r="M75" i="21" s="1"/>
  <c r="M164" i="21" a="1"/>
  <c r="M164" i="21" s="1"/>
  <c r="M165" i="21" s="1"/>
  <c r="M64" i="21"/>
  <c r="M65" i="21" s="1"/>
  <c r="M134" i="21" a="1"/>
  <c r="M134" i="21" s="1"/>
  <c r="M135" i="21" s="1"/>
  <c r="M84" i="21" a="1"/>
  <c r="M84" i="21" s="1"/>
  <c r="M85" i="21" s="1"/>
  <c r="M69" i="21" a="1"/>
  <c r="M69" i="21" s="1"/>
  <c r="M70" i="21" s="1"/>
  <c r="M79" i="21" a="1"/>
  <c r="M79" i="21" s="1"/>
  <c r="M80" i="21" s="1"/>
  <c r="M144" i="21" a="1"/>
  <c r="M144" i="21" s="1"/>
  <c r="M145" i="21" s="1"/>
  <c r="M114" i="21" a="1"/>
  <c r="M114" i="21" s="1"/>
  <c r="M115" i="21" s="1"/>
  <c r="M99" i="21" a="1"/>
  <c r="M99" i="21" s="1"/>
  <c r="M100" i="21" s="1"/>
  <c r="M119" i="21" a="1"/>
  <c r="M119" i="21" s="1"/>
  <c r="M120" i="21" s="1"/>
  <c r="M139" i="21" a="1"/>
  <c r="M139" i="21" s="1"/>
  <c r="M140" i="21" s="1"/>
  <c r="M149" i="21" a="1"/>
  <c r="M149" i="21" s="1"/>
  <c r="M150" i="21" s="1"/>
  <c r="M94" i="21" a="1"/>
  <c r="M94" i="21" s="1"/>
  <c r="M95" i="21" s="1"/>
  <c r="M124" i="21" a="1"/>
  <c r="M124" i="21" s="1"/>
  <c r="M125" i="21" s="1"/>
  <c r="M104" i="21" a="1"/>
  <c r="M104" i="21" s="1"/>
  <c r="M105" i="21" s="1"/>
  <c r="M129" i="21" a="1"/>
  <c r="M129" i="21" s="1"/>
  <c r="M130" i="21" s="1"/>
  <c r="M159" i="21" a="1"/>
  <c r="M159" i="21" s="1"/>
  <c r="M160" i="21" s="1"/>
  <c r="M89" i="21" a="1"/>
  <c r="M89" i="21" s="1"/>
  <c r="M90" i="21" s="1"/>
  <c r="M154" i="21" a="1"/>
  <c r="M154" i="21" s="1"/>
  <c r="M155" i="21" s="1"/>
  <c r="M47" i="21"/>
  <c r="M50" i="21" s="1"/>
  <c r="M60" i="21"/>
  <c r="M101" i="21" a="1"/>
  <c r="M101" i="21" s="1"/>
  <c r="M102" i="21" s="1"/>
  <c r="M121" i="21" a="1"/>
  <c r="M121" i="21" s="1"/>
  <c r="M122" i="21" s="1"/>
  <c r="M96" i="21" a="1"/>
  <c r="M96" i="21" s="1"/>
  <c r="M97" i="21" s="1"/>
  <c r="M126" i="21" a="1"/>
  <c r="M126" i="21" s="1"/>
  <c r="M127" i="21" s="1"/>
  <c r="M131" i="21" a="1"/>
  <c r="M131" i="21" s="1"/>
  <c r="M132" i="21" s="1"/>
  <c r="M136" i="21" a="1"/>
  <c r="M136" i="21" s="1"/>
  <c r="M137" i="21" s="1"/>
  <c r="M141" i="21" a="1"/>
  <c r="M141" i="21" s="1"/>
  <c r="M142" i="21" s="1"/>
  <c r="M71" i="21" a="1"/>
  <c r="M71" i="21" s="1"/>
  <c r="M72" i="21" s="1"/>
  <c r="M146" i="21" a="1"/>
  <c r="M146" i="21" s="1"/>
  <c r="M147" i="21" s="1"/>
  <c r="M116" i="21" a="1"/>
  <c r="M116" i="21" s="1"/>
  <c r="M117" i="21" s="1"/>
  <c r="M151" i="21" a="1"/>
  <c r="M151" i="21" s="1"/>
  <c r="M152" i="21" s="1"/>
  <c r="M76" i="21" a="1"/>
  <c r="M76" i="21" s="1"/>
  <c r="M77" i="21" s="1"/>
  <c r="M156" i="21" a="1"/>
  <c r="M156" i="21" s="1"/>
  <c r="M157" i="21" s="1"/>
  <c r="M106" i="21" a="1"/>
  <c r="M106" i="21" s="1"/>
  <c r="M107" i="21" s="1"/>
  <c r="M161" i="21" a="1"/>
  <c r="M161" i="21" s="1"/>
  <c r="M162" i="21" s="1"/>
  <c r="M81" i="21" a="1"/>
  <c r="M81" i="21" s="1"/>
  <c r="M82" i="21" s="1"/>
  <c r="M166" i="21" a="1"/>
  <c r="M166" i="21" s="1"/>
  <c r="M167" i="21" s="1"/>
  <c r="M86" i="21" a="1"/>
  <c r="M86" i="21" s="1"/>
  <c r="M87" i="21" s="1"/>
  <c r="M91" i="21" a="1"/>
  <c r="M91" i="21" s="1"/>
  <c r="M92" i="21" s="1"/>
  <c r="M66" i="21"/>
  <c r="M67" i="21" s="1"/>
  <c r="L104" i="21" a="1"/>
  <c r="L104" i="21" s="1"/>
  <c r="L105" i="21" s="1"/>
  <c r="Q63" i="21"/>
  <c r="Q56" i="21"/>
  <c r="Q57" i="21" s="1"/>
  <c r="Q68" i="21" a="1"/>
  <c r="Q68" i="21" s="1"/>
  <c r="Q73" i="21" a="1"/>
  <c r="Q73" i="21" s="1"/>
  <c r="Q78" i="21" a="1"/>
  <c r="Q78" i="21" s="1"/>
  <c r="Q88" i="21" a="1"/>
  <c r="Q88" i="21" s="1"/>
  <c r="Q83" i="21" a="1"/>
  <c r="Q83" i="21" s="1"/>
  <c r="Q93" i="21" a="1"/>
  <c r="Q93" i="21" s="1"/>
  <c r="Q98" i="21" a="1"/>
  <c r="Q98" i="21" s="1"/>
  <c r="Q103" i="21" a="1"/>
  <c r="Q103" i="21" s="1"/>
  <c r="Q108" i="21" a="1"/>
  <c r="Q108" i="21" s="1"/>
  <c r="Q113" i="21" a="1"/>
  <c r="Q113" i="21" s="1"/>
  <c r="Q118" i="21" a="1"/>
  <c r="Q118" i="21" s="1"/>
  <c r="Q123" i="21" a="1"/>
  <c r="Q123" i="21" s="1"/>
  <c r="Q133" i="21" a="1"/>
  <c r="Q133" i="21" s="1"/>
  <c r="Q138" i="21" a="1"/>
  <c r="Q138" i="21" s="1"/>
  <c r="Q143" i="21" a="1"/>
  <c r="Q143" i="21" s="1"/>
  <c r="Q148" i="21" a="1"/>
  <c r="Q148" i="21" s="1"/>
  <c r="Q153" i="21" a="1"/>
  <c r="Q153" i="21" s="1"/>
  <c r="Q158" i="21" a="1"/>
  <c r="Q158" i="21" s="1"/>
  <c r="Q163" i="21" a="1"/>
  <c r="Q163" i="21" s="1"/>
  <c r="P81" i="21" a="1"/>
  <c r="P81" i="21" s="1"/>
  <c r="P82" i="21" s="1"/>
  <c r="S32" i="25"/>
  <c r="S24" i="25"/>
  <c r="T23" i="25"/>
  <c r="U24" i="19"/>
  <c r="V23" i="19"/>
  <c r="V24" i="19" s="1"/>
  <c r="R42" i="21"/>
  <c r="R44" i="21" s="1"/>
  <c r="T42" i="20"/>
  <c r="T44" i="20" s="1"/>
  <c r="T42" i="19"/>
  <c r="T44" i="19" s="1"/>
  <c r="S42" i="21"/>
  <c r="S44" i="21" s="1"/>
  <c r="T24" i="21"/>
  <c r="U23" i="21"/>
  <c r="U32" i="21" s="1"/>
  <c r="U24" i="20"/>
  <c r="V23" i="20"/>
  <c r="N48" i="25" l="1"/>
  <c r="N113" i="25" a="1"/>
  <c r="N113" i="25" s="1"/>
  <c r="M49" i="25"/>
  <c r="O54" i="25"/>
  <c r="P54" i="25" s="1"/>
  <c r="Q54" i="25" s="1"/>
  <c r="S49" i="20"/>
  <c r="P123" i="25" a="1"/>
  <c r="P123" i="25" s="1"/>
  <c r="O57" i="25"/>
  <c r="O45" i="25"/>
  <c r="R53" i="25"/>
  <c r="O48" i="25"/>
  <c r="M111" i="25" a="1"/>
  <c r="M111" i="25" s="1"/>
  <c r="M112" i="25" s="1"/>
  <c r="O118" i="25" a="1"/>
  <c r="O118" i="25" s="1"/>
  <c r="M104" i="25" a="1"/>
  <c r="M104" i="25" s="1"/>
  <c r="M105" i="25" s="1"/>
  <c r="M89" i="25" a="1"/>
  <c r="M89" i="25" s="1"/>
  <c r="M90" i="25" s="1"/>
  <c r="M64" i="25"/>
  <c r="M65" i="25" s="1"/>
  <c r="M74" i="25" a="1"/>
  <c r="M74" i="25" s="1"/>
  <c r="M75" i="25" s="1"/>
  <c r="M94" i="25" a="1"/>
  <c r="M94" i="25" s="1"/>
  <c r="M95" i="25" s="1"/>
  <c r="M69" i="25" a="1"/>
  <c r="M69" i="25" s="1"/>
  <c r="M70" i="25" s="1"/>
  <c r="M79" i="25" a="1"/>
  <c r="M79" i="25" s="1"/>
  <c r="M80" i="25" s="1"/>
  <c r="M84" i="25" a="1"/>
  <c r="M84" i="25" s="1"/>
  <c r="M85" i="25" s="1"/>
  <c r="M99" i="25" a="1"/>
  <c r="M99" i="25" s="1"/>
  <c r="M100" i="25" s="1"/>
  <c r="M114" i="25" a="1"/>
  <c r="M114" i="25" s="1"/>
  <c r="M115" i="25" s="1"/>
  <c r="M119" i="25" a="1"/>
  <c r="M119" i="25" s="1"/>
  <c r="M120" i="25" s="1"/>
  <c r="M124" i="25" a="1"/>
  <c r="M124" i="25" s="1"/>
  <c r="M125" i="25" s="1"/>
  <c r="M129" i="25" a="1"/>
  <c r="M129" i="25" s="1"/>
  <c r="M130" i="25" s="1"/>
  <c r="M134" i="25" a="1"/>
  <c r="M134" i="25" s="1"/>
  <c r="M135" i="25" s="1"/>
  <c r="M139" i="25" a="1"/>
  <c r="M139" i="25" s="1"/>
  <c r="M140" i="25" s="1"/>
  <c r="M144" i="25" a="1"/>
  <c r="M144" i="25" s="1"/>
  <c r="M145" i="25" s="1"/>
  <c r="M149" i="25" a="1"/>
  <c r="M149" i="25" s="1"/>
  <c r="M150" i="25" s="1"/>
  <c r="M154" i="25" a="1"/>
  <c r="M154" i="25" s="1"/>
  <c r="M155" i="25" s="1"/>
  <c r="M159" i="25" a="1"/>
  <c r="M159" i="25" s="1"/>
  <c r="M160" i="25" s="1"/>
  <c r="M164" i="25" a="1"/>
  <c r="M164" i="25" s="1"/>
  <c r="M165" i="25" s="1"/>
  <c r="R53" i="21"/>
  <c r="R54" i="21" s="1"/>
  <c r="S54" i="21" s="1"/>
  <c r="T55" i="21" s="1"/>
  <c r="N66" i="25"/>
  <c r="N67" i="25" s="1"/>
  <c r="N71" i="25" a="1"/>
  <c r="N71" i="25" s="1"/>
  <c r="N72" i="25" s="1"/>
  <c r="N81" i="25" a="1"/>
  <c r="N81" i="25" s="1"/>
  <c r="N82" i="25" s="1"/>
  <c r="N76" i="25" a="1"/>
  <c r="N76" i="25" s="1"/>
  <c r="N77" i="25" s="1"/>
  <c r="N86" i="25" a="1"/>
  <c r="N86" i="25" s="1"/>
  <c r="N87" i="25" s="1"/>
  <c r="N101" i="25" a="1"/>
  <c r="N101" i="25" s="1"/>
  <c r="N102" i="25" s="1"/>
  <c r="N96" i="25" a="1"/>
  <c r="N96" i="25" s="1"/>
  <c r="N97" i="25" s="1"/>
  <c r="N91" i="25" a="1"/>
  <c r="N91" i="25" s="1"/>
  <c r="N92" i="25" s="1"/>
  <c r="N106" i="25" a="1"/>
  <c r="N106" i="25" s="1"/>
  <c r="N107" i="25" s="1"/>
  <c r="N111" i="25" a="1"/>
  <c r="N111" i="25" s="1"/>
  <c r="N112" i="25" s="1"/>
  <c r="N121" i="25" a="1"/>
  <c r="N121" i="25" s="1"/>
  <c r="N122" i="25" s="1"/>
  <c r="N126" i="25" a="1"/>
  <c r="N126" i="25" s="1"/>
  <c r="N127" i="25" s="1"/>
  <c r="N131" i="25" a="1"/>
  <c r="N131" i="25" s="1"/>
  <c r="N132" i="25" s="1"/>
  <c r="N136" i="25" a="1"/>
  <c r="N136" i="25" s="1"/>
  <c r="N137" i="25" s="1"/>
  <c r="N141" i="25" a="1"/>
  <c r="N141" i="25" s="1"/>
  <c r="N142" i="25" s="1"/>
  <c r="N146" i="25" a="1"/>
  <c r="N146" i="25" s="1"/>
  <c r="N147" i="25" s="1"/>
  <c r="N151" i="25" a="1"/>
  <c r="N151" i="25" s="1"/>
  <c r="N152" i="25" s="1"/>
  <c r="N156" i="25" a="1"/>
  <c r="N156" i="25" s="1"/>
  <c r="N157" i="25" s="1"/>
  <c r="N161" i="25" a="1"/>
  <c r="N161" i="25" s="1"/>
  <c r="N162" i="25" s="1"/>
  <c r="N166" i="25" a="1"/>
  <c r="N166" i="25" s="1"/>
  <c r="N167" i="25" s="1"/>
  <c r="Q44" i="25"/>
  <c r="Q52" i="25" s="1"/>
  <c r="R52" i="25" s="1"/>
  <c r="N46" i="25"/>
  <c r="N47" i="25" s="1"/>
  <c r="N50" i="25" s="1"/>
  <c r="S53" i="21"/>
  <c r="P45" i="25"/>
  <c r="S48" i="19"/>
  <c r="T48" i="19" s="1"/>
  <c r="P57" i="25"/>
  <c r="R56" i="25"/>
  <c r="R63" i="25"/>
  <c r="R68" i="25" a="1"/>
  <c r="R68" i="25" s="1"/>
  <c r="R73" i="25" a="1"/>
  <c r="R73" i="25" s="1"/>
  <c r="R78" i="25" a="1"/>
  <c r="R78" i="25" s="1"/>
  <c r="R83" i="25" a="1"/>
  <c r="R83" i="25" s="1"/>
  <c r="R88" i="25" a="1"/>
  <c r="R88" i="25" s="1"/>
  <c r="R93" i="25" a="1"/>
  <c r="R93" i="25" s="1"/>
  <c r="R98" i="25" a="1"/>
  <c r="R98" i="25" s="1"/>
  <c r="R103" i="25" a="1"/>
  <c r="R103" i="25" s="1"/>
  <c r="R108" i="25" a="1"/>
  <c r="R108" i="25" s="1"/>
  <c r="R113" i="25" a="1"/>
  <c r="R113" i="25" s="1"/>
  <c r="R118" i="25" a="1"/>
  <c r="R118" i="25" s="1"/>
  <c r="R123" i="25" a="1"/>
  <c r="R123" i="25" s="1"/>
  <c r="R128" i="25" a="1"/>
  <c r="R128" i="25" s="1"/>
  <c r="R138" i="25" a="1"/>
  <c r="R138" i="25" s="1"/>
  <c r="R143" i="25" a="1"/>
  <c r="R143" i="25" s="1"/>
  <c r="R148" i="25" a="1"/>
  <c r="R148" i="25" s="1"/>
  <c r="R153" i="25" a="1"/>
  <c r="R153" i="25" s="1"/>
  <c r="R158" i="25" a="1"/>
  <c r="R158" i="25" s="1"/>
  <c r="R163" i="25" a="1"/>
  <c r="R163" i="25" s="1"/>
  <c r="L104" i="25" a="1"/>
  <c r="L104" i="25" s="1"/>
  <c r="L105" i="25" s="1"/>
  <c r="S50" i="20"/>
  <c r="S138" i="19" a="1"/>
  <c r="S138" i="19" s="1"/>
  <c r="P131" i="21" a="1"/>
  <c r="P131" i="21" s="1"/>
  <c r="P132" i="21" s="1"/>
  <c r="R49" i="19"/>
  <c r="T63" i="19"/>
  <c r="T56" i="19"/>
  <c r="T57" i="19" s="1"/>
  <c r="T68" i="19" a="1"/>
  <c r="T68" i="19" s="1"/>
  <c r="T78" i="19" a="1"/>
  <c r="T78" i="19" s="1"/>
  <c r="T73" i="19" a="1"/>
  <c r="T73" i="19" s="1"/>
  <c r="T83" i="19" a="1"/>
  <c r="T83" i="19" s="1"/>
  <c r="T88" i="19" a="1"/>
  <c r="T88" i="19" s="1"/>
  <c r="T93" i="19" a="1"/>
  <c r="T93" i="19" s="1"/>
  <c r="T98" i="19" a="1"/>
  <c r="T98" i="19" s="1"/>
  <c r="T103" i="19" a="1"/>
  <c r="T103" i="19" s="1"/>
  <c r="T108" i="19" a="1"/>
  <c r="T108" i="19" s="1"/>
  <c r="T113" i="19" a="1"/>
  <c r="T113" i="19" s="1"/>
  <c r="T118" i="19" a="1"/>
  <c r="T118" i="19" s="1"/>
  <c r="T123" i="19" a="1"/>
  <c r="T123" i="19" s="1"/>
  <c r="T45" i="19"/>
  <c r="T128" i="19" a="1"/>
  <c r="T128" i="19" s="1"/>
  <c r="T133" i="19" a="1"/>
  <c r="T133" i="19" s="1"/>
  <c r="T138" i="19" a="1"/>
  <c r="T138" i="19" s="1"/>
  <c r="T148" i="19" a="1"/>
  <c r="T148" i="19" s="1"/>
  <c r="T153" i="19" a="1"/>
  <c r="T153" i="19" s="1"/>
  <c r="T158" i="19" a="1"/>
  <c r="T158" i="19" s="1"/>
  <c r="T163" i="19" a="1"/>
  <c r="T163" i="19" s="1"/>
  <c r="S106" i="19" a="1"/>
  <c r="S106" i="19" s="1"/>
  <c r="S107" i="19" s="1"/>
  <c r="S76" i="19" a="1"/>
  <c r="S76" i="19" s="1"/>
  <c r="S77" i="19" s="1"/>
  <c r="S81" i="19" a="1"/>
  <c r="S81" i="19" s="1"/>
  <c r="S82" i="19" s="1"/>
  <c r="S86" i="19" a="1"/>
  <c r="S86" i="19" s="1"/>
  <c r="S87" i="19" s="1"/>
  <c r="S91" i="19" a="1"/>
  <c r="S91" i="19" s="1"/>
  <c r="S92" i="19" s="1"/>
  <c r="S96" i="19" a="1"/>
  <c r="S96" i="19" s="1"/>
  <c r="S97" i="19" s="1"/>
  <c r="S101" i="19" a="1"/>
  <c r="S101" i="19" s="1"/>
  <c r="S102" i="19" s="1"/>
  <c r="S66" i="19"/>
  <c r="S67" i="19" s="1"/>
  <c r="S71" i="19" a="1"/>
  <c r="S71" i="19" s="1"/>
  <c r="S72" i="19" s="1"/>
  <c r="S111" i="19" a="1"/>
  <c r="S111" i="19" s="1"/>
  <c r="S112" i="19" s="1"/>
  <c r="S116" i="19" a="1"/>
  <c r="S116" i="19" s="1"/>
  <c r="S117" i="19" s="1"/>
  <c r="S121" i="19" a="1"/>
  <c r="S121" i="19" s="1"/>
  <c r="S122" i="19" s="1"/>
  <c r="S126" i="19" a="1"/>
  <c r="S126" i="19" s="1"/>
  <c r="S127" i="19" s="1"/>
  <c r="S131" i="19" a="1"/>
  <c r="S131" i="19" s="1"/>
  <c r="S132" i="19" s="1"/>
  <c r="S136" i="19" a="1"/>
  <c r="S136" i="19" s="1"/>
  <c r="S137" i="19" s="1"/>
  <c r="S146" i="19" a="1"/>
  <c r="S146" i="19" s="1"/>
  <c r="S147" i="19" s="1"/>
  <c r="S151" i="19" a="1"/>
  <c r="S151" i="19" s="1"/>
  <c r="S152" i="19" s="1"/>
  <c r="S156" i="19" a="1"/>
  <c r="S156" i="19" s="1"/>
  <c r="S157" i="19" s="1"/>
  <c r="S161" i="19" a="1"/>
  <c r="S161" i="19" s="1"/>
  <c r="S162" i="19" s="1"/>
  <c r="S166" i="19" a="1"/>
  <c r="S166" i="19" s="1"/>
  <c r="T52" i="19"/>
  <c r="P96" i="21" a="1"/>
  <c r="P96" i="21" s="1"/>
  <c r="P97" i="21" s="1"/>
  <c r="S46" i="19"/>
  <c r="Q167" i="19"/>
  <c r="R136" i="19" a="1"/>
  <c r="R136" i="19" s="1"/>
  <c r="R137" i="19" s="1"/>
  <c r="Q165" i="19"/>
  <c r="Q131" i="19" a="1"/>
  <c r="Q131" i="19" s="1"/>
  <c r="Q132" i="19" s="1"/>
  <c r="R167" i="19"/>
  <c r="S60" i="19"/>
  <c r="Q129" i="19" a="1"/>
  <c r="Q129" i="19" s="1"/>
  <c r="Q130" i="19" s="1"/>
  <c r="R64" i="19"/>
  <c r="R65" i="19" s="1"/>
  <c r="R104" i="19" a="1"/>
  <c r="R104" i="19" s="1"/>
  <c r="R105" i="19" s="1"/>
  <c r="R109" i="19" a="1"/>
  <c r="R109" i="19" s="1"/>
  <c r="R110" i="19" s="1"/>
  <c r="R69" i="19" a="1"/>
  <c r="R69" i="19" s="1"/>
  <c r="R70" i="19" s="1"/>
  <c r="R99" i="19" a="1"/>
  <c r="R99" i="19" s="1"/>
  <c r="R100" i="19" s="1"/>
  <c r="R79" i="19" a="1"/>
  <c r="R79" i="19" s="1"/>
  <c r="R80" i="19" s="1"/>
  <c r="R114" i="19" a="1"/>
  <c r="R114" i="19" s="1"/>
  <c r="R115" i="19" s="1"/>
  <c r="R74" i="19" a="1"/>
  <c r="R74" i="19" s="1"/>
  <c r="R75" i="19" s="1"/>
  <c r="R84" i="19" a="1"/>
  <c r="R84" i="19" s="1"/>
  <c r="R85" i="19" s="1"/>
  <c r="R94" i="19" a="1"/>
  <c r="R94" i="19" s="1"/>
  <c r="R95" i="19" s="1"/>
  <c r="R89" i="19" a="1"/>
  <c r="R89" i="19" s="1"/>
  <c r="R90" i="19" s="1"/>
  <c r="R119" i="19" a="1"/>
  <c r="R119" i="19" s="1"/>
  <c r="R120" i="19" s="1"/>
  <c r="R124" i="19" a="1"/>
  <c r="R124" i="19" s="1"/>
  <c r="R125" i="19" s="1"/>
  <c r="R129" i="19" a="1"/>
  <c r="R129" i="19" s="1"/>
  <c r="R130" i="19" s="1"/>
  <c r="R139" i="19" a="1"/>
  <c r="R139" i="19" s="1"/>
  <c r="R140" i="19" s="1"/>
  <c r="R144" i="19" a="1"/>
  <c r="R144" i="19" s="1"/>
  <c r="R145" i="19" s="1"/>
  <c r="R149" i="19" a="1"/>
  <c r="R149" i="19" s="1"/>
  <c r="R150" i="19" s="1"/>
  <c r="R154" i="19" a="1"/>
  <c r="R154" i="19" s="1"/>
  <c r="R155" i="19" s="1"/>
  <c r="R159" i="19" a="1"/>
  <c r="R159" i="19" s="1"/>
  <c r="R160" i="19" s="1"/>
  <c r="R164" i="19" a="1"/>
  <c r="R164" i="19" s="1"/>
  <c r="T56" i="20"/>
  <c r="T57" i="20" s="1"/>
  <c r="T63" i="20"/>
  <c r="T68" i="20" a="1"/>
  <c r="T68" i="20" s="1"/>
  <c r="T73" i="20" a="1"/>
  <c r="T73" i="20" s="1"/>
  <c r="T78" i="20" a="1"/>
  <c r="T78" i="20" s="1"/>
  <c r="T83" i="20" a="1"/>
  <c r="T83" i="20" s="1"/>
  <c r="T88" i="20" a="1"/>
  <c r="T88" i="20" s="1"/>
  <c r="T93" i="20" a="1"/>
  <c r="T93" i="20" s="1"/>
  <c r="T98" i="20" a="1"/>
  <c r="T98" i="20" s="1"/>
  <c r="T103" i="20" a="1"/>
  <c r="T103" i="20" s="1"/>
  <c r="T108" i="20" a="1"/>
  <c r="T108" i="20" s="1"/>
  <c r="T113" i="20" a="1"/>
  <c r="T113" i="20" s="1"/>
  <c r="T118" i="20" a="1"/>
  <c r="T118" i="20" s="1"/>
  <c r="T123" i="20" a="1"/>
  <c r="T123" i="20" s="1"/>
  <c r="T128" i="20" a="1"/>
  <c r="T128" i="20" s="1"/>
  <c r="T133" i="20" a="1"/>
  <c r="T133" i="20" s="1"/>
  <c r="T45" i="20"/>
  <c r="T59" i="20" s="1"/>
  <c r="T60" i="20" s="1"/>
  <c r="T138" i="20" a="1"/>
  <c r="T138" i="20" s="1"/>
  <c r="T148" i="20" a="1"/>
  <c r="T148" i="20" s="1"/>
  <c r="T153" i="20" a="1"/>
  <c r="T153" i="20" s="1"/>
  <c r="T158" i="20" a="1"/>
  <c r="T158" i="20" s="1"/>
  <c r="T163" i="20" a="1"/>
  <c r="T163" i="20" s="1"/>
  <c r="T52" i="20"/>
  <c r="P46" i="21"/>
  <c r="P47" i="21" s="1"/>
  <c r="P76" i="21" a="1"/>
  <c r="P76" i="21" s="1"/>
  <c r="P77" i="21" s="1"/>
  <c r="P166" i="21" a="1"/>
  <c r="P166" i="21" s="1"/>
  <c r="P167" i="21" s="1"/>
  <c r="P111" i="21" a="1"/>
  <c r="P111" i="21" s="1"/>
  <c r="P112" i="21" s="1"/>
  <c r="S121" i="20" a="1"/>
  <c r="S121" i="20" s="1"/>
  <c r="S122" i="20" s="1"/>
  <c r="S71" i="20" a="1"/>
  <c r="S71" i="20" s="1"/>
  <c r="S72" i="20" s="1"/>
  <c r="S76" i="20" a="1"/>
  <c r="S76" i="20" s="1"/>
  <c r="S77" i="20" s="1"/>
  <c r="S101" i="20" a="1"/>
  <c r="S101" i="20" s="1"/>
  <c r="S102" i="20" s="1"/>
  <c r="S106" i="20" a="1"/>
  <c r="S106" i="20" s="1"/>
  <c r="S107" i="20" s="1"/>
  <c r="S81" i="20" a="1"/>
  <c r="S81" i="20" s="1"/>
  <c r="S82" i="20" s="1"/>
  <c r="S86" i="20" a="1"/>
  <c r="S86" i="20" s="1"/>
  <c r="S87" i="20" s="1"/>
  <c r="S91" i="20" a="1"/>
  <c r="S91" i="20" s="1"/>
  <c r="S92" i="20" s="1"/>
  <c r="S96" i="20" a="1"/>
  <c r="S96" i="20" s="1"/>
  <c r="S97" i="20" s="1"/>
  <c r="S111" i="20" a="1"/>
  <c r="S111" i="20" s="1"/>
  <c r="S112" i="20" s="1"/>
  <c r="S116" i="20" a="1"/>
  <c r="S116" i="20" s="1"/>
  <c r="S117" i="20" s="1"/>
  <c r="S66" i="20"/>
  <c r="S67" i="20" s="1"/>
  <c r="S126" i="20" a="1"/>
  <c r="S126" i="20" s="1"/>
  <c r="S127" i="20" s="1"/>
  <c r="S131" i="20" a="1"/>
  <c r="S131" i="20" s="1"/>
  <c r="S132" i="20" s="1"/>
  <c r="S136" i="20" a="1"/>
  <c r="S136" i="20" s="1"/>
  <c r="S137" i="20" s="1"/>
  <c r="S146" i="20" a="1"/>
  <c r="S146" i="20" s="1"/>
  <c r="S147" i="20" s="1"/>
  <c r="S151" i="20" a="1"/>
  <c r="S151" i="20" s="1"/>
  <c r="S152" i="20" s="1"/>
  <c r="S156" i="20" a="1"/>
  <c r="S156" i="20" s="1"/>
  <c r="S157" i="20" s="1"/>
  <c r="S161" i="20" a="1"/>
  <c r="S161" i="20" s="1"/>
  <c r="S162" i="20" s="1"/>
  <c r="S166" i="20" a="1"/>
  <c r="S166" i="20" s="1"/>
  <c r="S167" i="20" s="1"/>
  <c r="S60" i="20"/>
  <c r="M111" i="21" a="1"/>
  <c r="M111" i="21" s="1"/>
  <c r="M112" i="21" s="1"/>
  <c r="P116" i="21" a="1"/>
  <c r="P116" i="21" s="1"/>
  <c r="P117" i="21" s="1"/>
  <c r="P156" i="21" a="1"/>
  <c r="P156" i="21" s="1"/>
  <c r="P157" i="21" s="1"/>
  <c r="P121" i="21" a="1"/>
  <c r="P121" i="21" s="1"/>
  <c r="P122" i="21" s="1"/>
  <c r="Q128" i="21" a="1"/>
  <c r="Q128" i="21" s="1"/>
  <c r="P146" i="21" a="1"/>
  <c r="P146" i="21" s="1"/>
  <c r="P147" i="21" s="1"/>
  <c r="P161" i="21" a="1"/>
  <c r="P161" i="21" s="1"/>
  <c r="P162" i="21" s="1"/>
  <c r="P151" i="21" a="1"/>
  <c r="P151" i="21" s="1"/>
  <c r="P152" i="21" s="1"/>
  <c r="P141" i="21" a="1"/>
  <c r="P141" i="21" s="1"/>
  <c r="P142" i="21" s="1"/>
  <c r="P106" i="21" a="1"/>
  <c r="P106" i="21" s="1"/>
  <c r="P107" i="21" s="1"/>
  <c r="P136" i="21" a="1"/>
  <c r="P136" i="21" s="1"/>
  <c r="P137" i="21" s="1"/>
  <c r="P71" i="21" a="1"/>
  <c r="P71" i="21" s="1"/>
  <c r="P72" i="21" s="1"/>
  <c r="P66" i="21"/>
  <c r="P67" i="21" s="1"/>
  <c r="P101" i="21" a="1"/>
  <c r="P101" i="21" s="1"/>
  <c r="P102" i="21" s="1"/>
  <c r="P91" i="21" a="1"/>
  <c r="P91" i="21" s="1"/>
  <c r="P92" i="21" s="1"/>
  <c r="R134" i="20" a="1"/>
  <c r="R134" i="20" s="1"/>
  <c r="R135" i="20" s="1"/>
  <c r="S94" i="20" a="1"/>
  <c r="S94" i="20" s="1"/>
  <c r="S95" i="20" s="1"/>
  <c r="S124" i="20" a="1"/>
  <c r="S124" i="20" s="1"/>
  <c r="S125" i="20" s="1"/>
  <c r="S99" i="20" a="1"/>
  <c r="S99" i="20" s="1"/>
  <c r="S100" i="20" s="1"/>
  <c r="S79" i="20" a="1"/>
  <c r="S79" i="20" s="1"/>
  <c r="S80" i="20" s="1"/>
  <c r="S104" i="20" a="1"/>
  <c r="S104" i="20" s="1"/>
  <c r="S105" i="20" s="1"/>
  <c r="S74" i="20" a="1"/>
  <c r="S74" i="20" s="1"/>
  <c r="S75" i="20" s="1"/>
  <c r="S109" i="20" a="1"/>
  <c r="S109" i="20" s="1"/>
  <c r="S110" i="20" s="1"/>
  <c r="S129" i="20" a="1"/>
  <c r="S129" i="20" s="1"/>
  <c r="S130" i="20" s="1"/>
  <c r="S69" i="20" a="1"/>
  <c r="S69" i="20" s="1"/>
  <c r="S70" i="20" s="1"/>
  <c r="S84" i="20" a="1"/>
  <c r="S84" i="20" s="1"/>
  <c r="S85" i="20" s="1"/>
  <c r="S114" i="20" a="1"/>
  <c r="S114" i="20" s="1"/>
  <c r="S115" i="20" s="1"/>
  <c r="S134" i="20" a="1"/>
  <c r="S134" i="20" s="1"/>
  <c r="S135" i="20" s="1"/>
  <c r="S119" i="20" a="1"/>
  <c r="S119" i="20" s="1"/>
  <c r="S120" i="20" s="1"/>
  <c r="S64" i="20"/>
  <c r="S65" i="20" s="1"/>
  <c r="S89" i="20" a="1"/>
  <c r="S89" i="20" s="1"/>
  <c r="S90" i="20" s="1"/>
  <c r="S144" i="20" a="1"/>
  <c r="S144" i="20" s="1"/>
  <c r="S145" i="20" s="1"/>
  <c r="S149" i="20" a="1"/>
  <c r="S149" i="20" s="1"/>
  <c r="S150" i="20" s="1"/>
  <c r="S154" i="20" a="1"/>
  <c r="S154" i="20" s="1"/>
  <c r="S155" i="20" s="1"/>
  <c r="S159" i="20" a="1"/>
  <c r="S159" i="20" s="1"/>
  <c r="S160" i="20" s="1"/>
  <c r="S164" i="20" a="1"/>
  <c r="S164" i="20" s="1"/>
  <c r="S165" i="20" s="1"/>
  <c r="P86" i="21" a="1"/>
  <c r="P86" i="21" s="1"/>
  <c r="P87" i="21" s="1"/>
  <c r="P52" i="21"/>
  <c r="M109" i="21" a="1"/>
  <c r="M109" i="21" s="1"/>
  <c r="M110" i="21" s="1"/>
  <c r="O59" i="21"/>
  <c r="O46" i="21"/>
  <c r="O47" i="21" s="1"/>
  <c r="N49" i="21"/>
  <c r="N119" i="21" a="1"/>
  <c r="N119" i="21" s="1"/>
  <c r="N120" i="21" s="1"/>
  <c r="N124" i="21" a="1"/>
  <c r="N124" i="21" s="1"/>
  <c r="N125" i="21" s="1"/>
  <c r="N154" i="21" a="1"/>
  <c r="N154" i="21" s="1"/>
  <c r="N155" i="21" s="1"/>
  <c r="N129" i="21" a="1"/>
  <c r="N129" i="21" s="1"/>
  <c r="N130" i="21" s="1"/>
  <c r="N134" i="21" a="1"/>
  <c r="N134" i="21" s="1"/>
  <c r="N135" i="21" s="1"/>
  <c r="N139" i="21" a="1"/>
  <c r="N139" i="21" s="1"/>
  <c r="N140" i="21" s="1"/>
  <c r="N64" i="21"/>
  <c r="N84" i="21" a="1"/>
  <c r="N84" i="21" s="1"/>
  <c r="N85" i="21" s="1"/>
  <c r="N104" i="21" a="1"/>
  <c r="N104" i="21" s="1"/>
  <c r="N105" i="21" s="1"/>
  <c r="N144" i="21" a="1"/>
  <c r="N144" i="21" s="1"/>
  <c r="N145" i="21" s="1"/>
  <c r="N109" i="21" a="1"/>
  <c r="N109" i="21" s="1"/>
  <c r="N110" i="21" s="1"/>
  <c r="N99" i="21" a="1"/>
  <c r="N99" i="21" s="1"/>
  <c r="N100" i="21" s="1"/>
  <c r="N149" i="21" a="1"/>
  <c r="N149" i="21" s="1"/>
  <c r="N150" i="21" s="1"/>
  <c r="N69" i="21" a="1"/>
  <c r="N69" i="21" s="1"/>
  <c r="N70" i="21" s="1"/>
  <c r="N159" i="21" a="1"/>
  <c r="N159" i="21" s="1"/>
  <c r="N160" i="21" s="1"/>
  <c r="N47" i="21"/>
  <c r="N50" i="21" s="1"/>
  <c r="N74" i="21" a="1"/>
  <c r="N74" i="21" s="1"/>
  <c r="N75" i="21" s="1"/>
  <c r="N164" i="21" a="1"/>
  <c r="N164" i="21" s="1"/>
  <c r="N165" i="21" s="1"/>
  <c r="N79" i="21" a="1"/>
  <c r="N79" i="21" s="1"/>
  <c r="N80" i="21" s="1"/>
  <c r="N89" i="21" a="1"/>
  <c r="N89" i="21" s="1"/>
  <c r="N90" i="21" s="1"/>
  <c r="N94" i="21" a="1"/>
  <c r="N94" i="21" s="1"/>
  <c r="N95" i="21" s="1"/>
  <c r="O48" i="21"/>
  <c r="P48" i="21" s="1"/>
  <c r="N60" i="21"/>
  <c r="N131" i="21" a="1"/>
  <c r="N131" i="21" s="1"/>
  <c r="N132" i="21" s="1"/>
  <c r="N86" i="21" a="1"/>
  <c r="N86" i="21" s="1"/>
  <c r="N87" i="21" s="1"/>
  <c r="N106" i="21" a="1"/>
  <c r="N106" i="21" s="1"/>
  <c r="N107" i="21" s="1"/>
  <c r="N121" i="21" a="1"/>
  <c r="N121" i="21" s="1"/>
  <c r="N122" i="21" s="1"/>
  <c r="N136" i="21" a="1"/>
  <c r="N136" i="21" s="1"/>
  <c r="N137" i="21" s="1"/>
  <c r="N151" i="21" a="1"/>
  <c r="N151" i="21" s="1"/>
  <c r="N152" i="21" s="1"/>
  <c r="N96" i="21" a="1"/>
  <c r="N96" i="21" s="1"/>
  <c r="N97" i="21" s="1"/>
  <c r="N71" i="21" a="1"/>
  <c r="N71" i="21" s="1"/>
  <c r="N72" i="21" s="1"/>
  <c r="N101" i="21" a="1"/>
  <c r="N101" i="21" s="1"/>
  <c r="N102" i="21" s="1"/>
  <c r="N141" i="21" a="1"/>
  <c r="N141" i="21" s="1"/>
  <c r="N142" i="21" s="1"/>
  <c r="N146" i="21" a="1"/>
  <c r="N146" i="21" s="1"/>
  <c r="N147" i="21" s="1"/>
  <c r="N166" i="21" a="1"/>
  <c r="N166" i="21" s="1"/>
  <c r="N167" i="21" s="1"/>
  <c r="N66" i="21"/>
  <c r="N67" i="21" s="1"/>
  <c r="N91" i="21" a="1"/>
  <c r="N91" i="21" s="1"/>
  <c r="N92" i="21" s="1"/>
  <c r="N111" i="21" a="1"/>
  <c r="N111" i="21" s="1"/>
  <c r="N112" i="21" s="1"/>
  <c r="N161" i="21" a="1"/>
  <c r="N161" i="21" s="1"/>
  <c r="N162" i="21" s="1"/>
  <c r="N156" i="21" a="1"/>
  <c r="N156" i="21" s="1"/>
  <c r="N157" i="21" s="1"/>
  <c r="N81" i="21" a="1"/>
  <c r="N81" i="21" s="1"/>
  <c r="N82" i="21" s="1"/>
  <c r="N76" i="21" a="1"/>
  <c r="N76" i="21" s="1"/>
  <c r="N77" i="21" s="1"/>
  <c r="N126" i="21" a="1"/>
  <c r="N126" i="21" s="1"/>
  <c r="N127" i="21" s="1"/>
  <c r="R63" i="21"/>
  <c r="R68" i="21" a="1"/>
  <c r="R68" i="21" s="1"/>
  <c r="R56" i="21"/>
  <c r="R57" i="21" s="1"/>
  <c r="R73" i="21" a="1"/>
  <c r="R73" i="21" s="1"/>
  <c r="R78" i="21" a="1"/>
  <c r="R78" i="21" s="1"/>
  <c r="R88" i="21" a="1"/>
  <c r="R88" i="21" s="1"/>
  <c r="R83" i="21" a="1"/>
  <c r="R83" i="21" s="1"/>
  <c r="R93" i="21" a="1"/>
  <c r="R93" i="21" s="1"/>
  <c r="R98" i="21" a="1"/>
  <c r="R98" i="21" s="1"/>
  <c r="R103" i="21" a="1"/>
  <c r="R103" i="21" s="1"/>
  <c r="R108" i="21" a="1"/>
  <c r="R108" i="21" s="1"/>
  <c r="R113" i="21" a="1"/>
  <c r="R113" i="21" s="1"/>
  <c r="R118" i="21" a="1"/>
  <c r="R118" i="21" s="1"/>
  <c r="R123" i="21" a="1"/>
  <c r="R123" i="21" s="1"/>
  <c r="R128" i="21" a="1"/>
  <c r="R128" i="21" s="1"/>
  <c r="R138" i="21" a="1"/>
  <c r="R138" i="21" s="1"/>
  <c r="R143" i="21" a="1"/>
  <c r="R143" i="21" s="1"/>
  <c r="R148" i="21" a="1"/>
  <c r="R148" i="21" s="1"/>
  <c r="R153" i="21" a="1"/>
  <c r="R153" i="21" s="1"/>
  <c r="R158" i="21" a="1"/>
  <c r="R158" i="21" s="1"/>
  <c r="R163" i="21" a="1"/>
  <c r="R163" i="21" s="1"/>
  <c r="S63" i="21"/>
  <c r="S56" i="21"/>
  <c r="S68" i="21" a="1"/>
  <c r="S68" i="21" s="1"/>
  <c r="S73" i="21" a="1"/>
  <c r="S73" i="21" s="1"/>
  <c r="S78" i="21" a="1"/>
  <c r="S78" i="21" s="1"/>
  <c r="S88" i="21" a="1"/>
  <c r="S88" i="21" s="1"/>
  <c r="S83" i="21" a="1"/>
  <c r="S83" i="21" s="1"/>
  <c r="S93" i="21" a="1"/>
  <c r="S93" i="21" s="1"/>
  <c r="S98" i="21" a="1"/>
  <c r="S98" i="21" s="1"/>
  <c r="S103" i="21" a="1"/>
  <c r="S103" i="21" s="1"/>
  <c r="S108" i="21" a="1"/>
  <c r="S108" i="21" s="1"/>
  <c r="S113" i="21" a="1"/>
  <c r="S113" i="21" s="1"/>
  <c r="S118" i="21" a="1"/>
  <c r="S118" i="21" s="1"/>
  <c r="S123" i="21" a="1"/>
  <c r="S123" i="21" s="1"/>
  <c r="S128" i="21" a="1"/>
  <c r="S128" i="21" s="1"/>
  <c r="S133" i="21" a="1"/>
  <c r="S133" i="21" s="1"/>
  <c r="S143" i="21" a="1"/>
  <c r="S143" i="21" s="1"/>
  <c r="S148" i="21" a="1"/>
  <c r="S148" i="21" s="1"/>
  <c r="S153" i="21" a="1"/>
  <c r="S153" i="21" s="1"/>
  <c r="S158" i="21" a="1"/>
  <c r="S158" i="21" s="1"/>
  <c r="S163" i="21" a="1"/>
  <c r="S163" i="21" s="1"/>
  <c r="P129" i="21" a="1"/>
  <c r="P129" i="21" s="1"/>
  <c r="P130" i="21" s="1"/>
  <c r="P109" i="21" a="1"/>
  <c r="P109" i="21" s="1"/>
  <c r="P110" i="21" s="1"/>
  <c r="P104" i="21" a="1"/>
  <c r="P104" i="21" s="1"/>
  <c r="P105" i="21" s="1"/>
  <c r="P64" i="21"/>
  <c r="P65" i="21" s="1"/>
  <c r="P94" i="21" a="1"/>
  <c r="P94" i="21" s="1"/>
  <c r="P95" i="21" s="1"/>
  <c r="P69" i="21" a="1"/>
  <c r="P69" i="21" s="1"/>
  <c r="P70" i="21" s="1"/>
  <c r="P89" i="21" a="1"/>
  <c r="P89" i="21" s="1"/>
  <c r="P90" i="21" s="1"/>
  <c r="P74" i="21" a="1"/>
  <c r="P74" i="21" s="1"/>
  <c r="P75" i="21" s="1"/>
  <c r="P99" i="21" a="1"/>
  <c r="P99" i="21" s="1"/>
  <c r="P100" i="21" s="1"/>
  <c r="P79" i="21" a="1"/>
  <c r="P79" i="21" s="1"/>
  <c r="P80" i="21" s="1"/>
  <c r="P84" i="21" a="1"/>
  <c r="P84" i="21" s="1"/>
  <c r="P85" i="21" s="1"/>
  <c r="P114" i="21" a="1"/>
  <c r="P114" i="21" s="1"/>
  <c r="P115" i="21" s="1"/>
  <c r="P119" i="21" a="1"/>
  <c r="P119" i="21" s="1"/>
  <c r="P120" i="21" s="1"/>
  <c r="P134" i="21" a="1"/>
  <c r="P134" i="21" s="1"/>
  <c r="P135" i="21" s="1"/>
  <c r="P139" i="21" a="1"/>
  <c r="P139" i="21" s="1"/>
  <c r="P140" i="21" s="1"/>
  <c r="P144" i="21" a="1"/>
  <c r="P144" i="21" s="1"/>
  <c r="P145" i="21" s="1"/>
  <c r="P149" i="21" a="1"/>
  <c r="P149" i="21" s="1"/>
  <c r="P150" i="21" s="1"/>
  <c r="P154" i="21" a="1"/>
  <c r="P154" i="21" s="1"/>
  <c r="P155" i="21" s="1"/>
  <c r="P159" i="21" a="1"/>
  <c r="P159" i="21" s="1"/>
  <c r="P160" i="21" s="1"/>
  <c r="P164" i="21" a="1"/>
  <c r="P164" i="21" s="1"/>
  <c r="P165" i="21" s="1"/>
  <c r="T24" i="25"/>
  <c r="T32" i="25"/>
  <c r="U23" i="25"/>
  <c r="S42" i="25"/>
  <c r="S44" i="25" s="1"/>
  <c r="W23" i="19"/>
  <c r="W24" i="19" s="1"/>
  <c r="T42" i="21"/>
  <c r="T44" i="21" s="1"/>
  <c r="V42" i="19"/>
  <c r="V44" i="19" s="1"/>
  <c r="U42" i="20"/>
  <c r="U44" i="20" s="1"/>
  <c r="U42" i="19"/>
  <c r="U44" i="19" s="1"/>
  <c r="V23" i="21"/>
  <c r="V32" i="21" s="1"/>
  <c r="U24" i="21"/>
  <c r="U42" i="21" s="1"/>
  <c r="U44" i="21" s="1"/>
  <c r="V24" i="20"/>
  <c r="W23" i="20"/>
  <c r="R54" i="25" l="1"/>
  <c r="P48" i="25"/>
  <c r="R133" i="25" a="1"/>
  <c r="R133" i="25" s="1"/>
  <c r="N49" i="25"/>
  <c r="O46" i="25"/>
  <c r="O59" i="25"/>
  <c r="M109" i="25" a="1"/>
  <c r="M109" i="25" s="1"/>
  <c r="M110" i="25" s="1"/>
  <c r="S56" i="25"/>
  <c r="S63" i="25"/>
  <c r="S68" i="25" a="1"/>
  <c r="S68" i="25" s="1"/>
  <c r="S73" i="25" a="1"/>
  <c r="S73" i="25" s="1"/>
  <c r="S78" i="25" a="1"/>
  <c r="S78" i="25" s="1"/>
  <c r="S83" i="25" a="1"/>
  <c r="S83" i="25" s="1"/>
  <c r="S88" i="25" a="1"/>
  <c r="S88" i="25" s="1"/>
  <c r="S93" i="25" a="1"/>
  <c r="S93" i="25" s="1"/>
  <c r="S98" i="25" a="1"/>
  <c r="S98" i="25" s="1"/>
  <c r="S103" i="25" a="1"/>
  <c r="S103" i="25" s="1"/>
  <c r="S108" i="25" a="1"/>
  <c r="S108" i="25" s="1"/>
  <c r="S113" i="25" a="1"/>
  <c r="S113" i="25" s="1"/>
  <c r="S118" i="25" a="1"/>
  <c r="S118" i="25" s="1"/>
  <c r="S123" i="25" a="1"/>
  <c r="S123" i="25" s="1"/>
  <c r="S45" i="25"/>
  <c r="S128" i="25" a="1"/>
  <c r="S128" i="25" s="1"/>
  <c r="S133" i="25" a="1"/>
  <c r="S133" i="25" s="1"/>
  <c r="S143" i="25" a="1"/>
  <c r="S143" i="25" s="1"/>
  <c r="S148" i="25" a="1"/>
  <c r="S148" i="25" s="1"/>
  <c r="S153" i="25" a="1"/>
  <c r="S153" i="25" s="1"/>
  <c r="S158" i="25" a="1"/>
  <c r="S158" i="25" s="1"/>
  <c r="S163" i="25" a="1"/>
  <c r="S163" i="25" s="1"/>
  <c r="Q56" i="25"/>
  <c r="Q57" i="25" s="1"/>
  <c r="R57" i="25" s="1"/>
  <c r="Q63" i="25"/>
  <c r="Q68" i="25" a="1"/>
  <c r="Q68" i="25" s="1"/>
  <c r="Q73" i="25" a="1"/>
  <c r="Q73" i="25" s="1"/>
  <c r="Q78" i="25" a="1"/>
  <c r="Q78" i="25" s="1"/>
  <c r="Q83" i="25" a="1"/>
  <c r="Q83" i="25" s="1"/>
  <c r="Q88" i="25" a="1"/>
  <c r="Q88" i="25" s="1"/>
  <c r="Q93" i="25" a="1"/>
  <c r="Q93" i="25" s="1"/>
  <c r="Q98" i="25" a="1"/>
  <c r="Q98" i="25" s="1"/>
  <c r="Q103" i="25" a="1"/>
  <c r="Q103" i="25" s="1"/>
  <c r="Q108" i="25" a="1"/>
  <c r="Q108" i="25" s="1"/>
  <c r="Q113" i="25" a="1"/>
  <c r="Q113" i="25" s="1"/>
  <c r="Q45" i="25"/>
  <c r="Q118" i="25" a="1"/>
  <c r="Q118" i="25" s="1"/>
  <c r="Q123" i="25" a="1"/>
  <c r="Q123" i="25" s="1"/>
  <c r="Q59" i="25"/>
  <c r="Q60" i="25" s="1"/>
  <c r="Q133" i="25" a="1"/>
  <c r="Q133" i="25" s="1"/>
  <c r="Q138" i="25" a="1"/>
  <c r="Q138" i="25" s="1"/>
  <c r="Q143" i="25" a="1"/>
  <c r="Q143" i="25" s="1"/>
  <c r="Q148" i="25" a="1"/>
  <c r="Q148" i="25" s="1"/>
  <c r="Q153" i="25" a="1"/>
  <c r="Q153" i="25" s="1"/>
  <c r="Q158" i="25" a="1"/>
  <c r="Q158" i="25" s="1"/>
  <c r="Q163" i="25" a="1"/>
  <c r="Q163" i="25" s="1"/>
  <c r="S52" i="25"/>
  <c r="P46" i="25"/>
  <c r="P59" i="25"/>
  <c r="R45" i="25"/>
  <c r="N116" i="25" a="1"/>
  <c r="N116" i="25" s="1"/>
  <c r="N117" i="25" s="1"/>
  <c r="S53" i="25"/>
  <c r="S54" i="25" s="1"/>
  <c r="N104" i="25" a="1"/>
  <c r="N104" i="25" s="1"/>
  <c r="N105" i="25" s="1"/>
  <c r="N99" i="25" a="1"/>
  <c r="N99" i="25" s="1"/>
  <c r="N100" i="25" s="1"/>
  <c r="N64" i="25"/>
  <c r="N65" i="25" s="1"/>
  <c r="N74" i="25" a="1"/>
  <c r="N74" i="25" s="1"/>
  <c r="N75" i="25" s="1"/>
  <c r="N109" i="25" a="1"/>
  <c r="N109" i="25" s="1"/>
  <c r="N110" i="25" s="1"/>
  <c r="N69" i="25" a="1"/>
  <c r="N69" i="25" s="1"/>
  <c r="N70" i="25" s="1"/>
  <c r="N94" i="25" a="1"/>
  <c r="N94" i="25" s="1"/>
  <c r="N95" i="25" s="1"/>
  <c r="N84" i="25" a="1"/>
  <c r="N84" i="25" s="1"/>
  <c r="N85" i="25" s="1"/>
  <c r="N89" i="25" a="1"/>
  <c r="N89" i="25" s="1"/>
  <c r="N90" i="25" s="1"/>
  <c r="N79" i="25" a="1"/>
  <c r="N79" i="25" s="1"/>
  <c r="N80" i="25" s="1"/>
  <c r="N119" i="25" a="1"/>
  <c r="N119" i="25" s="1"/>
  <c r="N120" i="25" s="1"/>
  <c r="N124" i="25" a="1"/>
  <c r="N124" i="25" s="1"/>
  <c r="N125" i="25" s="1"/>
  <c r="N129" i="25" a="1"/>
  <c r="N129" i="25" s="1"/>
  <c r="N130" i="25" s="1"/>
  <c r="N134" i="25" a="1"/>
  <c r="N134" i="25" s="1"/>
  <c r="N135" i="25" s="1"/>
  <c r="N139" i="25" a="1"/>
  <c r="N139" i="25" s="1"/>
  <c r="N140" i="25" s="1"/>
  <c r="N144" i="25" a="1"/>
  <c r="N144" i="25" s="1"/>
  <c r="N145" i="25" s="1"/>
  <c r="N149" i="25" a="1"/>
  <c r="N149" i="25" s="1"/>
  <c r="N150" i="25" s="1"/>
  <c r="N154" i="25" a="1"/>
  <c r="N154" i="25" s="1"/>
  <c r="N155" i="25" s="1"/>
  <c r="N159" i="25" a="1"/>
  <c r="N159" i="25" s="1"/>
  <c r="N160" i="25" s="1"/>
  <c r="N164" i="25" a="1"/>
  <c r="N164" i="25" s="1"/>
  <c r="N165" i="25" s="1"/>
  <c r="T143" i="19" a="1"/>
  <c r="T143" i="19" s="1"/>
  <c r="T48" i="20"/>
  <c r="S138" i="21" a="1"/>
  <c r="S138" i="21" s="1"/>
  <c r="U56" i="19"/>
  <c r="U73" i="19" a="1"/>
  <c r="U73" i="19" s="1"/>
  <c r="U63" i="19"/>
  <c r="U68" i="19" a="1"/>
  <c r="U68" i="19" s="1"/>
  <c r="U78" i="19" a="1"/>
  <c r="U78" i="19" s="1"/>
  <c r="U83" i="19" a="1"/>
  <c r="U83" i="19" s="1"/>
  <c r="U88" i="19" a="1"/>
  <c r="U88" i="19" s="1"/>
  <c r="U93" i="19" a="1"/>
  <c r="U93" i="19" s="1"/>
  <c r="U98" i="19" a="1"/>
  <c r="U98" i="19" s="1"/>
  <c r="U103" i="19" a="1"/>
  <c r="U103" i="19" s="1"/>
  <c r="U108" i="19" a="1"/>
  <c r="U108" i="19" s="1"/>
  <c r="U113" i="19" a="1"/>
  <c r="U113" i="19" s="1"/>
  <c r="U118" i="19" a="1"/>
  <c r="U118" i="19" s="1"/>
  <c r="U123" i="19" a="1"/>
  <c r="U123" i="19" s="1"/>
  <c r="U128" i="19" a="1"/>
  <c r="U128" i="19" s="1"/>
  <c r="U45" i="19"/>
  <c r="U133" i="19" a="1"/>
  <c r="U133" i="19" s="1"/>
  <c r="U138" i="19" a="1"/>
  <c r="U138" i="19" s="1"/>
  <c r="U143" i="19" a="1"/>
  <c r="U143" i="19" s="1"/>
  <c r="U153" i="19" a="1"/>
  <c r="U153" i="19" s="1"/>
  <c r="U158" i="19" a="1"/>
  <c r="U158" i="19" s="1"/>
  <c r="U163" i="19" a="1"/>
  <c r="U163" i="19" s="1"/>
  <c r="V68" i="19" a="1"/>
  <c r="V68" i="19" s="1"/>
  <c r="V56" i="19"/>
  <c r="V63" i="19"/>
  <c r="V73" i="19" a="1"/>
  <c r="V73" i="19" s="1"/>
  <c r="V78" i="19" a="1"/>
  <c r="V78" i="19" s="1"/>
  <c r="V83" i="19" a="1"/>
  <c r="V83" i="19" s="1"/>
  <c r="V88" i="19" a="1"/>
  <c r="V88" i="19" s="1"/>
  <c r="V93" i="19" a="1"/>
  <c r="V93" i="19" s="1"/>
  <c r="V98" i="19" a="1"/>
  <c r="V98" i="19" s="1"/>
  <c r="V103" i="19" a="1"/>
  <c r="V103" i="19" s="1"/>
  <c r="V108" i="19" a="1"/>
  <c r="V108" i="19" s="1"/>
  <c r="V113" i="19" a="1"/>
  <c r="V113" i="19" s="1"/>
  <c r="V118" i="19" a="1"/>
  <c r="V118" i="19" s="1"/>
  <c r="V123" i="19" a="1"/>
  <c r="V123" i="19" s="1"/>
  <c r="V128" i="19" a="1"/>
  <c r="V128" i="19" s="1"/>
  <c r="V133" i="19" a="1"/>
  <c r="V133" i="19" s="1"/>
  <c r="V138" i="19" a="1"/>
  <c r="V138" i="19" s="1"/>
  <c r="V143" i="19" a="1"/>
  <c r="V143" i="19" s="1"/>
  <c r="V148" i="19" a="1"/>
  <c r="V148" i="19" s="1"/>
  <c r="V158" i="19" a="1"/>
  <c r="V158" i="19" s="1"/>
  <c r="V163" i="19" a="1"/>
  <c r="V163" i="19" s="1"/>
  <c r="U52" i="19"/>
  <c r="V52" i="19" s="1"/>
  <c r="T46" i="19"/>
  <c r="T47" i="19"/>
  <c r="S167" i="19"/>
  <c r="R165" i="19"/>
  <c r="S141" i="19" a="1"/>
  <c r="S141" i="19" s="1"/>
  <c r="S142" i="19" s="1"/>
  <c r="W42" i="19"/>
  <c r="W44" i="19" s="1"/>
  <c r="U57" i="19"/>
  <c r="T143" i="20" a="1"/>
  <c r="T143" i="20" s="1"/>
  <c r="R134" i="19" a="1"/>
  <c r="R134" i="19" s="1"/>
  <c r="R135" i="19" s="1"/>
  <c r="S99" i="19" a="1"/>
  <c r="S99" i="19" s="1"/>
  <c r="S100" i="19" s="1"/>
  <c r="S119" i="19" a="1"/>
  <c r="S119" i="19" s="1"/>
  <c r="S120" i="19" s="1"/>
  <c r="S114" i="19" a="1"/>
  <c r="S114" i="19" s="1"/>
  <c r="S115" i="19" s="1"/>
  <c r="S89" i="19" a="1"/>
  <c r="S89" i="19" s="1"/>
  <c r="S90" i="19" s="1"/>
  <c r="S104" i="19" a="1"/>
  <c r="S104" i="19" s="1"/>
  <c r="S105" i="19" s="1"/>
  <c r="S64" i="19"/>
  <c r="S65" i="19" s="1"/>
  <c r="S84" i="19" a="1"/>
  <c r="S84" i="19" s="1"/>
  <c r="S85" i="19" s="1"/>
  <c r="S94" i="19" a="1"/>
  <c r="S94" i="19" s="1"/>
  <c r="S95" i="19" s="1"/>
  <c r="S74" i="19" a="1"/>
  <c r="S74" i="19" s="1"/>
  <c r="S75" i="19" s="1"/>
  <c r="S109" i="19" a="1"/>
  <c r="S109" i="19" s="1"/>
  <c r="S110" i="19" s="1"/>
  <c r="S69" i="19" a="1"/>
  <c r="S69" i="19" s="1"/>
  <c r="S70" i="19" s="1"/>
  <c r="S79" i="19" a="1"/>
  <c r="S79" i="19" s="1"/>
  <c r="S80" i="19" s="1"/>
  <c r="S124" i="19" a="1"/>
  <c r="S124" i="19" s="1"/>
  <c r="S125" i="19" s="1"/>
  <c r="S129" i="19" a="1"/>
  <c r="S129" i="19" s="1"/>
  <c r="S130" i="19" s="1"/>
  <c r="S134" i="19" a="1"/>
  <c r="S134" i="19" s="1"/>
  <c r="S135" i="19" s="1"/>
  <c r="S144" i="19" a="1"/>
  <c r="S144" i="19" s="1"/>
  <c r="S145" i="19" s="1"/>
  <c r="S149" i="19" a="1"/>
  <c r="S149" i="19" s="1"/>
  <c r="S150" i="19" s="1"/>
  <c r="S154" i="19" a="1"/>
  <c r="S154" i="19" s="1"/>
  <c r="S155" i="19" s="1"/>
  <c r="S159" i="19" a="1"/>
  <c r="S159" i="19" s="1"/>
  <c r="S160" i="19" s="1"/>
  <c r="S164" i="19" a="1"/>
  <c r="S164" i="19" s="1"/>
  <c r="S49" i="19"/>
  <c r="S47" i="19"/>
  <c r="S50" i="19" s="1"/>
  <c r="T59" i="19"/>
  <c r="U56" i="20"/>
  <c r="U57" i="20" s="1"/>
  <c r="U63" i="20"/>
  <c r="U68" i="20" a="1"/>
  <c r="U68" i="20" s="1"/>
  <c r="U73" i="20" a="1"/>
  <c r="U73" i="20" s="1"/>
  <c r="U78" i="20" a="1"/>
  <c r="U78" i="20" s="1"/>
  <c r="U83" i="20" a="1"/>
  <c r="U83" i="20" s="1"/>
  <c r="U88" i="20" a="1"/>
  <c r="U88" i="20" s="1"/>
  <c r="U93" i="20" a="1"/>
  <c r="U93" i="20" s="1"/>
  <c r="U98" i="20" a="1"/>
  <c r="U98" i="20" s="1"/>
  <c r="U103" i="20" a="1"/>
  <c r="U103" i="20" s="1"/>
  <c r="U108" i="20" a="1"/>
  <c r="U108" i="20" s="1"/>
  <c r="U113" i="20" a="1"/>
  <c r="U113" i="20" s="1"/>
  <c r="U118" i="20" a="1"/>
  <c r="U118" i="20" s="1"/>
  <c r="U123" i="20" a="1"/>
  <c r="U123" i="20" s="1"/>
  <c r="U128" i="20" a="1"/>
  <c r="U128" i="20" s="1"/>
  <c r="U133" i="20" a="1"/>
  <c r="U133" i="20" s="1"/>
  <c r="U138" i="20" a="1"/>
  <c r="U138" i="20" s="1"/>
  <c r="U45" i="20"/>
  <c r="U143" i="20" a="1"/>
  <c r="U143" i="20" s="1"/>
  <c r="U153" i="20" a="1"/>
  <c r="U153" i="20" s="1"/>
  <c r="U158" i="20" a="1"/>
  <c r="U158" i="20" s="1"/>
  <c r="U163" i="20" a="1"/>
  <c r="U163" i="20" s="1"/>
  <c r="S141" i="20" a="1"/>
  <c r="S141" i="20" s="1"/>
  <c r="S142" i="20" s="1"/>
  <c r="U52" i="20"/>
  <c r="S139" i="20" a="1"/>
  <c r="S139" i="20" s="1"/>
  <c r="S140" i="20" s="1"/>
  <c r="O50" i="21"/>
  <c r="P50" i="21" s="1"/>
  <c r="O49" i="21"/>
  <c r="P49" i="21" s="1"/>
  <c r="P126" i="21" a="1"/>
  <c r="P126" i="21" s="1"/>
  <c r="P127" i="21" s="1"/>
  <c r="T126" i="20" a="1"/>
  <c r="T126" i="20" s="1"/>
  <c r="T127" i="20" s="1"/>
  <c r="T131" i="20" a="1"/>
  <c r="T131" i="20" s="1"/>
  <c r="T132" i="20" s="1"/>
  <c r="T71" i="20" a="1"/>
  <c r="T71" i="20" s="1"/>
  <c r="T72" i="20" s="1"/>
  <c r="T111" i="20" a="1"/>
  <c r="T111" i="20" s="1"/>
  <c r="T112" i="20" s="1"/>
  <c r="T76" i="20" a="1"/>
  <c r="T76" i="20" s="1"/>
  <c r="T77" i="20" s="1"/>
  <c r="T81" i="20" a="1"/>
  <c r="T81" i="20" s="1"/>
  <c r="T82" i="20" s="1"/>
  <c r="T86" i="20" a="1"/>
  <c r="T86" i="20" s="1"/>
  <c r="T87" i="20" s="1"/>
  <c r="T101" i="20" a="1"/>
  <c r="T101" i="20" s="1"/>
  <c r="T102" i="20" s="1"/>
  <c r="T121" i="20" a="1"/>
  <c r="T121" i="20" s="1"/>
  <c r="T122" i="20" s="1"/>
  <c r="T91" i="20" a="1"/>
  <c r="T91" i="20" s="1"/>
  <c r="T92" i="20" s="1"/>
  <c r="T96" i="20" a="1"/>
  <c r="T96" i="20" s="1"/>
  <c r="T97" i="20" s="1"/>
  <c r="T106" i="20" a="1"/>
  <c r="T106" i="20" s="1"/>
  <c r="T107" i="20" s="1"/>
  <c r="T116" i="20" a="1"/>
  <c r="T116" i="20" s="1"/>
  <c r="T117" i="20" s="1"/>
  <c r="T66" i="20"/>
  <c r="T67" i="20" s="1"/>
  <c r="T136" i="20" a="1"/>
  <c r="T136" i="20" s="1"/>
  <c r="T137" i="20" s="1"/>
  <c r="T141" i="20" a="1"/>
  <c r="T141" i="20" s="1"/>
  <c r="T142" i="20" s="1"/>
  <c r="T151" i="20" a="1"/>
  <c r="T151" i="20" s="1"/>
  <c r="T152" i="20" s="1"/>
  <c r="T156" i="20" a="1"/>
  <c r="T156" i="20" s="1"/>
  <c r="T157" i="20" s="1"/>
  <c r="T161" i="20" a="1"/>
  <c r="T161" i="20" s="1"/>
  <c r="T162" i="20" s="1"/>
  <c r="T166" i="20" a="1"/>
  <c r="T166" i="20" s="1"/>
  <c r="T167" i="20" s="1"/>
  <c r="P124" i="21" a="1"/>
  <c r="P124" i="21" s="1"/>
  <c r="P125" i="21" s="1"/>
  <c r="Q52" i="21"/>
  <c r="Q45" i="21"/>
  <c r="T46" i="20"/>
  <c r="T47" i="20" s="1"/>
  <c r="T50" i="20" s="1"/>
  <c r="N65" i="21"/>
  <c r="N114" i="21" a="1"/>
  <c r="N114" i="21" s="1"/>
  <c r="N115" i="21" s="1"/>
  <c r="R133" i="21" a="1"/>
  <c r="R133" i="21" s="1"/>
  <c r="S57" i="21"/>
  <c r="O129" i="21" a="1"/>
  <c r="O129" i="21" s="1"/>
  <c r="O130" i="21" s="1"/>
  <c r="O159" i="21" a="1"/>
  <c r="O159" i="21" s="1"/>
  <c r="O160" i="21" s="1"/>
  <c r="O99" i="21" a="1"/>
  <c r="O99" i="21" s="1"/>
  <c r="O100" i="21" s="1"/>
  <c r="O134" i="21" a="1"/>
  <c r="O134" i="21" s="1"/>
  <c r="O135" i="21" s="1"/>
  <c r="O124" i="21" a="1"/>
  <c r="O124" i="21" s="1"/>
  <c r="O125" i="21" s="1"/>
  <c r="O109" i="21" a="1"/>
  <c r="O109" i="21" s="1"/>
  <c r="O110" i="21" s="1"/>
  <c r="O114" i="21" a="1"/>
  <c r="O114" i="21" s="1"/>
  <c r="O115" i="21" s="1"/>
  <c r="O139" i="21" a="1"/>
  <c r="O139" i="21" s="1"/>
  <c r="O140" i="21" s="1"/>
  <c r="O144" i="21" a="1"/>
  <c r="O144" i="21" s="1"/>
  <c r="O145" i="21" s="1"/>
  <c r="O64" i="21"/>
  <c r="O94" i="21" a="1"/>
  <c r="O94" i="21" s="1"/>
  <c r="O95" i="21" s="1"/>
  <c r="O149" i="21" a="1"/>
  <c r="O149" i="21" s="1"/>
  <c r="O150" i="21" s="1"/>
  <c r="O74" i="21" a="1"/>
  <c r="O74" i="21" s="1"/>
  <c r="O75" i="21" s="1"/>
  <c r="O104" i="21" a="1"/>
  <c r="O104" i="21" s="1"/>
  <c r="O105" i="21" s="1"/>
  <c r="O154" i="21" a="1"/>
  <c r="O154" i="21" s="1"/>
  <c r="O155" i="21" s="1"/>
  <c r="O84" i="21" a="1"/>
  <c r="O84" i="21" s="1"/>
  <c r="O85" i="21" s="1"/>
  <c r="O164" i="21" a="1"/>
  <c r="O164" i="21" s="1"/>
  <c r="O165" i="21" s="1"/>
  <c r="O69" i="21" a="1"/>
  <c r="O69" i="21" s="1"/>
  <c r="O70" i="21" s="1"/>
  <c r="O89" i="21" a="1"/>
  <c r="O89" i="21" s="1"/>
  <c r="O90" i="21" s="1"/>
  <c r="O79" i="21" a="1"/>
  <c r="O79" i="21" s="1"/>
  <c r="O80" i="21" s="1"/>
  <c r="N116" i="21" a="1"/>
  <c r="N116" i="21" s="1"/>
  <c r="N117" i="21" s="1"/>
  <c r="O60" i="21"/>
  <c r="O136" i="21" a="1"/>
  <c r="O136" i="21" s="1"/>
  <c r="O137" i="21" s="1"/>
  <c r="O141" i="21" a="1"/>
  <c r="O141" i="21" s="1"/>
  <c r="O142" i="21" s="1"/>
  <c r="O96" i="21" a="1"/>
  <c r="O96" i="21" s="1"/>
  <c r="O97" i="21" s="1"/>
  <c r="O111" i="21" a="1"/>
  <c r="O111" i="21" s="1"/>
  <c r="O112" i="21" s="1"/>
  <c r="O126" i="21" a="1"/>
  <c r="O126" i="21" s="1"/>
  <c r="O127" i="21" s="1"/>
  <c r="O116" i="21" a="1"/>
  <c r="O116" i="21" s="1"/>
  <c r="O117" i="21" s="1"/>
  <c r="O146" i="21" a="1"/>
  <c r="O146" i="21" s="1"/>
  <c r="O147" i="21" s="1"/>
  <c r="O166" i="21" a="1"/>
  <c r="O166" i="21" s="1"/>
  <c r="O167" i="21" s="1"/>
  <c r="O86" i="21" a="1"/>
  <c r="O86" i="21" s="1"/>
  <c r="O87" i="21" s="1"/>
  <c r="O71" i="21" a="1"/>
  <c r="O71" i="21" s="1"/>
  <c r="O72" i="21" s="1"/>
  <c r="O151" i="21" a="1"/>
  <c r="O151" i="21" s="1"/>
  <c r="O152" i="21" s="1"/>
  <c r="O101" i="21" a="1"/>
  <c r="O101" i="21" s="1"/>
  <c r="O102" i="21" s="1"/>
  <c r="O76" i="21" a="1"/>
  <c r="O76" i="21" s="1"/>
  <c r="O77" i="21" s="1"/>
  <c r="O156" i="21" a="1"/>
  <c r="O156" i="21" s="1"/>
  <c r="O157" i="21" s="1"/>
  <c r="O81" i="21" a="1"/>
  <c r="O81" i="21" s="1"/>
  <c r="O82" i="21" s="1"/>
  <c r="O161" i="21" a="1"/>
  <c r="O161" i="21" s="1"/>
  <c r="O162" i="21" s="1"/>
  <c r="O66" i="21"/>
  <c r="O67" i="21" s="1"/>
  <c r="O91" i="21" a="1"/>
  <c r="O91" i="21" s="1"/>
  <c r="O92" i="21" s="1"/>
  <c r="O106" i="21" a="1"/>
  <c r="O106" i="21" s="1"/>
  <c r="O107" i="21" s="1"/>
  <c r="O131" i="21" a="1"/>
  <c r="O131" i="21" s="1"/>
  <c r="O132" i="21" s="1"/>
  <c r="U63" i="21"/>
  <c r="U56" i="21"/>
  <c r="U68" i="21" a="1"/>
  <c r="U68" i="21" s="1"/>
  <c r="U73" i="21" a="1"/>
  <c r="U73" i="21" s="1"/>
  <c r="U78" i="21" a="1"/>
  <c r="U78" i="21" s="1"/>
  <c r="U88" i="21" a="1"/>
  <c r="U88" i="21" s="1"/>
  <c r="U83" i="21" a="1"/>
  <c r="U83" i="21" s="1"/>
  <c r="U93" i="21" a="1"/>
  <c r="U93" i="21" s="1"/>
  <c r="U98" i="21" a="1"/>
  <c r="U98" i="21" s="1"/>
  <c r="U103" i="21" a="1"/>
  <c r="U103" i="21" s="1"/>
  <c r="U108" i="21" a="1"/>
  <c r="U108" i="21" s="1"/>
  <c r="U113" i="21" a="1"/>
  <c r="U113" i="21" s="1"/>
  <c r="U118" i="21" a="1"/>
  <c r="U118" i="21" s="1"/>
  <c r="U123" i="21" a="1"/>
  <c r="U123" i="21" s="1"/>
  <c r="U128" i="21" a="1"/>
  <c r="U128" i="21" s="1"/>
  <c r="U133" i="21" a="1"/>
  <c r="U133" i="21" s="1"/>
  <c r="U138" i="21" a="1"/>
  <c r="U138" i="21" s="1"/>
  <c r="U143" i="21" a="1"/>
  <c r="U143" i="21" s="1"/>
  <c r="U153" i="21" a="1"/>
  <c r="U153" i="21" s="1"/>
  <c r="U158" i="21" a="1"/>
  <c r="U158" i="21" s="1"/>
  <c r="U163" i="21" a="1"/>
  <c r="U163" i="21" s="1"/>
  <c r="T56" i="21"/>
  <c r="T57" i="21" s="1"/>
  <c r="T63" i="21"/>
  <c r="T68" i="21" a="1"/>
  <c r="T68" i="21" s="1"/>
  <c r="T73" i="21" a="1"/>
  <c r="T73" i="21" s="1"/>
  <c r="T78" i="21" a="1"/>
  <c r="T78" i="21" s="1"/>
  <c r="T83" i="21" a="1"/>
  <c r="T83" i="21" s="1"/>
  <c r="T88" i="21" a="1"/>
  <c r="T88" i="21" s="1"/>
  <c r="T93" i="21" a="1"/>
  <c r="T93" i="21" s="1"/>
  <c r="T98" i="21" a="1"/>
  <c r="T98" i="21" s="1"/>
  <c r="T103" i="21" a="1"/>
  <c r="T103" i="21" s="1"/>
  <c r="T108" i="21" a="1"/>
  <c r="T108" i="21" s="1"/>
  <c r="T113" i="21" a="1"/>
  <c r="T113" i="21" s="1"/>
  <c r="T118" i="21" a="1"/>
  <c r="T118" i="21" s="1"/>
  <c r="T123" i="21" a="1"/>
  <c r="T123" i="21" s="1"/>
  <c r="T128" i="21" a="1"/>
  <c r="T128" i="21" s="1"/>
  <c r="T133" i="21" a="1"/>
  <c r="T133" i="21" s="1"/>
  <c r="T138" i="21" a="1"/>
  <c r="T138" i="21" s="1"/>
  <c r="T148" i="21" a="1"/>
  <c r="T148" i="21" s="1"/>
  <c r="T153" i="21" a="1"/>
  <c r="T153" i="21" s="1"/>
  <c r="T158" i="21" a="1"/>
  <c r="T158" i="21" s="1"/>
  <c r="T163" i="21" a="1"/>
  <c r="T163" i="21" s="1"/>
  <c r="U24" i="25"/>
  <c r="U32" i="25"/>
  <c r="V23" i="25"/>
  <c r="T42" i="25"/>
  <c r="T44" i="25" s="1"/>
  <c r="X23" i="19"/>
  <c r="X24" i="19" s="1"/>
  <c r="V42" i="20"/>
  <c r="V44" i="20" s="1"/>
  <c r="W23" i="21"/>
  <c r="W32" i="21" s="1"/>
  <c r="V24" i="21"/>
  <c r="V42" i="21" s="1"/>
  <c r="V44" i="21" s="1"/>
  <c r="W24" i="20"/>
  <c r="X23" i="20"/>
  <c r="X24" i="20" s="1"/>
  <c r="S57" i="25" l="1"/>
  <c r="T49" i="19"/>
  <c r="U48" i="20"/>
  <c r="S138" i="25" a="1"/>
  <c r="S138" i="25" s="1"/>
  <c r="O126" i="25" a="1"/>
  <c r="O126" i="25" s="1"/>
  <c r="O127" i="25" s="1"/>
  <c r="O131" i="25" a="1"/>
  <c r="O131" i="25" s="1"/>
  <c r="O132" i="25" s="1"/>
  <c r="O136" i="25" a="1"/>
  <c r="O136" i="25" s="1"/>
  <c r="O137" i="25" s="1"/>
  <c r="O141" i="25" a="1"/>
  <c r="O141" i="25" s="1"/>
  <c r="O142" i="25" s="1"/>
  <c r="O101" i="25" a="1"/>
  <c r="O101" i="25" s="1"/>
  <c r="O102" i="25" s="1"/>
  <c r="O146" i="25" a="1"/>
  <c r="O146" i="25" s="1"/>
  <c r="O147" i="25" s="1"/>
  <c r="O71" i="25" a="1"/>
  <c r="O71" i="25" s="1"/>
  <c r="O72" i="25" s="1"/>
  <c r="O151" i="25" a="1"/>
  <c r="O151" i="25" s="1"/>
  <c r="O152" i="25" s="1"/>
  <c r="O116" i="25" a="1"/>
  <c r="O116" i="25" s="1"/>
  <c r="O117" i="25" s="1"/>
  <c r="O81" i="25" a="1"/>
  <c r="O81" i="25" s="1"/>
  <c r="O82" i="25" s="1"/>
  <c r="O156" i="25" a="1"/>
  <c r="O156" i="25" s="1"/>
  <c r="O157" i="25" s="1"/>
  <c r="O76" i="25" a="1"/>
  <c r="O76" i="25" s="1"/>
  <c r="O77" i="25" s="1"/>
  <c r="O161" i="25" a="1"/>
  <c r="O161" i="25" s="1"/>
  <c r="O162" i="25" s="1"/>
  <c r="O66" i="25"/>
  <c r="O67" i="25" s="1"/>
  <c r="O166" i="25" a="1"/>
  <c r="O166" i="25" s="1"/>
  <c r="O167" i="25" s="1"/>
  <c r="O86" i="25" a="1"/>
  <c r="O86" i="25" s="1"/>
  <c r="O87" i="25" s="1"/>
  <c r="O111" i="25" a="1"/>
  <c r="O111" i="25" s="1"/>
  <c r="O112" i="25" s="1"/>
  <c r="O91" i="25" a="1"/>
  <c r="O91" i="25" s="1"/>
  <c r="O92" i="25" s="1"/>
  <c r="O60" i="25"/>
  <c r="O106" i="25" a="1"/>
  <c r="O106" i="25" s="1"/>
  <c r="O107" i="25" s="1"/>
  <c r="O96" i="25" a="1"/>
  <c r="O96" i="25" s="1"/>
  <c r="O97" i="25" s="1"/>
  <c r="O99" i="25" a="1"/>
  <c r="O99" i="25" s="1"/>
  <c r="O100" i="25" s="1"/>
  <c r="O159" i="25" a="1"/>
  <c r="O159" i="25" s="1"/>
  <c r="O160" i="25" s="1"/>
  <c r="O64" i="25"/>
  <c r="O164" i="25" a="1"/>
  <c r="O164" i="25" s="1"/>
  <c r="O165" i="25" s="1"/>
  <c r="O104" i="25" a="1"/>
  <c r="O104" i="25" s="1"/>
  <c r="O105" i="25" s="1"/>
  <c r="O84" i="25" a="1"/>
  <c r="O84" i="25" s="1"/>
  <c r="O85" i="25" s="1"/>
  <c r="O79" i="25" a="1"/>
  <c r="O79" i="25" s="1"/>
  <c r="O80" i="25" s="1"/>
  <c r="O94" i="25" a="1"/>
  <c r="O94" i="25" s="1"/>
  <c r="O95" i="25" s="1"/>
  <c r="O69" i="25" a="1"/>
  <c r="O69" i="25" s="1"/>
  <c r="O70" i="25" s="1"/>
  <c r="O74" i="25" a="1"/>
  <c r="O74" i="25" s="1"/>
  <c r="O75" i="25" s="1"/>
  <c r="O89" i="25" a="1"/>
  <c r="O89" i="25" s="1"/>
  <c r="O90" i="25" s="1"/>
  <c r="O114" i="25" a="1"/>
  <c r="O114" i="25" s="1"/>
  <c r="O115" i="25" s="1"/>
  <c r="O124" i="25" a="1"/>
  <c r="O124" i="25" s="1"/>
  <c r="O125" i="25" s="1"/>
  <c r="O149" i="25" a="1"/>
  <c r="O149" i="25" s="1"/>
  <c r="O150" i="25" s="1"/>
  <c r="O154" i="25" a="1"/>
  <c r="O154" i="25" s="1"/>
  <c r="O155" i="25" s="1"/>
  <c r="O129" i="25" a="1"/>
  <c r="O129" i="25" s="1"/>
  <c r="O130" i="25" s="1"/>
  <c r="O134" i="25" a="1"/>
  <c r="O134" i="25" s="1"/>
  <c r="O135" i="25" s="1"/>
  <c r="O109" i="25" a="1"/>
  <c r="O109" i="25" s="1"/>
  <c r="O110" i="25" s="1"/>
  <c r="O139" i="25" a="1"/>
  <c r="O139" i="25" s="1"/>
  <c r="O140" i="25" s="1"/>
  <c r="O47" i="25"/>
  <c r="O50" i="25" s="1"/>
  <c r="O144" i="25" a="1"/>
  <c r="O144" i="25" s="1"/>
  <c r="O145" i="25" s="1"/>
  <c r="Q128" i="25" a="1"/>
  <c r="Q128" i="25" s="1"/>
  <c r="O49" i="25"/>
  <c r="P49" i="25" s="1"/>
  <c r="T56" i="25"/>
  <c r="T57" i="25" s="1"/>
  <c r="T63" i="25"/>
  <c r="T68" i="25" a="1"/>
  <c r="T68" i="25" s="1"/>
  <c r="T73" i="25" a="1"/>
  <c r="T73" i="25" s="1"/>
  <c r="T78" i="25" a="1"/>
  <c r="T78" i="25" s="1"/>
  <c r="T83" i="25" a="1"/>
  <c r="T83" i="25" s="1"/>
  <c r="T88" i="25" a="1"/>
  <c r="T88" i="25" s="1"/>
  <c r="T93" i="25" a="1"/>
  <c r="T93" i="25" s="1"/>
  <c r="T98" i="25" a="1"/>
  <c r="T98" i="25" s="1"/>
  <c r="T103" i="25" a="1"/>
  <c r="T103" i="25" s="1"/>
  <c r="T108" i="25" a="1"/>
  <c r="T108" i="25" s="1"/>
  <c r="T113" i="25" a="1"/>
  <c r="T113" i="25" s="1"/>
  <c r="T118" i="25" a="1"/>
  <c r="T118" i="25" s="1"/>
  <c r="T123" i="25" a="1"/>
  <c r="T123" i="25" s="1"/>
  <c r="T128" i="25" a="1"/>
  <c r="T128" i="25" s="1"/>
  <c r="T45" i="25"/>
  <c r="T133" i="25" a="1"/>
  <c r="T133" i="25" s="1"/>
  <c r="T138" i="25" a="1"/>
  <c r="T138" i="25" s="1"/>
  <c r="T148" i="25" a="1"/>
  <c r="T148" i="25" s="1"/>
  <c r="T153" i="25" a="1"/>
  <c r="T153" i="25" s="1"/>
  <c r="T158" i="25" a="1"/>
  <c r="T158" i="25" s="1"/>
  <c r="T163" i="25" a="1"/>
  <c r="T163" i="25" s="1"/>
  <c r="S46" i="25"/>
  <c r="S47" i="25" s="1"/>
  <c r="N114" i="25" a="1"/>
  <c r="N114" i="25" s="1"/>
  <c r="N115" i="25" s="1"/>
  <c r="R46" i="25"/>
  <c r="R47" i="25" s="1"/>
  <c r="R59" i="25"/>
  <c r="Q111" i="25" a="1"/>
  <c r="Q111" i="25" s="1"/>
  <c r="Q112" i="25" s="1"/>
  <c r="Q116" i="25" a="1"/>
  <c r="Q116" i="25" s="1"/>
  <c r="Q117" i="25" s="1"/>
  <c r="Q66" i="25"/>
  <c r="Q67" i="25" s="1"/>
  <c r="Q76" i="25" a="1"/>
  <c r="Q76" i="25" s="1"/>
  <c r="Q77" i="25" s="1"/>
  <c r="Q86" i="25" a="1"/>
  <c r="Q86" i="25" s="1"/>
  <c r="Q87" i="25" s="1"/>
  <c r="Q91" i="25" a="1"/>
  <c r="Q91" i="25" s="1"/>
  <c r="Q92" i="25" s="1"/>
  <c r="Q71" i="25" a="1"/>
  <c r="Q71" i="25" s="1"/>
  <c r="Q72" i="25" s="1"/>
  <c r="Q101" i="25" a="1"/>
  <c r="Q101" i="25" s="1"/>
  <c r="Q102" i="25" s="1"/>
  <c r="Q106" i="25" a="1"/>
  <c r="Q106" i="25" s="1"/>
  <c r="Q107" i="25" s="1"/>
  <c r="Q96" i="25" a="1"/>
  <c r="Q96" i="25" s="1"/>
  <c r="Q97" i="25" s="1"/>
  <c r="Q81" i="25" a="1"/>
  <c r="Q81" i="25" s="1"/>
  <c r="Q82" i="25" s="1"/>
  <c r="Q121" i="25" a="1"/>
  <c r="Q121" i="25" s="1"/>
  <c r="Q122" i="25" s="1"/>
  <c r="Q126" i="25" a="1"/>
  <c r="Q126" i="25" s="1"/>
  <c r="Q127" i="25" s="1"/>
  <c r="Q136" i="25" a="1"/>
  <c r="Q136" i="25" s="1"/>
  <c r="Q137" i="25" s="1"/>
  <c r="Q141" i="25" a="1"/>
  <c r="Q141" i="25" s="1"/>
  <c r="Q142" i="25" s="1"/>
  <c r="Q146" i="25" a="1"/>
  <c r="Q146" i="25" s="1"/>
  <c r="Q147" i="25" s="1"/>
  <c r="Q151" i="25" a="1"/>
  <c r="Q151" i="25" s="1"/>
  <c r="Q152" i="25" s="1"/>
  <c r="Q156" i="25" a="1"/>
  <c r="Q156" i="25" s="1"/>
  <c r="Q157" i="25" s="1"/>
  <c r="Q161" i="25" a="1"/>
  <c r="Q161" i="25" s="1"/>
  <c r="Q162" i="25" s="1"/>
  <c r="Q166" i="25" a="1"/>
  <c r="Q166" i="25" s="1"/>
  <c r="Q167" i="25" s="1"/>
  <c r="T50" i="19"/>
  <c r="P91" i="25" a="1"/>
  <c r="P91" i="25" s="1"/>
  <c r="P92" i="25" s="1"/>
  <c r="P101" i="25" a="1"/>
  <c r="P101" i="25" s="1"/>
  <c r="P102" i="25" s="1"/>
  <c r="P66" i="25"/>
  <c r="P67" i="25" s="1"/>
  <c r="P111" i="25" a="1"/>
  <c r="P111" i="25" s="1"/>
  <c r="P112" i="25" s="1"/>
  <c r="P71" i="25" a="1"/>
  <c r="P71" i="25" s="1"/>
  <c r="P72" i="25" s="1"/>
  <c r="P76" i="25" a="1"/>
  <c r="P76" i="25" s="1"/>
  <c r="P77" i="25" s="1"/>
  <c r="P106" i="25" a="1"/>
  <c r="P106" i="25" s="1"/>
  <c r="P107" i="25" s="1"/>
  <c r="P81" i="25" a="1"/>
  <c r="P81" i="25" s="1"/>
  <c r="P82" i="25" s="1"/>
  <c r="P96" i="25" a="1"/>
  <c r="P96" i="25" s="1"/>
  <c r="P97" i="25" s="1"/>
  <c r="P86" i="25" a="1"/>
  <c r="P86" i="25" s="1"/>
  <c r="P87" i="25" s="1"/>
  <c r="P116" i="25" a="1"/>
  <c r="P116" i="25" s="1"/>
  <c r="P117" i="25" s="1"/>
  <c r="P121" i="25" a="1"/>
  <c r="P121" i="25" s="1"/>
  <c r="P122" i="25" s="1"/>
  <c r="P131" i="25" a="1"/>
  <c r="P131" i="25" s="1"/>
  <c r="P132" i="25" s="1"/>
  <c r="P136" i="25" a="1"/>
  <c r="P136" i="25" s="1"/>
  <c r="P137" i="25" s="1"/>
  <c r="P141" i="25" a="1"/>
  <c r="P141" i="25" s="1"/>
  <c r="P142" i="25" s="1"/>
  <c r="P146" i="25" a="1"/>
  <c r="P146" i="25" s="1"/>
  <c r="P147" i="25" s="1"/>
  <c r="P151" i="25" a="1"/>
  <c r="P151" i="25" s="1"/>
  <c r="P152" i="25" s="1"/>
  <c r="P156" i="25" a="1"/>
  <c r="P156" i="25" s="1"/>
  <c r="P157" i="25" s="1"/>
  <c r="P161" i="25" a="1"/>
  <c r="P161" i="25" s="1"/>
  <c r="P162" i="25" s="1"/>
  <c r="P166" i="25" a="1"/>
  <c r="P166" i="25" s="1"/>
  <c r="P167" i="25" s="1"/>
  <c r="P60" i="25"/>
  <c r="P47" i="25"/>
  <c r="P114" i="25" a="1"/>
  <c r="P114" i="25" s="1"/>
  <c r="P115" i="25" s="1"/>
  <c r="P109" i="25" a="1"/>
  <c r="P109" i="25" s="1"/>
  <c r="P110" i="25" s="1"/>
  <c r="P104" i="25" a="1"/>
  <c r="P104" i="25" s="1"/>
  <c r="P105" i="25" s="1"/>
  <c r="P69" i="25" a="1"/>
  <c r="P69" i="25" s="1"/>
  <c r="P70" i="25" s="1"/>
  <c r="P79" i="25" a="1"/>
  <c r="P79" i="25" s="1"/>
  <c r="P80" i="25" s="1"/>
  <c r="P84" i="25" a="1"/>
  <c r="P84" i="25" s="1"/>
  <c r="P85" i="25" s="1"/>
  <c r="P64" i="25"/>
  <c r="P65" i="25" s="1"/>
  <c r="P119" i="25" a="1"/>
  <c r="P119" i="25" s="1"/>
  <c r="P120" i="25" s="1"/>
  <c r="P89" i="25" a="1"/>
  <c r="P89" i="25" s="1"/>
  <c r="P90" i="25" s="1"/>
  <c r="P99" i="25" a="1"/>
  <c r="P99" i="25" s="1"/>
  <c r="P100" i="25" s="1"/>
  <c r="P74" i="25" a="1"/>
  <c r="P74" i="25" s="1"/>
  <c r="P75" i="25" s="1"/>
  <c r="P94" i="25" a="1"/>
  <c r="P94" i="25" s="1"/>
  <c r="P95" i="25" s="1"/>
  <c r="P129" i="25" a="1"/>
  <c r="P129" i="25" s="1"/>
  <c r="P130" i="25" s="1"/>
  <c r="P134" i="25" a="1"/>
  <c r="P134" i="25" s="1"/>
  <c r="P135" i="25" s="1"/>
  <c r="P139" i="25" a="1"/>
  <c r="P139" i="25" s="1"/>
  <c r="P140" i="25" s="1"/>
  <c r="P144" i="25" a="1"/>
  <c r="P144" i="25" s="1"/>
  <c r="P145" i="25" s="1"/>
  <c r="P149" i="25" a="1"/>
  <c r="P149" i="25" s="1"/>
  <c r="P150" i="25" s="1"/>
  <c r="P154" i="25" a="1"/>
  <c r="P154" i="25" s="1"/>
  <c r="P155" i="25" s="1"/>
  <c r="P159" i="25" a="1"/>
  <c r="P159" i="25" s="1"/>
  <c r="P160" i="25" s="1"/>
  <c r="P164" i="25" a="1"/>
  <c r="P164" i="25" s="1"/>
  <c r="P165" i="25" s="1"/>
  <c r="Q46" i="25"/>
  <c r="Q47" i="25" s="1"/>
  <c r="Q48" i="25"/>
  <c r="R48" i="25" s="1"/>
  <c r="S48" i="25" s="1"/>
  <c r="V45" i="19"/>
  <c r="V59" i="19" s="1"/>
  <c r="V60" i="19" s="1"/>
  <c r="T52" i="25"/>
  <c r="T53" i="25"/>
  <c r="T54" i="25" s="1"/>
  <c r="S59" i="25"/>
  <c r="V153" i="19" a="1"/>
  <c r="V153" i="19" s="1"/>
  <c r="U148" i="19" a="1"/>
  <c r="U148" i="19" s="1"/>
  <c r="U59" i="20"/>
  <c r="U60" i="20" s="1"/>
  <c r="T111" i="19" a="1"/>
  <c r="T111" i="19" s="1"/>
  <c r="T112" i="19" s="1"/>
  <c r="T66" i="19"/>
  <c r="T67" i="19" s="1"/>
  <c r="T76" i="19" a="1"/>
  <c r="T76" i="19" s="1"/>
  <c r="T77" i="19" s="1"/>
  <c r="T81" i="19" a="1"/>
  <c r="T81" i="19" s="1"/>
  <c r="T82" i="19" s="1"/>
  <c r="T86" i="19" a="1"/>
  <c r="T86" i="19" s="1"/>
  <c r="T87" i="19" s="1"/>
  <c r="T91" i="19" a="1"/>
  <c r="T91" i="19" s="1"/>
  <c r="T92" i="19" s="1"/>
  <c r="T96" i="19" a="1"/>
  <c r="T96" i="19" s="1"/>
  <c r="T97" i="19" s="1"/>
  <c r="T106" i="19" a="1"/>
  <c r="T106" i="19" s="1"/>
  <c r="T107" i="19" s="1"/>
  <c r="T71" i="19" a="1"/>
  <c r="T71" i="19" s="1"/>
  <c r="T72" i="19" s="1"/>
  <c r="T101" i="19" a="1"/>
  <c r="T101" i="19" s="1"/>
  <c r="T102" i="19" s="1"/>
  <c r="T116" i="19" a="1"/>
  <c r="T116" i="19" s="1"/>
  <c r="T117" i="19" s="1"/>
  <c r="T121" i="19" a="1"/>
  <c r="T121" i="19" s="1"/>
  <c r="T122" i="19" s="1"/>
  <c r="T126" i="19" a="1"/>
  <c r="T126" i="19" s="1"/>
  <c r="T127" i="19" s="1"/>
  <c r="T131" i="19" a="1"/>
  <c r="T131" i="19" s="1"/>
  <c r="T132" i="19" s="1"/>
  <c r="T136" i="19" a="1"/>
  <c r="T136" i="19" s="1"/>
  <c r="T137" i="19" s="1"/>
  <c r="T141" i="19" a="1"/>
  <c r="T141" i="19" s="1"/>
  <c r="T142" i="19" s="1"/>
  <c r="T151" i="19" a="1"/>
  <c r="T151" i="19" s="1"/>
  <c r="T152" i="19" s="1"/>
  <c r="T156" i="19" a="1"/>
  <c r="T156" i="19" s="1"/>
  <c r="T157" i="19" s="1"/>
  <c r="T161" i="19" a="1"/>
  <c r="T161" i="19" s="1"/>
  <c r="T162" i="19" s="1"/>
  <c r="T166" i="19" a="1"/>
  <c r="T166" i="19" s="1"/>
  <c r="T60" i="19"/>
  <c r="U148" i="20" a="1"/>
  <c r="U148" i="20" s="1"/>
  <c r="S165" i="19"/>
  <c r="X42" i="19"/>
  <c r="X44" i="19" s="1"/>
  <c r="S139" i="19" a="1"/>
  <c r="S139" i="19" s="1"/>
  <c r="S140" i="19" s="1"/>
  <c r="T94" i="19" a="1"/>
  <c r="T94" i="19" s="1"/>
  <c r="T95" i="19" s="1"/>
  <c r="T124" i="19" a="1"/>
  <c r="T124" i="19" s="1"/>
  <c r="T125" i="19" s="1"/>
  <c r="T64" i="19"/>
  <c r="T65" i="19" s="1"/>
  <c r="T79" i="19" a="1"/>
  <c r="T79" i="19" s="1"/>
  <c r="T80" i="19" s="1"/>
  <c r="T69" i="19" a="1"/>
  <c r="T69" i="19" s="1"/>
  <c r="T70" i="19" s="1"/>
  <c r="T89" i="19" a="1"/>
  <c r="T89" i="19" s="1"/>
  <c r="T90" i="19" s="1"/>
  <c r="T104" i="19" a="1"/>
  <c r="T104" i="19" s="1"/>
  <c r="T105" i="19" s="1"/>
  <c r="T74" i="19" a="1"/>
  <c r="T74" i="19" s="1"/>
  <c r="T75" i="19" s="1"/>
  <c r="T109" i="19" a="1"/>
  <c r="T109" i="19" s="1"/>
  <c r="T110" i="19" s="1"/>
  <c r="T84" i="19" a="1"/>
  <c r="T84" i="19" s="1"/>
  <c r="T85" i="19" s="1"/>
  <c r="T114" i="19" a="1"/>
  <c r="T114" i="19" s="1"/>
  <c r="T115" i="19" s="1"/>
  <c r="T119" i="19" a="1"/>
  <c r="T119" i="19" s="1"/>
  <c r="T120" i="19" s="1"/>
  <c r="T99" i="19" a="1"/>
  <c r="T99" i="19" s="1"/>
  <c r="T100" i="19" s="1"/>
  <c r="T129" i="19" a="1"/>
  <c r="T129" i="19" s="1"/>
  <c r="T130" i="19" s="1"/>
  <c r="T134" i="19" a="1"/>
  <c r="T134" i="19" s="1"/>
  <c r="T135" i="19" s="1"/>
  <c r="T139" i="19" a="1"/>
  <c r="T139" i="19" s="1"/>
  <c r="T140" i="19" s="1"/>
  <c r="T149" i="19" a="1"/>
  <c r="T149" i="19" s="1"/>
  <c r="T150" i="19" s="1"/>
  <c r="T154" i="19" a="1"/>
  <c r="T154" i="19" s="1"/>
  <c r="T155" i="19" s="1"/>
  <c r="T159" i="19" a="1"/>
  <c r="T159" i="19" s="1"/>
  <c r="T160" i="19" s="1"/>
  <c r="T164" i="19" a="1"/>
  <c r="T164" i="19" s="1"/>
  <c r="O121" i="21" a="1"/>
  <c r="O121" i="21" s="1"/>
  <c r="O122" i="21" s="1"/>
  <c r="W52" i="19"/>
  <c r="U48" i="19"/>
  <c r="U46" i="19"/>
  <c r="W56" i="19"/>
  <c r="W68" i="19" a="1"/>
  <c r="W68" i="19" s="1"/>
  <c r="W63" i="19"/>
  <c r="W73" i="19" a="1"/>
  <c r="W73" i="19" s="1"/>
  <c r="W78" i="19" a="1"/>
  <c r="W78" i="19" s="1"/>
  <c r="W83" i="19" a="1"/>
  <c r="W83" i="19" s="1"/>
  <c r="W88" i="19" a="1"/>
  <c r="W88" i="19" s="1"/>
  <c r="W93" i="19" a="1"/>
  <c r="W93" i="19" s="1"/>
  <c r="W98" i="19" a="1"/>
  <c r="W98" i="19" s="1"/>
  <c r="W103" i="19" a="1"/>
  <c r="W103" i="19" s="1"/>
  <c r="W108" i="19" a="1"/>
  <c r="W108" i="19" s="1"/>
  <c r="W113" i="19" a="1"/>
  <c r="W113" i="19" s="1"/>
  <c r="W118" i="19" a="1"/>
  <c r="W118" i="19" s="1"/>
  <c r="W123" i="19" a="1"/>
  <c r="W123" i="19" s="1"/>
  <c r="W128" i="19" a="1"/>
  <c r="W128" i="19" s="1"/>
  <c r="W133" i="19" a="1"/>
  <c r="W133" i="19" s="1"/>
  <c r="W138" i="19" a="1"/>
  <c r="W138" i="19" s="1"/>
  <c r="W45" i="19"/>
  <c r="W143" i="19" a="1"/>
  <c r="W143" i="19" s="1"/>
  <c r="W59" i="19"/>
  <c r="W60" i="19" s="1"/>
  <c r="W148" i="19" a="1"/>
  <c r="W148" i="19" s="1"/>
  <c r="W153" i="19" a="1"/>
  <c r="W153" i="19" s="1"/>
  <c r="W163" i="19" a="1"/>
  <c r="W163" i="19" s="1"/>
  <c r="U59" i="19"/>
  <c r="V57" i="19"/>
  <c r="V63" i="20"/>
  <c r="V56" i="20"/>
  <c r="V57" i="20" s="1"/>
  <c r="V68" i="20" a="1"/>
  <c r="V68" i="20" s="1"/>
  <c r="V73" i="20" a="1"/>
  <c r="V73" i="20" s="1"/>
  <c r="V78" i="20" a="1"/>
  <c r="V78" i="20" s="1"/>
  <c r="V83" i="20" a="1"/>
  <c r="V83" i="20" s="1"/>
  <c r="V88" i="20" a="1"/>
  <c r="V88" i="20" s="1"/>
  <c r="V93" i="20" a="1"/>
  <c r="V93" i="20" s="1"/>
  <c r="V98" i="20" a="1"/>
  <c r="V98" i="20" s="1"/>
  <c r="V103" i="20" a="1"/>
  <c r="V103" i="20" s="1"/>
  <c r="V108" i="20" a="1"/>
  <c r="V108" i="20" s="1"/>
  <c r="V113" i="20" a="1"/>
  <c r="V113" i="20" s="1"/>
  <c r="V118" i="20" a="1"/>
  <c r="V118" i="20" s="1"/>
  <c r="V123" i="20" a="1"/>
  <c r="V123" i="20" s="1"/>
  <c r="V128" i="20" a="1"/>
  <c r="V128" i="20" s="1"/>
  <c r="V133" i="20" a="1"/>
  <c r="V133" i="20" s="1"/>
  <c r="V138" i="20" a="1"/>
  <c r="V138" i="20" s="1"/>
  <c r="V143" i="20" a="1"/>
  <c r="V143" i="20" s="1"/>
  <c r="V45" i="20"/>
  <c r="V59" i="20" s="1"/>
  <c r="V60" i="20" s="1"/>
  <c r="V148" i="20" a="1"/>
  <c r="V148" i="20" s="1"/>
  <c r="V158" i="20" a="1"/>
  <c r="V158" i="20" s="1"/>
  <c r="V163" i="20" a="1"/>
  <c r="V163" i="20" s="1"/>
  <c r="T134" i="20" a="1"/>
  <c r="T134" i="20" s="1"/>
  <c r="T135" i="20" s="1"/>
  <c r="T74" i="20" a="1"/>
  <c r="T74" i="20" s="1"/>
  <c r="T75" i="20" s="1"/>
  <c r="T129" i="20" a="1"/>
  <c r="T129" i="20" s="1"/>
  <c r="T130" i="20" s="1"/>
  <c r="T79" i="20" a="1"/>
  <c r="T79" i="20" s="1"/>
  <c r="T80" i="20" s="1"/>
  <c r="T124" i="20" a="1"/>
  <c r="T124" i="20" s="1"/>
  <c r="T125" i="20" s="1"/>
  <c r="T84" i="20" a="1"/>
  <c r="T84" i="20" s="1"/>
  <c r="T85" i="20" s="1"/>
  <c r="T139" i="20" a="1"/>
  <c r="T139" i="20" s="1"/>
  <c r="T140" i="20" s="1"/>
  <c r="T109" i="20" a="1"/>
  <c r="T109" i="20" s="1"/>
  <c r="T110" i="20" s="1"/>
  <c r="T69" i="20" a="1"/>
  <c r="T69" i="20" s="1"/>
  <c r="T70" i="20" s="1"/>
  <c r="T89" i="20" a="1"/>
  <c r="T89" i="20" s="1"/>
  <c r="T90" i="20" s="1"/>
  <c r="T119" i="20" a="1"/>
  <c r="T119" i="20" s="1"/>
  <c r="T120" i="20" s="1"/>
  <c r="T94" i="20" a="1"/>
  <c r="T94" i="20" s="1"/>
  <c r="T95" i="20" s="1"/>
  <c r="T104" i="20" a="1"/>
  <c r="T104" i="20" s="1"/>
  <c r="T105" i="20" s="1"/>
  <c r="T99" i="20" a="1"/>
  <c r="T99" i="20" s="1"/>
  <c r="T100" i="20" s="1"/>
  <c r="T64" i="20"/>
  <c r="T65" i="20" s="1"/>
  <c r="T114" i="20" a="1"/>
  <c r="T114" i="20" s="1"/>
  <c r="T115" i="20" s="1"/>
  <c r="T149" i="20" a="1"/>
  <c r="T149" i="20" s="1"/>
  <c r="T150" i="20" s="1"/>
  <c r="T154" i="20" a="1"/>
  <c r="T154" i="20" s="1"/>
  <c r="T155" i="20" s="1"/>
  <c r="T159" i="20" a="1"/>
  <c r="T159" i="20" s="1"/>
  <c r="T160" i="20" s="1"/>
  <c r="T164" i="20" a="1"/>
  <c r="T164" i="20" s="1"/>
  <c r="T165" i="20" s="1"/>
  <c r="T49" i="20"/>
  <c r="V52" i="20"/>
  <c r="Q59" i="21"/>
  <c r="Q48" i="21"/>
  <c r="Q46" i="21"/>
  <c r="R52" i="21"/>
  <c r="R45" i="21"/>
  <c r="U57" i="21"/>
  <c r="T146" i="20" a="1"/>
  <c r="T146" i="20" s="1"/>
  <c r="T147" i="20" s="1"/>
  <c r="U131" i="20" a="1"/>
  <c r="U131" i="20" s="1"/>
  <c r="U132" i="20" s="1"/>
  <c r="U121" i="20" a="1"/>
  <c r="U121" i="20" s="1"/>
  <c r="U122" i="20" s="1"/>
  <c r="U126" i="20" a="1"/>
  <c r="U126" i="20" s="1"/>
  <c r="U127" i="20" s="1"/>
  <c r="U86" i="20" a="1"/>
  <c r="U86" i="20" s="1"/>
  <c r="U87" i="20" s="1"/>
  <c r="U111" i="20" a="1"/>
  <c r="U111" i="20" s="1"/>
  <c r="U112" i="20" s="1"/>
  <c r="U136" i="20" a="1"/>
  <c r="U136" i="20" s="1"/>
  <c r="U137" i="20" s="1"/>
  <c r="U96" i="20" a="1"/>
  <c r="U96" i="20" s="1"/>
  <c r="U97" i="20" s="1"/>
  <c r="U116" i="20" a="1"/>
  <c r="U116" i="20" s="1"/>
  <c r="U117" i="20" s="1"/>
  <c r="U66" i="20"/>
  <c r="U67" i="20" s="1"/>
  <c r="U76" i="20" a="1"/>
  <c r="U76" i="20" s="1"/>
  <c r="U77" i="20" s="1"/>
  <c r="U81" i="20" a="1"/>
  <c r="U81" i="20" s="1"/>
  <c r="U82" i="20" s="1"/>
  <c r="U101" i="20" a="1"/>
  <c r="U101" i="20" s="1"/>
  <c r="U102" i="20" s="1"/>
  <c r="U71" i="20" a="1"/>
  <c r="U71" i="20" s="1"/>
  <c r="U72" i="20" s="1"/>
  <c r="U91" i="20" a="1"/>
  <c r="U91" i="20" s="1"/>
  <c r="U92" i="20" s="1"/>
  <c r="U106" i="20" a="1"/>
  <c r="U106" i="20" s="1"/>
  <c r="U107" i="20" s="1"/>
  <c r="U141" i="20" a="1"/>
  <c r="U141" i="20" s="1"/>
  <c r="U142" i="20" s="1"/>
  <c r="U146" i="20" a="1"/>
  <c r="U146" i="20" s="1"/>
  <c r="U147" i="20" s="1"/>
  <c r="U156" i="20" a="1"/>
  <c r="U156" i="20" s="1"/>
  <c r="U157" i="20" s="1"/>
  <c r="U161" i="20" a="1"/>
  <c r="U161" i="20" s="1"/>
  <c r="U162" i="20" s="1"/>
  <c r="U166" i="20" a="1"/>
  <c r="U166" i="20" s="1"/>
  <c r="U167" i="20" s="1"/>
  <c r="U46" i="20"/>
  <c r="U148" i="21" a="1"/>
  <c r="U148" i="21" s="1"/>
  <c r="T143" i="21" a="1"/>
  <c r="T143" i="21" s="1"/>
  <c r="O65" i="21"/>
  <c r="O119" i="21" a="1"/>
  <c r="O119" i="21" s="1"/>
  <c r="O120" i="21" s="1"/>
  <c r="V56" i="21"/>
  <c r="V63" i="21"/>
  <c r="V68" i="21" a="1"/>
  <c r="V68" i="21" s="1"/>
  <c r="V73" i="21" a="1"/>
  <c r="V73" i="21" s="1"/>
  <c r="V78" i="21" a="1"/>
  <c r="V78" i="21" s="1"/>
  <c r="V83" i="21" a="1"/>
  <c r="V83" i="21" s="1"/>
  <c r="V88" i="21" a="1"/>
  <c r="V88" i="21" s="1"/>
  <c r="V93" i="21" a="1"/>
  <c r="V93" i="21" s="1"/>
  <c r="V98" i="21" a="1"/>
  <c r="V98" i="21" s="1"/>
  <c r="V103" i="21" a="1"/>
  <c r="V103" i="21" s="1"/>
  <c r="V108" i="21" a="1"/>
  <c r="V108" i="21" s="1"/>
  <c r="V113" i="21" a="1"/>
  <c r="V113" i="21" s="1"/>
  <c r="V118" i="21" a="1"/>
  <c r="V118" i="21" s="1"/>
  <c r="V123" i="21" a="1"/>
  <c r="V123" i="21" s="1"/>
  <c r="V128" i="21" a="1"/>
  <c r="V128" i="21" s="1"/>
  <c r="V133" i="21" a="1"/>
  <c r="V133" i="21" s="1"/>
  <c r="V138" i="21" a="1"/>
  <c r="V138" i="21" s="1"/>
  <c r="V143" i="21" a="1"/>
  <c r="V143" i="21" s="1"/>
  <c r="V148" i="21" a="1"/>
  <c r="V148" i="21" s="1"/>
  <c r="V158" i="21" a="1"/>
  <c r="V158" i="21" s="1"/>
  <c r="V163" i="21" a="1"/>
  <c r="V163" i="21" s="1"/>
  <c r="U42" i="25"/>
  <c r="U44" i="25" s="1"/>
  <c r="V24" i="25"/>
  <c r="V32" i="25"/>
  <c r="W23" i="25"/>
  <c r="X42" i="20"/>
  <c r="X44" i="20" s="1"/>
  <c r="W42" i="20"/>
  <c r="W44" i="20" s="1"/>
  <c r="X23" i="21"/>
  <c r="W24" i="21"/>
  <c r="W42" i="21" s="1"/>
  <c r="W44" i="21" s="1"/>
  <c r="U49" i="19" l="1"/>
  <c r="V46" i="19"/>
  <c r="V47" i="19" s="1"/>
  <c r="Q49" i="25"/>
  <c r="R49" i="25" s="1"/>
  <c r="S49" i="25" s="1"/>
  <c r="T143" i="25" a="1"/>
  <c r="T143" i="25" s="1"/>
  <c r="V76" i="19" a="1"/>
  <c r="V76" i="19" s="1"/>
  <c r="V77" i="19" s="1"/>
  <c r="O65" i="25"/>
  <c r="O119" i="25" a="1"/>
  <c r="O119" i="25" s="1"/>
  <c r="O120" i="25" s="1"/>
  <c r="P50" i="25"/>
  <c r="O121" i="25" a="1"/>
  <c r="O121" i="25" s="1"/>
  <c r="O122" i="25" s="1"/>
  <c r="U56" i="25"/>
  <c r="U57" i="25" s="1"/>
  <c r="U63" i="25"/>
  <c r="U68" i="25" a="1"/>
  <c r="U68" i="25" s="1"/>
  <c r="U73" i="25" a="1"/>
  <c r="U73" i="25" s="1"/>
  <c r="U78" i="25" a="1"/>
  <c r="U78" i="25" s="1"/>
  <c r="U83" i="25" a="1"/>
  <c r="U83" i="25" s="1"/>
  <c r="U88" i="25" a="1"/>
  <c r="U88" i="25" s="1"/>
  <c r="U93" i="25" a="1"/>
  <c r="U93" i="25" s="1"/>
  <c r="U98" i="25" a="1"/>
  <c r="U98" i="25" s="1"/>
  <c r="U103" i="25" a="1"/>
  <c r="U103" i="25" s="1"/>
  <c r="U108" i="25" a="1"/>
  <c r="U108" i="25" s="1"/>
  <c r="U113" i="25" a="1"/>
  <c r="U113" i="25" s="1"/>
  <c r="U118" i="25" a="1"/>
  <c r="U118" i="25" s="1"/>
  <c r="U123" i="25" a="1"/>
  <c r="U123" i="25" s="1"/>
  <c r="U128" i="25" a="1"/>
  <c r="U128" i="25" s="1"/>
  <c r="U133" i="25" a="1"/>
  <c r="U133" i="25" s="1"/>
  <c r="U45" i="25"/>
  <c r="U138" i="25" a="1"/>
  <c r="U138" i="25" s="1"/>
  <c r="U143" i="25" a="1"/>
  <c r="U143" i="25" s="1"/>
  <c r="U59" i="25"/>
  <c r="U60" i="25" s="1"/>
  <c r="U153" i="25" a="1"/>
  <c r="U153" i="25" s="1"/>
  <c r="U158" i="25" a="1"/>
  <c r="U158" i="25" s="1"/>
  <c r="U163" i="25" a="1"/>
  <c r="U163" i="25" s="1"/>
  <c r="T46" i="25"/>
  <c r="T47" i="25" s="1"/>
  <c r="V166" i="19" a="1"/>
  <c r="V166" i="19" s="1"/>
  <c r="V167" i="19" s="1"/>
  <c r="V66" i="19"/>
  <c r="V67" i="19" s="1"/>
  <c r="T48" i="25"/>
  <c r="V161" i="19" a="1"/>
  <c r="V161" i="19" s="1"/>
  <c r="V162" i="19" s="1"/>
  <c r="V111" i="19" a="1"/>
  <c r="V111" i="19" s="1"/>
  <c r="V112" i="19" s="1"/>
  <c r="V151" i="19" a="1"/>
  <c r="V151" i="19" s="1"/>
  <c r="V152" i="19" s="1"/>
  <c r="V106" i="19" a="1"/>
  <c r="V106" i="19" s="1"/>
  <c r="V107" i="19" s="1"/>
  <c r="V146" i="19" a="1"/>
  <c r="V146" i="19" s="1"/>
  <c r="V147" i="19" s="1"/>
  <c r="V121" i="19" a="1"/>
  <c r="V121" i="19" s="1"/>
  <c r="V122" i="19" s="1"/>
  <c r="S64" i="25"/>
  <c r="S65" i="25" s="1"/>
  <c r="S69" i="25" a="1"/>
  <c r="S69" i="25" s="1"/>
  <c r="S70" i="25" s="1"/>
  <c r="S119" i="25" a="1"/>
  <c r="S119" i="25" s="1"/>
  <c r="S120" i="25" s="1"/>
  <c r="S74" i="25" a="1"/>
  <c r="S74" i="25" s="1"/>
  <c r="S75" i="25" s="1"/>
  <c r="S109" i="25" a="1"/>
  <c r="S109" i="25" s="1"/>
  <c r="S110" i="25" s="1"/>
  <c r="S129" i="25" a="1"/>
  <c r="S129" i="25" s="1"/>
  <c r="S130" i="25" s="1"/>
  <c r="S79" i="25" a="1"/>
  <c r="S79" i="25" s="1"/>
  <c r="S80" i="25" s="1"/>
  <c r="S134" i="25" a="1"/>
  <c r="S134" i="25" s="1"/>
  <c r="S135" i="25" s="1"/>
  <c r="S104" i="25" a="1"/>
  <c r="S104" i="25" s="1"/>
  <c r="S105" i="25" s="1"/>
  <c r="S84" i="25" a="1"/>
  <c r="S84" i="25" s="1"/>
  <c r="S85" i="25" s="1"/>
  <c r="S94" i="25" a="1"/>
  <c r="S94" i="25" s="1"/>
  <c r="S95" i="25" s="1"/>
  <c r="S124" i="25" a="1"/>
  <c r="S124" i="25" s="1"/>
  <c r="S125" i="25" s="1"/>
  <c r="S89" i="25" a="1"/>
  <c r="S89" i="25" s="1"/>
  <c r="S90" i="25" s="1"/>
  <c r="S99" i="25" a="1"/>
  <c r="S99" i="25" s="1"/>
  <c r="S100" i="25" s="1"/>
  <c r="S114" i="25" a="1"/>
  <c r="S114" i="25" s="1"/>
  <c r="S115" i="25" s="1"/>
  <c r="S144" i="25" a="1"/>
  <c r="S144" i="25" s="1"/>
  <c r="S145" i="25" s="1"/>
  <c r="S149" i="25" a="1"/>
  <c r="S149" i="25" s="1"/>
  <c r="S150" i="25" s="1"/>
  <c r="S154" i="25" a="1"/>
  <c r="S154" i="25" s="1"/>
  <c r="S155" i="25" s="1"/>
  <c r="S159" i="25" a="1"/>
  <c r="S159" i="25" s="1"/>
  <c r="S160" i="25" s="1"/>
  <c r="S164" i="25" a="1"/>
  <c r="S164" i="25" s="1"/>
  <c r="S165" i="25" s="1"/>
  <c r="V48" i="19"/>
  <c r="W48" i="19" s="1"/>
  <c r="V141" i="19" a="1"/>
  <c r="V141" i="19" s="1"/>
  <c r="V142" i="19" s="1"/>
  <c r="Q119" i="25" a="1"/>
  <c r="Q119" i="25" s="1"/>
  <c r="Q120" i="25" s="1"/>
  <c r="Q64" i="25"/>
  <c r="Q65" i="25" s="1"/>
  <c r="Q79" i="25" a="1"/>
  <c r="Q79" i="25" s="1"/>
  <c r="Q80" i="25" s="1"/>
  <c r="Q84" i="25" a="1"/>
  <c r="Q84" i="25" s="1"/>
  <c r="Q85" i="25" s="1"/>
  <c r="Q124" i="25" a="1"/>
  <c r="Q124" i="25" s="1"/>
  <c r="Q125" i="25" s="1"/>
  <c r="Q69" i="25" a="1"/>
  <c r="Q69" i="25" s="1"/>
  <c r="Q70" i="25" s="1"/>
  <c r="Q104" i="25" a="1"/>
  <c r="Q104" i="25" s="1"/>
  <c r="Q105" i="25" s="1"/>
  <c r="Q109" i="25" a="1"/>
  <c r="Q109" i="25" s="1"/>
  <c r="Q110" i="25" s="1"/>
  <c r="Q74" i="25" a="1"/>
  <c r="Q74" i="25" s="1"/>
  <c r="Q75" i="25" s="1"/>
  <c r="Q89" i="25" a="1"/>
  <c r="Q89" i="25" s="1"/>
  <c r="Q90" i="25" s="1"/>
  <c r="Q94" i="25" a="1"/>
  <c r="Q94" i="25" s="1"/>
  <c r="Q95" i="25" s="1"/>
  <c r="Q99" i="25" a="1"/>
  <c r="Q99" i="25" s="1"/>
  <c r="Q100" i="25" s="1"/>
  <c r="Q114" i="25" a="1"/>
  <c r="Q114" i="25" s="1"/>
  <c r="Q115" i="25" s="1"/>
  <c r="Q134" i="25" a="1"/>
  <c r="Q134" i="25" s="1"/>
  <c r="Q135" i="25" s="1"/>
  <c r="Q139" i="25" a="1"/>
  <c r="Q139" i="25" s="1"/>
  <c r="Q140" i="25" s="1"/>
  <c r="Q144" i="25" a="1"/>
  <c r="Q144" i="25" s="1"/>
  <c r="Q145" i="25" s="1"/>
  <c r="Q149" i="25" a="1"/>
  <c r="Q149" i="25" s="1"/>
  <c r="Q150" i="25" s="1"/>
  <c r="Q154" i="25" a="1"/>
  <c r="Q154" i="25" s="1"/>
  <c r="Q155" i="25" s="1"/>
  <c r="Q159" i="25" a="1"/>
  <c r="Q159" i="25" s="1"/>
  <c r="Q160" i="25" s="1"/>
  <c r="Q164" i="25" a="1"/>
  <c r="Q164" i="25" s="1"/>
  <c r="Q165" i="25" s="1"/>
  <c r="V136" i="19" a="1"/>
  <c r="V136" i="19" s="1"/>
  <c r="V137" i="19" s="1"/>
  <c r="V131" i="19" a="1"/>
  <c r="V131" i="19" s="1"/>
  <c r="V132" i="19" s="1"/>
  <c r="V91" i="19" a="1"/>
  <c r="V91" i="19" s="1"/>
  <c r="V92" i="19" s="1"/>
  <c r="P126" i="25" a="1"/>
  <c r="P126" i="25" s="1"/>
  <c r="P127" i="25" s="1"/>
  <c r="V81" i="19" a="1"/>
  <c r="V81" i="19" s="1"/>
  <c r="V82" i="19" s="1"/>
  <c r="V96" i="19" a="1"/>
  <c r="V96" i="19" s="1"/>
  <c r="V97" i="19" s="1"/>
  <c r="U52" i="25"/>
  <c r="V126" i="19" a="1"/>
  <c r="V126" i="19" s="1"/>
  <c r="V127" i="19" s="1"/>
  <c r="Q50" i="25"/>
  <c r="R50" i="25" s="1"/>
  <c r="S50" i="25" s="1"/>
  <c r="R106" i="25" a="1"/>
  <c r="R106" i="25" s="1"/>
  <c r="R107" i="25" s="1"/>
  <c r="R66" i="25"/>
  <c r="R67" i="25" s="1"/>
  <c r="R111" i="25" a="1"/>
  <c r="R111" i="25" s="1"/>
  <c r="R112" i="25" s="1"/>
  <c r="R71" i="25" a="1"/>
  <c r="R71" i="25" s="1"/>
  <c r="R72" i="25" s="1"/>
  <c r="R121" i="25" a="1"/>
  <c r="R121" i="25" s="1"/>
  <c r="R122" i="25" s="1"/>
  <c r="R76" i="25" a="1"/>
  <c r="R76" i="25" s="1"/>
  <c r="R77" i="25" s="1"/>
  <c r="R96" i="25" a="1"/>
  <c r="R96" i="25" s="1"/>
  <c r="R97" i="25" s="1"/>
  <c r="R101" i="25" a="1"/>
  <c r="R101" i="25" s="1"/>
  <c r="R102" i="25" s="1"/>
  <c r="R81" i="25" a="1"/>
  <c r="R81" i="25" s="1"/>
  <c r="R82" i="25" s="1"/>
  <c r="R91" i="25" a="1"/>
  <c r="R91" i="25" s="1"/>
  <c r="R92" i="25" s="1"/>
  <c r="R86" i="25" a="1"/>
  <c r="R86" i="25" s="1"/>
  <c r="R87" i="25" s="1"/>
  <c r="R116" i="25" a="1"/>
  <c r="R116" i="25" s="1"/>
  <c r="R117" i="25" s="1"/>
  <c r="R126" i="25" a="1"/>
  <c r="R126" i="25" s="1"/>
  <c r="R127" i="25" s="1"/>
  <c r="R131" i="25" a="1"/>
  <c r="R131" i="25" s="1"/>
  <c r="R132" i="25" s="1"/>
  <c r="R141" i="25" a="1"/>
  <c r="R141" i="25" s="1"/>
  <c r="R142" i="25" s="1"/>
  <c r="R146" i="25" a="1"/>
  <c r="R146" i="25" s="1"/>
  <c r="R147" i="25" s="1"/>
  <c r="R151" i="25" a="1"/>
  <c r="R151" i="25" s="1"/>
  <c r="R152" i="25" s="1"/>
  <c r="R156" i="25" a="1"/>
  <c r="R156" i="25" s="1"/>
  <c r="R157" i="25" s="1"/>
  <c r="R161" i="25" a="1"/>
  <c r="R161" i="25" s="1"/>
  <c r="R162" i="25" s="1"/>
  <c r="R166" i="25" a="1"/>
  <c r="R166" i="25" s="1"/>
  <c r="R167" i="25" s="1"/>
  <c r="R60" i="25"/>
  <c r="V101" i="19" a="1"/>
  <c r="V101" i="19" s="1"/>
  <c r="V102" i="19" s="1"/>
  <c r="U53" i="25"/>
  <c r="U54" i="25" s="1"/>
  <c r="T59" i="25"/>
  <c r="V86" i="19" a="1"/>
  <c r="V86" i="19" s="1"/>
  <c r="V87" i="19" s="1"/>
  <c r="S71" i="25" a="1"/>
  <c r="S71" i="25" s="1"/>
  <c r="S72" i="25" s="1"/>
  <c r="S76" i="25" a="1"/>
  <c r="S76" i="25" s="1"/>
  <c r="S77" i="25" s="1"/>
  <c r="S126" i="25" a="1"/>
  <c r="S126" i="25" s="1"/>
  <c r="S127" i="25" s="1"/>
  <c r="S66" i="25"/>
  <c r="S67" i="25" s="1"/>
  <c r="S121" i="25" a="1"/>
  <c r="S121" i="25" s="1"/>
  <c r="S122" i="25" s="1"/>
  <c r="S81" i="25" a="1"/>
  <c r="S81" i="25" s="1"/>
  <c r="S82" i="25" s="1"/>
  <c r="S106" i="25" a="1"/>
  <c r="S106" i="25" s="1"/>
  <c r="S107" i="25" s="1"/>
  <c r="S96" i="25" a="1"/>
  <c r="S96" i="25" s="1"/>
  <c r="S97" i="25" s="1"/>
  <c r="S111" i="25" a="1"/>
  <c r="S111" i="25" s="1"/>
  <c r="S112" i="25" s="1"/>
  <c r="S91" i="25" a="1"/>
  <c r="S91" i="25" s="1"/>
  <c r="S92" i="25" s="1"/>
  <c r="S86" i="25" a="1"/>
  <c r="S86" i="25" s="1"/>
  <c r="S87" i="25" s="1"/>
  <c r="S101" i="25" a="1"/>
  <c r="S101" i="25" s="1"/>
  <c r="S102" i="25" s="1"/>
  <c r="S116" i="25" a="1"/>
  <c r="S116" i="25" s="1"/>
  <c r="S117" i="25" s="1"/>
  <c r="S131" i="25" a="1"/>
  <c r="S131" i="25" s="1"/>
  <c r="S132" i="25" s="1"/>
  <c r="S136" i="25" a="1"/>
  <c r="S136" i="25" s="1"/>
  <c r="S137" i="25" s="1"/>
  <c r="S146" i="25" a="1"/>
  <c r="S146" i="25" s="1"/>
  <c r="S147" i="25" s="1"/>
  <c r="S151" i="25" a="1"/>
  <c r="S151" i="25" s="1"/>
  <c r="S152" i="25" s="1"/>
  <c r="S156" i="25" a="1"/>
  <c r="S156" i="25" s="1"/>
  <c r="S157" i="25" s="1"/>
  <c r="S161" i="25" a="1"/>
  <c r="S161" i="25" s="1"/>
  <c r="S162" i="25" s="1"/>
  <c r="S166" i="25" a="1"/>
  <c r="S166" i="25" s="1"/>
  <c r="S167" i="25" s="1"/>
  <c r="S60" i="25"/>
  <c r="Q131" i="25" a="1"/>
  <c r="Q131" i="25" s="1"/>
  <c r="Q132" i="25" s="1"/>
  <c r="R124" i="25" a="1"/>
  <c r="R124" i="25" s="1"/>
  <c r="R125" i="25" s="1"/>
  <c r="R84" i="25" a="1"/>
  <c r="R84" i="25" s="1"/>
  <c r="R85" i="25" s="1"/>
  <c r="R89" i="25" a="1"/>
  <c r="R89" i="25" s="1"/>
  <c r="R90" i="25" s="1"/>
  <c r="R114" i="25" a="1"/>
  <c r="R114" i="25" s="1"/>
  <c r="R115" i="25" s="1"/>
  <c r="R119" i="25" a="1"/>
  <c r="R119" i="25" s="1"/>
  <c r="R120" i="25" s="1"/>
  <c r="R94" i="25" a="1"/>
  <c r="R94" i="25" s="1"/>
  <c r="R95" i="25" s="1"/>
  <c r="R99" i="25" a="1"/>
  <c r="R99" i="25" s="1"/>
  <c r="R100" i="25" s="1"/>
  <c r="R109" i="25" a="1"/>
  <c r="R109" i="25" s="1"/>
  <c r="R110" i="25" s="1"/>
  <c r="R64" i="25"/>
  <c r="R65" i="25" s="1"/>
  <c r="R74" i="25" a="1"/>
  <c r="R74" i="25" s="1"/>
  <c r="R75" i="25" s="1"/>
  <c r="R104" i="25" a="1"/>
  <c r="R104" i="25" s="1"/>
  <c r="R105" i="25" s="1"/>
  <c r="R69" i="25" a="1"/>
  <c r="R69" i="25" s="1"/>
  <c r="R70" i="25" s="1"/>
  <c r="R129" i="25" a="1"/>
  <c r="R129" i="25" s="1"/>
  <c r="R130" i="25" s="1"/>
  <c r="R79" i="25" a="1"/>
  <c r="R79" i="25" s="1"/>
  <c r="R80" i="25" s="1"/>
  <c r="R139" i="25" a="1"/>
  <c r="R139" i="25" s="1"/>
  <c r="R140" i="25" s="1"/>
  <c r="R144" i="25" a="1"/>
  <c r="R144" i="25" s="1"/>
  <c r="R145" i="25" s="1"/>
  <c r="R149" i="25" a="1"/>
  <c r="R149" i="25" s="1"/>
  <c r="R150" i="25" s="1"/>
  <c r="R154" i="25" a="1"/>
  <c r="R154" i="25" s="1"/>
  <c r="R155" i="25" s="1"/>
  <c r="R159" i="25" a="1"/>
  <c r="R159" i="25" s="1"/>
  <c r="R160" i="25" s="1"/>
  <c r="R164" i="25" a="1"/>
  <c r="R164" i="25" s="1"/>
  <c r="R165" i="25" s="1"/>
  <c r="V116" i="19" a="1"/>
  <c r="V116" i="19" s="1"/>
  <c r="V117" i="19" s="1"/>
  <c r="V71" i="19" a="1"/>
  <c r="V71" i="19" s="1"/>
  <c r="V72" i="19" s="1"/>
  <c r="P124" i="25" a="1"/>
  <c r="P124" i="25" s="1"/>
  <c r="P125" i="25" s="1"/>
  <c r="W158" i="19" a="1"/>
  <c r="W158" i="19" s="1"/>
  <c r="U47" i="19"/>
  <c r="U50" i="19" s="1"/>
  <c r="V50" i="19" s="1"/>
  <c r="W57" i="19"/>
  <c r="V48" i="20"/>
  <c r="U151" i="20" a="1"/>
  <c r="U151" i="20" s="1"/>
  <c r="U152" i="20" s="1"/>
  <c r="V57" i="21"/>
  <c r="T165" i="19"/>
  <c r="V49" i="19"/>
  <c r="V79" i="19" a="1"/>
  <c r="V79" i="19" s="1"/>
  <c r="V80" i="19" s="1"/>
  <c r="V94" i="19" a="1"/>
  <c r="V94" i="19" s="1"/>
  <c r="V95" i="19" s="1"/>
  <c r="V99" i="19" a="1"/>
  <c r="V99" i="19" s="1"/>
  <c r="V100" i="19" s="1"/>
  <c r="V109" i="19" a="1"/>
  <c r="V109" i="19" s="1"/>
  <c r="V110" i="19" s="1"/>
  <c r="V114" i="19" a="1"/>
  <c r="V114" i="19" s="1"/>
  <c r="V115" i="19" s="1"/>
  <c r="V119" i="19" a="1"/>
  <c r="V119" i="19" s="1"/>
  <c r="V120" i="19" s="1"/>
  <c r="V124" i="19" a="1"/>
  <c r="V124" i="19" s="1"/>
  <c r="V125" i="19" s="1"/>
  <c r="V69" i="19" a="1"/>
  <c r="V69" i="19" s="1"/>
  <c r="V70" i="19" s="1"/>
  <c r="V129" i="19" a="1"/>
  <c r="V129" i="19" s="1"/>
  <c r="V130" i="19" s="1"/>
  <c r="V104" i="19" a="1"/>
  <c r="V104" i="19" s="1"/>
  <c r="V105" i="19" s="1"/>
  <c r="V64" i="19"/>
  <c r="V65" i="19" s="1"/>
  <c r="V74" i="19" a="1"/>
  <c r="V74" i="19" s="1"/>
  <c r="V75" i="19" s="1"/>
  <c r="V89" i="19" a="1"/>
  <c r="V89" i="19" s="1"/>
  <c r="V90" i="19" s="1"/>
  <c r="V84" i="19" a="1"/>
  <c r="V84" i="19" s="1"/>
  <c r="V85" i="19" s="1"/>
  <c r="V134" i="19" a="1"/>
  <c r="V134" i="19" s="1"/>
  <c r="V135" i="19" s="1"/>
  <c r="V139" i="19" a="1"/>
  <c r="V139" i="19" s="1"/>
  <c r="V140" i="19" s="1"/>
  <c r="V144" i="19" a="1"/>
  <c r="V144" i="19" s="1"/>
  <c r="V145" i="19" s="1"/>
  <c r="V149" i="19" a="1"/>
  <c r="V149" i="19" s="1"/>
  <c r="V150" i="19" s="1"/>
  <c r="V159" i="19" a="1"/>
  <c r="V159" i="19" s="1"/>
  <c r="V160" i="19" s="1"/>
  <c r="V164" i="19" a="1"/>
  <c r="V164" i="19" s="1"/>
  <c r="T144" i="19" a="1"/>
  <c r="T144" i="19" s="1"/>
  <c r="T145" i="19" s="1"/>
  <c r="W111" i="19" a="1"/>
  <c r="W111" i="19" s="1"/>
  <c r="W112" i="19" s="1"/>
  <c r="W101" i="19" a="1"/>
  <c r="W101" i="19" s="1"/>
  <c r="W102" i="19" s="1"/>
  <c r="W116" i="19" a="1"/>
  <c r="W116" i="19" s="1"/>
  <c r="W117" i="19" s="1"/>
  <c r="W126" i="19" a="1"/>
  <c r="W126" i="19" s="1"/>
  <c r="W127" i="19" s="1"/>
  <c r="W96" i="19" a="1"/>
  <c r="W96" i="19" s="1"/>
  <c r="W97" i="19" s="1"/>
  <c r="W121" i="19" a="1"/>
  <c r="W121" i="19" s="1"/>
  <c r="W122" i="19" s="1"/>
  <c r="W86" i="19" a="1"/>
  <c r="W86" i="19" s="1"/>
  <c r="W87" i="19" s="1"/>
  <c r="W66" i="19"/>
  <c r="W67" i="19" s="1"/>
  <c r="W131" i="19" a="1"/>
  <c r="W131" i="19" s="1"/>
  <c r="W132" i="19" s="1"/>
  <c r="W81" i="19" a="1"/>
  <c r="W81" i="19" s="1"/>
  <c r="W82" i="19" s="1"/>
  <c r="W91" i="19" a="1"/>
  <c r="W91" i="19" s="1"/>
  <c r="W92" i="19" s="1"/>
  <c r="W71" i="19" a="1"/>
  <c r="W71" i="19" s="1"/>
  <c r="W72" i="19" s="1"/>
  <c r="W106" i="19" a="1"/>
  <c r="W106" i="19" s="1"/>
  <c r="W107" i="19" s="1"/>
  <c r="W76" i="19" a="1"/>
  <c r="W76" i="19" s="1"/>
  <c r="W77" i="19" s="1"/>
  <c r="W136" i="19" a="1"/>
  <c r="W136" i="19" s="1"/>
  <c r="W137" i="19" s="1"/>
  <c r="W141" i="19" a="1"/>
  <c r="W141" i="19" s="1"/>
  <c r="W142" i="19" s="1"/>
  <c r="W146" i="19" a="1"/>
  <c r="W146" i="19" s="1"/>
  <c r="W147" i="19" s="1"/>
  <c r="W151" i="19" a="1"/>
  <c r="W151" i="19" s="1"/>
  <c r="W152" i="19" s="1"/>
  <c r="W156" i="19" a="1"/>
  <c r="W156" i="19" s="1"/>
  <c r="W157" i="19" s="1"/>
  <c r="W166" i="19" a="1"/>
  <c r="W166" i="19" s="1"/>
  <c r="W167" i="19" s="1"/>
  <c r="X56" i="19"/>
  <c r="X68" i="19" a="1"/>
  <c r="X68" i="19" s="1"/>
  <c r="X63" i="19"/>
  <c r="X78" i="19" a="1"/>
  <c r="X78" i="19" s="1"/>
  <c r="X73" i="19" a="1"/>
  <c r="X73" i="19" s="1"/>
  <c r="X83" i="19" a="1"/>
  <c r="X83" i="19" s="1"/>
  <c r="X88" i="19" a="1"/>
  <c r="X88" i="19" s="1"/>
  <c r="X93" i="19" a="1"/>
  <c r="X93" i="19" s="1"/>
  <c r="X98" i="19" a="1"/>
  <c r="X98" i="19" s="1"/>
  <c r="X103" i="19" a="1"/>
  <c r="X103" i="19" s="1"/>
  <c r="X108" i="19" a="1"/>
  <c r="X108" i="19" s="1"/>
  <c r="X113" i="19" a="1"/>
  <c r="X113" i="19" s="1"/>
  <c r="X118" i="19" a="1"/>
  <c r="X118" i="19" s="1"/>
  <c r="X123" i="19" a="1"/>
  <c r="X123" i="19" s="1"/>
  <c r="X128" i="19" a="1"/>
  <c r="X128" i="19" s="1"/>
  <c r="X133" i="19" a="1"/>
  <c r="X133" i="19" s="1"/>
  <c r="X138" i="19" a="1"/>
  <c r="X138" i="19" s="1"/>
  <c r="X143" i="19" a="1"/>
  <c r="X143" i="19" s="1"/>
  <c r="X45" i="19"/>
  <c r="X59" i="19" s="1"/>
  <c r="X148" i="19" a="1"/>
  <c r="X148" i="19" s="1"/>
  <c r="X153" i="19" a="1"/>
  <c r="X153" i="19" s="1"/>
  <c r="X158" i="19" a="1"/>
  <c r="X158" i="19" s="1"/>
  <c r="W46" i="19"/>
  <c r="W47" i="19" s="1"/>
  <c r="T167" i="19"/>
  <c r="U124" i="19" a="1"/>
  <c r="U124" i="19" s="1"/>
  <c r="U125" i="19" s="1"/>
  <c r="U64" i="19"/>
  <c r="U65" i="19" s="1"/>
  <c r="U99" i="19" a="1"/>
  <c r="U99" i="19" s="1"/>
  <c r="U100" i="19" s="1"/>
  <c r="U104" i="19" a="1"/>
  <c r="U104" i="19" s="1"/>
  <c r="U105" i="19" s="1"/>
  <c r="U69" i="19" a="1"/>
  <c r="U69" i="19" s="1"/>
  <c r="U70" i="19" s="1"/>
  <c r="U79" i="19" a="1"/>
  <c r="U79" i="19" s="1"/>
  <c r="U80" i="19" s="1"/>
  <c r="U84" i="19" a="1"/>
  <c r="U84" i="19" s="1"/>
  <c r="U85" i="19" s="1"/>
  <c r="U94" i="19" a="1"/>
  <c r="U94" i="19" s="1"/>
  <c r="U95" i="19" s="1"/>
  <c r="U109" i="19" a="1"/>
  <c r="U109" i="19" s="1"/>
  <c r="U110" i="19" s="1"/>
  <c r="U74" i="19" a="1"/>
  <c r="U74" i="19" s="1"/>
  <c r="U75" i="19" s="1"/>
  <c r="U89" i="19" a="1"/>
  <c r="U89" i="19" s="1"/>
  <c r="U90" i="19" s="1"/>
  <c r="U114" i="19" a="1"/>
  <c r="U114" i="19" s="1"/>
  <c r="U115" i="19" s="1"/>
  <c r="U129" i="19" a="1"/>
  <c r="U129" i="19" s="1"/>
  <c r="U130" i="19" s="1"/>
  <c r="U119" i="19" a="1"/>
  <c r="U119" i="19" s="1"/>
  <c r="U120" i="19" s="1"/>
  <c r="U134" i="19" a="1"/>
  <c r="U134" i="19" s="1"/>
  <c r="U135" i="19" s="1"/>
  <c r="U139" i="19" a="1"/>
  <c r="U139" i="19" s="1"/>
  <c r="U140" i="19" s="1"/>
  <c r="U144" i="19" a="1"/>
  <c r="U144" i="19" s="1"/>
  <c r="U145" i="19" s="1"/>
  <c r="U154" i="19" a="1"/>
  <c r="U154" i="19" s="1"/>
  <c r="U155" i="19" s="1"/>
  <c r="U159" i="19" a="1"/>
  <c r="U159" i="19" s="1"/>
  <c r="U160" i="19" s="1"/>
  <c r="U164" i="19" a="1"/>
  <c r="U164" i="19" s="1"/>
  <c r="V153" i="20" a="1"/>
  <c r="V153" i="20" s="1"/>
  <c r="U101" i="19" a="1"/>
  <c r="U101" i="19" s="1"/>
  <c r="U102" i="19" s="1"/>
  <c r="U71" i="19" a="1"/>
  <c r="U71" i="19" s="1"/>
  <c r="U72" i="19" s="1"/>
  <c r="U86" i="19" a="1"/>
  <c r="U86" i="19" s="1"/>
  <c r="U87" i="19" s="1"/>
  <c r="U96" i="19" a="1"/>
  <c r="U96" i="19" s="1"/>
  <c r="U97" i="19" s="1"/>
  <c r="U106" i="19" a="1"/>
  <c r="U106" i="19" s="1"/>
  <c r="U107" i="19" s="1"/>
  <c r="U76" i="19" a="1"/>
  <c r="U76" i="19" s="1"/>
  <c r="U77" i="19" s="1"/>
  <c r="U81" i="19" a="1"/>
  <c r="U81" i="19" s="1"/>
  <c r="U82" i="19" s="1"/>
  <c r="U91" i="19" a="1"/>
  <c r="U91" i="19" s="1"/>
  <c r="U92" i="19" s="1"/>
  <c r="U111" i="19" a="1"/>
  <c r="U111" i="19" s="1"/>
  <c r="U112" i="19" s="1"/>
  <c r="U66" i="19"/>
  <c r="U67" i="19" s="1"/>
  <c r="U121" i="19" a="1"/>
  <c r="U121" i="19" s="1"/>
  <c r="U122" i="19" s="1"/>
  <c r="U116" i="19" a="1"/>
  <c r="U116" i="19" s="1"/>
  <c r="U117" i="19" s="1"/>
  <c r="U126" i="19" a="1"/>
  <c r="U126" i="19" s="1"/>
  <c r="U127" i="19" s="1"/>
  <c r="U131" i="19" a="1"/>
  <c r="U131" i="19" s="1"/>
  <c r="U132" i="19" s="1"/>
  <c r="U136" i="19" a="1"/>
  <c r="U136" i="19" s="1"/>
  <c r="U137" i="19" s="1"/>
  <c r="U141" i="19" a="1"/>
  <c r="U141" i="19" s="1"/>
  <c r="U142" i="19" s="1"/>
  <c r="U146" i="19" a="1"/>
  <c r="U146" i="19" s="1"/>
  <c r="U147" i="19" s="1"/>
  <c r="U156" i="19" a="1"/>
  <c r="U156" i="19" s="1"/>
  <c r="U157" i="19" s="1"/>
  <c r="U161" i="19" a="1"/>
  <c r="U161" i="19" s="1"/>
  <c r="U162" i="19" s="1"/>
  <c r="U166" i="19" a="1"/>
  <c r="U166" i="19" s="1"/>
  <c r="U60" i="19"/>
  <c r="X52" i="19"/>
  <c r="T146" i="19" a="1"/>
  <c r="T146" i="19" s="1"/>
  <c r="T147" i="19" s="1"/>
  <c r="W63" i="20"/>
  <c r="W56" i="20"/>
  <c r="W57" i="20" s="1"/>
  <c r="W68" i="20" a="1"/>
  <c r="W68" i="20" s="1"/>
  <c r="W73" i="20" a="1"/>
  <c r="W73" i="20" s="1"/>
  <c r="W78" i="20" a="1"/>
  <c r="W78" i="20" s="1"/>
  <c r="W83" i="20" a="1"/>
  <c r="W83" i="20" s="1"/>
  <c r="W88" i="20" a="1"/>
  <c r="W88" i="20" s="1"/>
  <c r="W93" i="20" a="1"/>
  <c r="W93" i="20" s="1"/>
  <c r="W98" i="20" a="1"/>
  <c r="W98" i="20" s="1"/>
  <c r="W103" i="20" a="1"/>
  <c r="W103" i="20" s="1"/>
  <c r="W108" i="20" a="1"/>
  <c r="W108" i="20" s="1"/>
  <c r="W113" i="20" a="1"/>
  <c r="W113" i="20" s="1"/>
  <c r="W118" i="20" a="1"/>
  <c r="W118" i="20" s="1"/>
  <c r="W123" i="20" a="1"/>
  <c r="W123" i="20" s="1"/>
  <c r="W128" i="20" a="1"/>
  <c r="W128" i="20" s="1"/>
  <c r="W133" i="20" a="1"/>
  <c r="W133" i="20" s="1"/>
  <c r="W138" i="20" a="1"/>
  <c r="W138" i="20" s="1"/>
  <c r="W143" i="20" a="1"/>
  <c r="W143" i="20" s="1"/>
  <c r="W45" i="20"/>
  <c r="W148" i="20" a="1"/>
  <c r="W148" i="20" s="1"/>
  <c r="W153" i="20" a="1"/>
  <c r="W153" i="20" s="1"/>
  <c r="W163" i="20" a="1"/>
  <c r="W163" i="20" s="1"/>
  <c r="X56" i="20"/>
  <c r="X63" i="20"/>
  <c r="X68" i="20" a="1"/>
  <c r="X68" i="20" s="1"/>
  <c r="X73" i="20" a="1"/>
  <c r="X73" i="20" s="1"/>
  <c r="X78" i="20" a="1"/>
  <c r="X78" i="20" s="1"/>
  <c r="X83" i="20" a="1"/>
  <c r="X83" i="20" s="1"/>
  <c r="X88" i="20" a="1"/>
  <c r="X88" i="20" s="1"/>
  <c r="X93" i="20" a="1"/>
  <c r="X93" i="20" s="1"/>
  <c r="X98" i="20" a="1"/>
  <c r="X98" i="20" s="1"/>
  <c r="X103" i="20" a="1"/>
  <c r="X103" i="20" s="1"/>
  <c r="X108" i="20" a="1"/>
  <c r="X108" i="20" s="1"/>
  <c r="X113" i="20" a="1"/>
  <c r="X113" i="20" s="1"/>
  <c r="X118" i="20" a="1"/>
  <c r="X118" i="20" s="1"/>
  <c r="X123" i="20" a="1"/>
  <c r="X123" i="20" s="1"/>
  <c r="X128" i="20" a="1"/>
  <c r="X128" i="20" s="1"/>
  <c r="X133" i="20" a="1"/>
  <c r="X133" i="20" s="1"/>
  <c r="X138" i="20" a="1"/>
  <c r="X138" i="20" s="1"/>
  <c r="X143" i="20" a="1"/>
  <c r="X143" i="20" s="1"/>
  <c r="X148" i="20" a="1"/>
  <c r="X148" i="20" s="1"/>
  <c r="X153" i="20" a="1"/>
  <c r="X153" i="20" s="1"/>
  <c r="X158" i="20" a="1"/>
  <c r="X158" i="20" s="1"/>
  <c r="T144" i="20" a="1"/>
  <c r="T144" i="20" s="1"/>
  <c r="T145" i="20" s="1"/>
  <c r="R59" i="21"/>
  <c r="R46" i="21"/>
  <c r="S52" i="21"/>
  <c r="T45" i="21" s="1"/>
  <c r="S45" i="21"/>
  <c r="R48" i="21"/>
  <c r="V136" i="20" a="1"/>
  <c r="V136" i="20" s="1"/>
  <c r="V137" i="20" s="1"/>
  <c r="V126" i="20" a="1"/>
  <c r="V126" i="20" s="1"/>
  <c r="V127" i="20" s="1"/>
  <c r="V96" i="20" a="1"/>
  <c r="V96" i="20" s="1"/>
  <c r="V97" i="20" s="1"/>
  <c r="V131" i="20" a="1"/>
  <c r="V131" i="20" s="1"/>
  <c r="V132" i="20" s="1"/>
  <c r="V91" i="20" a="1"/>
  <c r="V91" i="20" s="1"/>
  <c r="V92" i="20" s="1"/>
  <c r="V121" i="20" a="1"/>
  <c r="V121" i="20" s="1"/>
  <c r="V122" i="20" s="1"/>
  <c r="V106" i="20" a="1"/>
  <c r="V106" i="20" s="1"/>
  <c r="V107" i="20" s="1"/>
  <c r="V116" i="20" a="1"/>
  <c r="V116" i="20" s="1"/>
  <c r="V117" i="20" s="1"/>
  <c r="V141" i="20" a="1"/>
  <c r="V141" i="20" s="1"/>
  <c r="V142" i="20" s="1"/>
  <c r="V66" i="20"/>
  <c r="V67" i="20" s="1"/>
  <c r="V111" i="20" a="1"/>
  <c r="V111" i="20" s="1"/>
  <c r="V112" i="20" s="1"/>
  <c r="V71" i="20" a="1"/>
  <c r="V71" i="20" s="1"/>
  <c r="V72" i="20" s="1"/>
  <c r="V81" i="20" a="1"/>
  <c r="V81" i="20" s="1"/>
  <c r="V82" i="20" s="1"/>
  <c r="V76" i="20" a="1"/>
  <c r="V76" i="20" s="1"/>
  <c r="V77" i="20" s="1"/>
  <c r="V101" i="20" a="1"/>
  <c r="V101" i="20" s="1"/>
  <c r="V102" i="20" s="1"/>
  <c r="V86" i="20" a="1"/>
  <c r="V86" i="20" s="1"/>
  <c r="V87" i="20" s="1"/>
  <c r="V146" i="20" a="1"/>
  <c r="V146" i="20" s="1"/>
  <c r="V147" i="20" s="1"/>
  <c r="V151" i="20" a="1"/>
  <c r="V151" i="20" s="1"/>
  <c r="V152" i="20" s="1"/>
  <c r="V161" i="20" a="1"/>
  <c r="V161" i="20" s="1"/>
  <c r="V162" i="20" s="1"/>
  <c r="V166" i="20" a="1"/>
  <c r="V166" i="20" s="1"/>
  <c r="V167" i="20" s="1"/>
  <c r="U139" i="20" a="1"/>
  <c r="U139" i="20" s="1"/>
  <c r="U140" i="20" s="1"/>
  <c r="U129" i="20" a="1"/>
  <c r="U129" i="20" s="1"/>
  <c r="U130" i="20" s="1"/>
  <c r="U99" i="20" a="1"/>
  <c r="U99" i="20" s="1"/>
  <c r="U100" i="20" s="1"/>
  <c r="U104" i="20" a="1"/>
  <c r="U104" i="20" s="1"/>
  <c r="U105" i="20" s="1"/>
  <c r="U134" i="20" a="1"/>
  <c r="U134" i="20" s="1"/>
  <c r="U135" i="20" s="1"/>
  <c r="U94" i="20" a="1"/>
  <c r="U94" i="20" s="1"/>
  <c r="U95" i="20" s="1"/>
  <c r="U119" i="20" a="1"/>
  <c r="U119" i="20" s="1"/>
  <c r="U120" i="20" s="1"/>
  <c r="U124" i="20" a="1"/>
  <c r="U124" i="20" s="1"/>
  <c r="U125" i="20" s="1"/>
  <c r="U74" i="20" a="1"/>
  <c r="U74" i="20" s="1"/>
  <c r="U75" i="20" s="1"/>
  <c r="U89" i="20" a="1"/>
  <c r="U89" i="20" s="1"/>
  <c r="U90" i="20" s="1"/>
  <c r="U109" i="20" a="1"/>
  <c r="U109" i="20" s="1"/>
  <c r="U110" i="20" s="1"/>
  <c r="U64" i="20"/>
  <c r="U65" i="20" s="1"/>
  <c r="U79" i="20" a="1"/>
  <c r="U79" i="20" s="1"/>
  <c r="U80" i="20" s="1"/>
  <c r="U84" i="20" a="1"/>
  <c r="U84" i="20" s="1"/>
  <c r="U85" i="20" s="1"/>
  <c r="U144" i="20" a="1"/>
  <c r="U144" i="20" s="1"/>
  <c r="U145" i="20" s="1"/>
  <c r="U69" i="20" a="1"/>
  <c r="U69" i="20" s="1"/>
  <c r="U70" i="20" s="1"/>
  <c r="U114" i="20" a="1"/>
  <c r="U114" i="20" s="1"/>
  <c r="U115" i="20" s="1"/>
  <c r="U154" i="20" a="1"/>
  <c r="U154" i="20" s="1"/>
  <c r="U155" i="20" s="1"/>
  <c r="U159" i="20" a="1"/>
  <c r="U159" i="20" s="1"/>
  <c r="U160" i="20" s="1"/>
  <c r="U164" i="20" a="1"/>
  <c r="U164" i="20" s="1"/>
  <c r="U165" i="20" s="1"/>
  <c r="Q60" i="21"/>
  <c r="Q146" i="21" a="1"/>
  <c r="Q146" i="21" s="1"/>
  <c r="Q147" i="21" s="1"/>
  <c r="Q116" i="21" a="1"/>
  <c r="Q116" i="21" s="1"/>
  <c r="Q117" i="21" s="1"/>
  <c r="Q151" i="21" a="1"/>
  <c r="Q151" i="21" s="1"/>
  <c r="Q152" i="21" s="1"/>
  <c r="Q91" i="21" a="1"/>
  <c r="Q91" i="21" s="1"/>
  <c r="Q92" i="21" s="1"/>
  <c r="Q161" i="21" a="1"/>
  <c r="Q161" i="21" s="1"/>
  <c r="Q162" i="21" s="1"/>
  <c r="Q166" i="21" a="1"/>
  <c r="Q166" i="21" s="1"/>
  <c r="Q167" i="21" s="1"/>
  <c r="Q66" i="21"/>
  <c r="Q67" i="21" s="1"/>
  <c r="Q76" i="21" a="1"/>
  <c r="Q76" i="21" s="1"/>
  <c r="Q77" i="21" s="1"/>
  <c r="Q156" i="21" a="1"/>
  <c r="Q156" i="21" s="1"/>
  <c r="Q157" i="21" s="1"/>
  <c r="Q121" i="21" a="1"/>
  <c r="Q121" i="21" s="1"/>
  <c r="Q122" i="21" s="1"/>
  <c r="Q111" i="21" a="1"/>
  <c r="Q111" i="21" s="1"/>
  <c r="Q112" i="21" s="1"/>
  <c r="Q126" i="21" a="1"/>
  <c r="Q126" i="21" s="1"/>
  <c r="Q127" i="21" s="1"/>
  <c r="Q136" i="21" a="1"/>
  <c r="Q136" i="21" s="1"/>
  <c r="Q137" i="21" s="1"/>
  <c r="Q86" i="21" a="1"/>
  <c r="Q86" i="21" s="1"/>
  <c r="Q87" i="21" s="1"/>
  <c r="Q81" i="21" a="1"/>
  <c r="Q81" i="21" s="1"/>
  <c r="Q82" i="21" s="1"/>
  <c r="Q71" i="21" a="1"/>
  <c r="Q71" i="21" s="1"/>
  <c r="Q72" i="21" s="1"/>
  <c r="Q101" i="21" a="1"/>
  <c r="Q101" i="21" s="1"/>
  <c r="Q102" i="21" s="1"/>
  <c r="Q96" i="21" a="1"/>
  <c r="Q96" i="21" s="1"/>
  <c r="Q97" i="21" s="1"/>
  <c r="Q141" i="21" a="1"/>
  <c r="Q141" i="21" s="1"/>
  <c r="Q142" i="21" s="1"/>
  <c r="Q106" i="21" a="1"/>
  <c r="Q106" i="21" s="1"/>
  <c r="Q107" i="21" s="1"/>
  <c r="U47" i="20"/>
  <c r="U50" i="20" s="1"/>
  <c r="W52" i="20"/>
  <c r="X52" i="20" s="1"/>
  <c r="V46" i="20"/>
  <c r="V47" i="20" s="1"/>
  <c r="U49" i="20"/>
  <c r="V49" i="20" s="1"/>
  <c r="Q47" i="21"/>
  <c r="Q50" i="21" s="1"/>
  <c r="Q49" i="21"/>
  <c r="Q69" i="21" a="1"/>
  <c r="Q69" i="21" s="1"/>
  <c r="Q70" i="21" s="1"/>
  <c r="Q119" i="21" a="1"/>
  <c r="Q119" i="21" s="1"/>
  <c r="Q120" i="21" s="1"/>
  <c r="Q99" i="21" a="1"/>
  <c r="Q99" i="21" s="1"/>
  <c r="Q100" i="21" s="1"/>
  <c r="Q74" i="21" a="1"/>
  <c r="Q74" i="21" s="1"/>
  <c r="Q75" i="21" s="1"/>
  <c r="Q154" i="21" a="1"/>
  <c r="Q154" i="21" s="1"/>
  <c r="Q155" i="21" s="1"/>
  <c r="Q134" i="21" a="1"/>
  <c r="Q134" i="21" s="1"/>
  <c r="Q135" i="21" s="1"/>
  <c r="Q64" i="21"/>
  <c r="Q159" i="21" a="1"/>
  <c r="Q159" i="21" s="1"/>
  <c r="Q160" i="21" s="1"/>
  <c r="Q139" i="21" a="1"/>
  <c r="Q139" i="21" s="1"/>
  <c r="Q140" i="21" s="1"/>
  <c r="Q144" i="21" a="1"/>
  <c r="Q144" i="21" s="1"/>
  <c r="Q145" i="21" s="1"/>
  <c r="Q124" i="21" a="1"/>
  <c r="Q124" i="21" s="1"/>
  <c r="Q125" i="21" s="1"/>
  <c r="Q149" i="21" a="1"/>
  <c r="Q149" i="21" s="1"/>
  <c r="Q150" i="21" s="1"/>
  <c r="Q104" i="21" a="1"/>
  <c r="Q104" i="21" s="1"/>
  <c r="Q105" i="21" s="1"/>
  <c r="Q79" i="21" a="1"/>
  <c r="Q79" i="21" s="1"/>
  <c r="Q80" i="21" s="1"/>
  <c r="Q89" i="21" a="1"/>
  <c r="Q89" i="21" s="1"/>
  <c r="Q90" i="21" s="1"/>
  <c r="Q164" i="21" a="1"/>
  <c r="Q164" i="21" s="1"/>
  <c r="Q165" i="21" s="1"/>
  <c r="Q94" i="21" a="1"/>
  <c r="Q94" i="21" s="1"/>
  <c r="Q95" i="21" s="1"/>
  <c r="Q84" i="21" a="1"/>
  <c r="Q84" i="21" s="1"/>
  <c r="Q85" i="21" s="1"/>
  <c r="Q114" i="21" a="1"/>
  <c r="Q114" i="21" s="1"/>
  <c r="Q115" i="21" s="1"/>
  <c r="Q109" i="21" a="1"/>
  <c r="Q109" i="21" s="1"/>
  <c r="Q110" i="21" s="1"/>
  <c r="V153" i="21" a="1"/>
  <c r="V153" i="21" s="1"/>
  <c r="W63" i="21"/>
  <c r="W68" i="21" a="1"/>
  <c r="W68" i="21" s="1"/>
  <c r="W56" i="21"/>
  <c r="W73" i="21" a="1"/>
  <c r="W73" i="21" s="1"/>
  <c r="W78" i="21" a="1"/>
  <c r="W78" i="21" s="1"/>
  <c r="W88" i="21" a="1"/>
  <c r="W88" i="21" s="1"/>
  <c r="W83" i="21" a="1"/>
  <c r="W83" i="21" s="1"/>
  <c r="W93" i="21" a="1"/>
  <c r="W93" i="21" s="1"/>
  <c r="W98" i="21" a="1"/>
  <c r="W98" i="21" s="1"/>
  <c r="W103" i="21" a="1"/>
  <c r="W103" i="21" s="1"/>
  <c r="W108" i="21" a="1"/>
  <c r="W108" i="21" s="1"/>
  <c r="W113" i="21" a="1"/>
  <c r="W113" i="21" s="1"/>
  <c r="W118" i="21" a="1"/>
  <c r="W118" i="21" s="1"/>
  <c r="W123" i="21" a="1"/>
  <c r="W123" i="21" s="1"/>
  <c r="W128" i="21" a="1"/>
  <c r="W128" i="21" s="1"/>
  <c r="W133" i="21" a="1"/>
  <c r="W133" i="21" s="1"/>
  <c r="W138" i="21" a="1"/>
  <c r="W138" i="21" s="1"/>
  <c r="W143" i="21" a="1"/>
  <c r="W143" i="21" s="1"/>
  <c r="W148" i="21" a="1"/>
  <c r="W148" i="21" s="1"/>
  <c r="W153" i="21" a="1"/>
  <c r="W153" i="21" s="1"/>
  <c r="W163" i="21" a="1"/>
  <c r="W163" i="21" s="1"/>
  <c r="V42" i="25"/>
  <c r="V44" i="25" s="1"/>
  <c r="W24" i="25"/>
  <c r="W32" i="25"/>
  <c r="X23" i="25"/>
  <c r="X24" i="21"/>
  <c r="X42" i="21" s="1"/>
  <c r="X32" i="21"/>
  <c r="W57" i="21" l="1"/>
  <c r="R136" i="25" a="1"/>
  <c r="R136" i="25" s="1"/>
  <c r="R137" i="25" s="1"/>
  <c r="U148" i="25" a="1"/>
  <c r="U148" i="25" s="1"/>
  <c r="U48" i="25"/>
  <c r="V56" i="25"/>
  <c r="V63" i="25"/>
  <c r="V68" i="25" a="1"/>
  <c r="V68" i="25" s="1"/>
  <c r="V73" i="25" a="1"/>
  <c r="V73" i="25" s="1"/>
  <c r="V78" i="25" a="1"/>
  <c r="V78" i="25" s="1"/>
  <c r="V83" i="25" a="1"/>
  <c r="V83" i="25" s="1"/>
  <c r="V88" i="25" a="1"/>
  <c r="V88" i="25" s="1"/>
  <c r="V93" i="25" a="1"/>
  <c r="V93" i="25" s="1"/>
  <c r="V98" i="25" a="1"/>
  <c r="V98" i="25" s="1"/>
  <c r="V103" i="25" a="1"/>
  <c r="V103" i="25" s="1"/>
  <c r="V108" i="25" a="1"/>
  <c r="V108" i="25" s="1"/>
  <c r="V113" i="25" a="1"/>
  <c r="V113" i="25" s="1"/>
  <c r="V118" i="25" a="1"/>
  <c r="V118" i="25" s="1"/>
  <c r="V123" i="25" a="1"/>
  <c r="V123" i="25" s="1"/>
  <c r="V128" i="25" a="1"/>
  <c r="V128" i="25" s="1"/>
  <c r="V133" i="25" a="1"/>
  <c r="V133" i="25" s="1"/>
  <c r="V138" i="25" a="1"/>
  <c r="V138" i="25" s="1"/>
  <c r="V45" i="25"/>
  <c r="V143" i="25" a="1"/>
  <c r="V143" i="25" s="1"/>
  <c r="V148" i="25" a="1"/>
  <c r="V148" i="25" s="1"/>
  <c r="V59" i="25"/>
  <c r="V60" i="25" s="1"/>
  <c r="V158" i="25" a="1"/>
  <c r="V158" i="25" s="1"/>
  <c r="V163" i="25" a="1"/>
  <c r="V163" i="25" s="1"/>
  <c r="X57" i="19"/>
  <c r="V53" i="25"/>
  <c r="V54" i="25" s="1"/>
  <c r="S141" i="25" a="1"/>
  <c r="S141" i="25" s="1"/>
  <c r="S142" i="25" s="1"/>
  <c r="Q129" i="25" a="1"/>
  <c r="Q129" i="25" s="1"/>
  <c r="Q130" i="25" s="1"/>
  <c r="T50" i="25"/>
  <c r="X163" i="19" a="1"/>
  <c r="X163" i="19" s="1"/>
  <c r="V156" i="19" a="1"/>
  <c r="V156" i="19" s="1"/>
  <c r="V157" i="19" s="1"/>
  <c r="V57" i="25"/>
  <c r="T134" i="25" a="1"/>
  <c r="T134" i="25" s="1"/>
  <c r="T135" i="25" s="1"/>
  <c r="T84" i="25" a="1"/>
  <c r="T84" i="25" s="1"/>
  <c r="T85" i="25" s="1"/>
  <c r="T104" i="25" a="1"/>
  <c r="T104" i="25" s="1"/>
  <c r="T105" i="25" s="1"/>
  <c r="T119" i="25" a="1"/>
  <c r="T119" i="25" s="1"/>
  <c r="T120" i="25" s="1"/>
  <c r="T139" i="25" a="1"/>
  <c r="T139" i="25" s="1"/>
  <c r="T140" i="25" s="1"/>
  <c r="T129" i="25" a="1"/>
  <c r="T129" i="25" s="1"/>
  <c r="T130" i="25" s="1"/>
  <c r="T64" i="25"/>
  <c r="T65" i="25" s="1"/>
  <c r="T69" i="25" a="1"/>
  <c r="T69" i="25" s="1"/>
  <c r="T70" i="25" s="1"/>
  <c r="T89" i="25" a="1"/>
  <c r="T89" i="25" s="1"/>
  <c r="T90" i="25" s="1"/>
  <c r="T99" i="25" a="1"/>
  <c r="T99" i="25" s="1"/>
  <c r="T100" i="25" s="1"/>
  <c r="T109" i="25" a="1"/>
  <c r="T109" i="25" s="1"/>
  <c r="T110" i="25" s="1"/>
  <c r="T114" i="25" a="1"/>
  <c r="T114" i="25" s="1"/>
  <c r="T115" i="25" s="1"/>
  <c r="T74" i="25" a="1"/>
  <c r="T74" i="25" s="1"/>
  <c r="T75" i="25" s="1"/>
  <c r="T79" i="25" a="1"/>
  <c r="T79" i="25" s="1"/>
  <c r="T80" i="25" s="1"/>
  <c r="T94" i="25" a="1"/>
  <c r="T94" i="25" s="1"/>
  <c r="T95" i="25" s="1"/>
  <c r="T124" i="25" a="1"/>
  <c r="T124" i="25" s="1"/>
  <c r="T125" i="25" s="1"/>
  <c r="T149" i="25" a="1"/>
  <c r="T149" i="25" s="1"/>
  <c r="T150" i="25" s="1"/>
  <c r="T154" i="25" a="1"/>
  <c r="T154" i="25" s="1"/>
  <c r="T155" i="25" s="1"/>
  <c r="T159" i="25" a="1"/>
  <c r="T159" i="25" s="1"/>
  <c r="T160" i="25" s="1"/>
  <c r="T164" i="25" a="1"/>
  <c r="T164" i="25" s="1"/>
  <c r="T165" i="25" s="1"/>
  <c r="T126" i="25" a="1"/>
  <c r="T126" i="25" s="1"/>
  <c r="T127" i="25" s="1"/>
  <c r="T71" i="25" a="1"/>
  <c r="T71" i="25" s="1"/>
  <c r="T72" i="25" s="1"/>
  <c r="T66" i="25"/>
  <c r="T67" i="25" s="1"/>
  <c r="T81" i="25" a="1"/>
  <c r="T81" i="25" s="1"/>
  <c r="T82" i="25" s="1"/>
  <c r="T106" i="25" a="1"/>
  <c r="T106" i="25" s="1"/>
  <c r="T107" i="25" s="1"/>
  <c r="T86" i="25" a="1"/>
  <c r="T86" i="25" s="1"/>
  <c r="T87" i="25" s="1"/>
  <c r="T91" i="25" a="1"/>
  <c r="T91" i="25" s="1"/>
  <c r="T92" i="25" s="1"/>
  <c r="T111" i="25" a="1"/>
  <c r="T111" i="25" s="1"/>
  <c r="T112" i="25" s="1"/>
  <c r="T121" i="25" a="1"/>
  <c r="T121" i="25" s="1"/>
  <c r="T122" i="25" s="1"/>
  <c r="T131" i="25" a="1"/>
  <c r="T131" i="25" s="1"/>
  <c r="T132" i="25" s="1"/>
  <c r="T101" i="25" a="1"/>
  <c r="T101" i="25" s="1"/>
  <c r="T102" i="25" s="1"/>
  <c r="T76" i="25" a="1"/>
  <c r="T76" i="25" s="1"/>
  <c r="T77" i="25" s="1"/>
  <c r="T96" i="25" a="1"/>
  <c r="T96" i="25" s="1"/>
  <c r="T97" i="25" s="1"/>
  <c r="T116" i="25" a="1"/>
  <c r="T116" i="25" s="1"/>
  <c r="T117" i="25" s="1"/>
  <c r="T136" i="25" a="1"/>
  <c r="T136" i="25" s="1"/>
  <c r="T137" i="25" s="1"/>
  <c r="T141" i="25" a="1"/>
  <c r="T141" i="25" s="1"/>
  <c r="T142" i="25" s="1"/>
  <c r="T151" i="25" a="1"/>
  <c r="T151" i="25" s="1"/>
  <c r="T152" i="25" s="1"/>
  <c r="T156" i="25" a="1"/>
  <c r="T156" i="25" s="1"/>
  <c r="T157" i="25" s="1"/>
  <c r="T161" i="25" a="1"/>
  <c r="T161" i="25" s="1"/>
  <c r="T162" i="25" s="1"/>
  <c r="T166" i="25" a="1"/>
  <c r="T166" i="25" s="1"/>
  <c r="T167" i="25" s="1"/>
  <c r="T60" i="25"/>
  <c r="X44" i="21"/>
  <c r="X78" i="21" s="1" a="1"/>
  <c r="X78" i="21" s="1"/>
  <c r="S139" i="25" a="1"/>
  <c r="S139" i="25" s="1"/>
  <c r="S140" i="25" s="1"/>
  <c r="U131" i="25" a="1"/>
  <c r="U131" i="25" s="1"/>
  <c r="U132" i="25" s="1"/>
  <c r="U66" i="25"/>
  <c r="U67" i="25" s="1"/>
  <c r="U86" i="25" a="1"/>
  <c r="U86" i="25" s="1"/>
  <c r="U87" i="25" s="1"/>
  <c r="U96" i="25" a="1"/>
  <c r="U96" i="25" s="1"/>
  <c r="U97" i="25" s="1"/>
  <c r="U101" i="25" a="1"/>
  <c r="U101" i="25" s="1"/>
  <c r="U102" i="25" s="1"/>
  <c r="U111" i="25" a="1"/>
  <c r="U111" i="25" s="1"/>
  <c r="U112" i="25" s="1"/>
  <c r="U71" i="25" a="1"/>
  <c r="U71" i="25" s="1"/>
  <c r="U72" i="25" s="1"/>
  <c r="U76" i="25" a="1"/>
  <c r="U76" i="25" s="1"/>
  <c r="U77" i="25" s="1"/>
  <c r="U81" i="25" a="1"/>
  <c r="U81" i="25" s="1"/>
  <c r="U82" i="25" s="1"/>
  <c r="U136" i="25" a="1"/>
  <c r="U136" i="25" s="1"/>
  <c r="U137" i="25" s="1"/>
  <c r="U106" i="25" a="1"/>
  <c r="U106" i="25" s="1"/>
  <c r="U107" i="25" s="1"/>
  <c r="U126" i="25" a="1"/>
  <c r="U126" i="25" s="1"/>
  <c r="U127" i="25" s="1"/>
  <c r="U91" i="25" a="1"/>
  <c r="U91" i="25" s="1"/>
  <c r="U92" i="25" s="1"/>
  <c r="U116" i="25" a="1"/>
  <c r="U116" i="25" s="1"/>
  <c r="U117" i="25" s="1"/>
  <c r="U121" i="25" a="1"/>
  <c r="U121" i="25" s="1"/>
  <c r="U122" i="25" s="1"/>
  <c r="U141" i="25" a="1"/>
  <c r="U141" i="25" s="1"/>
  <c r="U142" i="25" s="1"/>
  <c r="U146" i="25" a="1"/>
  <c r="U146" i="25" s="1"/>
  <c r="U147" i="25" s="1"/>
  <c r="U156" i="25" a="1"/>
  <c r="U156" i="25" s="1"/>
  <c r="U157" i="25" s="1"/>
  <c r="U161" i="25" a="1"/>
  <c r="U161" i="25" s="1"/>
  <c r="U162" i="25" s="1"/>
  <c r="U166" i="25" a="1"/>
  <c r="U166" i="25" s="1"/>
  <c r="U167" i="25" s="1"/>
  <c r="V52" i="25"/>
  <c r="R134" i="25" a="1"/>
  <c r="R134" i="25" s="1"/>
  <c r="R135" i="25" s="1"/>
  <c r="T49" i="25"/>
  <c r="U46" i="25"/>
  <c r="U47" i="25" s="1"/>
  <c r="W48" i="20"/>
  <c r="X163" i="20" a="1"/>
  <c r="X163" i="20" s="1"/>
  <c r="R49" i="21"/>
  <c r="W59" i="20"/>
  <c r="W60" i="20" s="1"/>
  <c r="T52" i="21"/>
  <c r="U45" i="21" s="1"/>
  <c r="X131" i="19" a="1"/>
  <c r="X131" i="19" s="1"/>
  <c r="X132" i="19" s="1"/>
  <c r="X86" i="19" a="1"/>
  <c r="X86" i="19" s="1"/>
  <c r="X87" i="19" s="1"/>
  <c r="X121" i="19" a="1"/>
  <c r="X121" i="19" s="1"/>
  <c r="X122" i="19" s="1"/>
  <c r="X66" i="19"/>
  <c r="X67" i="19" s="1"/>
  <c r="X91" i="19" a="1"/>
  <c r="X91" i="19" s="1"/>
  <c r="X92" i="19" s="1"/>
  <c r="X96" i="19" a="1"/>
  <c r="X96" i="19" s="1"/>
  <c r="X97" i="19" s="1"/>
  <c r="X71" i="19" a="1"/>
  <c r="X71" i="19" s="1"/>
  <c r="X72" i="19" s="1"/>
  <c r="X101" i="19" a="1"/>
  <c r="X101" i="19" s="1"/>
  <c r="X102" i="19" s="1"/>
  <c r="X116" i="19" a="1"/>
  <c r="X116" i="19" s="1"/>
  <c r="X117" i="19" s="1"/>
  <c r="X81" i="19" a="1"/>
  <c r="X81" i="19" s="1"/>
  <c r="X82" i="19" s="1"/>
  <c r="X106" i="19" a="1"/>
  <c r="X106" i="19" s="1"/>
  <c r="X107" i="19" s="1"/>
  <c r="X76" i="19" a="1"/>
  <c r="X76" i="19" s="1"/>
  <c r="X77" i="19" s="1"/>
  <c r="X111" i="19" a="1"/>
  <c r="X111" i="19" s="1"/>
  <c r="X112" i="19" s="1"/>
  <c r="X126" i="19" a="1"/>
  <c r="X126" i="19" s="1"/>
  <c r="X127" i="19" s="1"/>
  <c r="X136" i="19" a="1"/>
  <c r="X136" i="19" s="1"/>
  <c r="X137" i="19" s="1"/>
  <c r="X141" i="19" a="1"/>
  <c r="X141" i="19" s="1"/>
  <c r="X142" i="19" s="1"/>
  <c r="X146" i="19" a="1"/>
  <c r="X146" i="19" s="1"/>
  <c r="X147" i="19" s="1"/>
  <c r="X151" i="19" a="1"/>
  <c r="X151" i="19" s="1"/>
  <c r="X152" i="19" s="1"/>
  <c r="X156" i="19" a="1"/>
  <c r="X156" i="19" s="1"/>
  <c r="X157" i="19" s="1"/>
  <c r="X161" i="19" a="1"/>
  <c r="X161" i="19" s="1"/>
  <c r="X162" i="19" s="1"/>
  <c r="X60" i="19"/>
  <c r="U167" i="19"/>
  <c r="W134" i="19" a="1"/>
  <c r="W134" i="19" s="1"/>
  <c r="W135" i="19" s="1"/>
  <c r="W129" i="19" a="1"/>
  <c r="W129" i="19" s="1"/>
  <c r="W130" i="19" s="1"/>
  <c r="W84" i="19" a="1"/>
  <c r="W84" i="19" s="1"/>
  <c r="W85" i="19" s="1"/>
  <c r="W89" i="19" a="1"/>
  <c r="W89" i="19" s="1"/>
  <c r="W90" i="19" s="1"/>
  <c r="W104" i="19" a="1"/>
  <c r="W104" i="19" s="1"/>
  <c r="W105" i="19" s="1"/>
  <c r="W124" i="19" a="1"/>
  <c r="W124" i="19" s="1"/>
  <c r="W125" i="19" s="1"/>
  <c r="W139" i="19" a="1"/>
  <c r="W139" i="19" s="1"/>
  <c r="W140" i="19" s="1"/>
  <c r="W99" i="19" a="1"/>
  <c r="W99" i="19" s="1"/>
  <c r="W100" i="19" s="1"/>
  <c r="W64" i="19"/>
  <c r="W65" i="19" s="1"/>
  <c r="W79" i="19" a="1"/>
  <c r="W79" i="19" s="1"/>
  <c r="W80" i="19" s="1"/>
  <c r="W109" i="19" a="1"/>
  <c r="W109" i="19" s="1"/>
  <c r="W110" i="19" s="1"/>
  <c r="W119" i="19" a="1"/>
  <c r="W119" i="19" s="1"/>
  <c r="W120" i="19" s="1"/>
  <c r="W69" i="19" a="1"/>
  <c r="W69" i="19" s="1"/>
  <c r="W70" i="19" s="1"/>
  <c r="W74" i="19" a="1"/>
  <c r="W74" i="19" s="1"/>
  <c r="W75" i="19" s="1"/>
  <c r="W94" i="19" a="1"/>
  <c r="W94" i="19" s="1"/>
  <c r="W95" i="19" s="1"/>
  <c r="W114" i="19" a="1"/>
  <c r="W114" i="19" s="1"/>
  <c r="W115" i="19" s="1"/>
  <c r="W144" i="19" a="1"/>
  <c r="W144" i="19" s="1"/>
  <c r="W145" i="19" s="1"/>
  <c r="W149" i="19" a="1"/>
  <c r="W149" i="19" s="1"/>
  <c r="W150" i="19" s="1"/>
  <c r="W154" i="19" a="1"/>
  <c r="W154" i="19" s="1"/>
  <c r="W155" i="19" s="1"/>
  <c r="W164" i="19" a="1"/>
  <c r="W164" i="19" s="1"/>
  <c r="U151" i="19" a="1"/>
  <c r="U151" i="19" s="1"/>
  <c r="U152" i="19" s="1"/>
  <c r="S48" i="21"/>
  <c r="T48" i="21" s="1"/>
  <c r="X48" i="19"/>
  <c r="V165" i="19"/>
  <c r="W50" i="19"/>
  <c r="X46" i="19"/>
  <c r="V154" i="19" a="1"/>
  <c r="V154" i="19" s="1"/>
  <c r="V155" i="19" s="1"/>
  <c r="U165" i="19"/>
  <c r="V50" i="20"/>
  <c r="W49" i="19"/>
  <c r="X49" i="19" s="1"/>
  <c r="U149" i="19" a="1"/>
  <c r="U149" i="19" s="1"/>
  <c r="U150" i="19" s="1"/>
  <c r="W161" i="19" a="1"/>
  <c r="W161" i="19" s="1"/>
  <c r="W162" i="19" s="1"/>
  <c r="W158" i="20" a="1"/>
  <c r="W158" i="20" s="1"/>
  <c r="Q131" i="21" a="1"/>
  <c r="Q131" i="21" s="1"/>
  <c r="Q132" i="21" s="1"/>
  <c r="Q65" i="21"/>
  <c r="Q129" i="21" a="1"/>
  <c r="Q129" i="21" s="1"/>
  <c r="Q130" i="21" s="1"/>
  <c r="X45" i="20"/>
  <c r="S59" i="21"/>
  <c r="S46" i="21"/>
  <c r="T59" i="21"/>
  <c r="T46" i="21"/>
  <c r="T47" i="21" s="1"/>
  <c r="W158" i="21" a="1"/>
  <c r="W158" i="21" s="1"/>
  <c r="R47" i="21"/>
  <c r="R50" i="21" s="1"/>
  <c r="R119" i="21" a="1"/>
  <c r="R119" i="21" s="1"/>
  <c r="R120" i="21" s="1"/>
  <c r="R164" i="21" a="1"/>
  <c r="R164" i="21" s="1"/>
  <c r="R165" i="21" s="1"/>
  <c r="R74" i="21" a="1"/>
  <c r="R74" i="21" s="1"/>
  <c r="R75" i="21" s="1"/>
  <c r="R79" i="21" a="1"/>
  <c r="R79" i="21" s="1"/>
  <c r="R80" i="21" s="1"/>
  <c r="R129" i="21" a="1"/>
  <c r="R129" i="21" s="1"/>
  <c r="R130" i="21" s="1"/>
  <c r="R144" i="21" a="1"/>
  <c r="R144" i="21" s="1"/>
  <c r="R145" i="21" s="1"/>
  <c r="R69" i="21" a="1"/>
  <c r="R69" i="21" s="1"/>
  <c r="R70" i="21" s="1"/>
  <c r="R104" i="21" a="1"/>
  <c r="R104" i="21" s="1"/>
  <c r="R105" i="21" s="1"/>
  <c r="R149" i="21" a="1"/>
  <c r="R149" i="21" s="1"/>
  <c r="R150" i="21" s="1"/>
  <c r="R114" i="21" a="1"/>
  <c r="R114" i="21" s="1"/>
  <c r="R115" i="21" s="1"/>
  <c r="R154" i="21" a="1"/>
  <c r="R154" i="21" s="1"/>
  <c r="R155" i="21" s="1"/>
  <c r="R139" i="21" a="1"/>
  <c r="R139" i="21" s="1"/>
  <c r="R140" i="21" s="1"/>
  <c r="R64" i="21"/>
  <c r="R65" i="21" s="1"/>
  <c r="R159" i="21" a="1"/>
  <c r="R159" i="21" s="1"/>
  <c r="R160" i="21" s="1"/>
  <c r="R109" i="21" a="1"/>
  <c r="R109" i="21" s="1"/>
  <c r="R110" i="21" s="1"/>
  <c r="R84" i="21" a="1"/>
  <c r="R84" i="21" s="1"/>
  <c r="R85" i="21" s="1"/>
  <c r="R94" i="21" a="1"/>
  <c r="R94" i="21" s="1"/>
  <c r="R95" i="21" s="1"/>
  <c r="R89" i="21" a="1"/>
  <c r="R89" i="21" s="1"/>
  <c r="R90" i="21" s="1"/>
  <c r="R124" i="21" a="1"/>
  <c r="R124" i="21" s="1"/>
  <c r="R125" i="21" s="1"/>
  <c r="R99" i="21" a="1"/>
  <c r="R99" i="21" s="1"/>
  <c r="R100" i="21" s="1"/>
  <c r="R60" i="21"/>
  <c r="R111" i="21" a="1"/>
  <c r="R111" i="21" s="1"/>
  <c r="R112" i="21" s="1"/>
  <c r="R151" i="21" a="1"/>
  <c r="R151" i="21" s="1"/>
  <c r="R152" i="21" s="1"/>
  <c r="R146" i="21" a="1"/>
  <c r="R146" i="21" s="1"/>
  <c r="R147" i="21" s="1"/>
  <c r="R121" i="21" a="1"/>
  <c r="R121" i="21" s="1"/>
  <c r="R122" i="21" s="1"/>
  <c r="R126" i="21" a="1"/>
  <c r="R126" i="21" s="1"/>
  <c r="R127" i="21" s="1"/>
  <c r="R156" i="21" a="1"/>
  <c r="R156" i="21" s="1"/>
  <c r="R157" i="21" s="1"/>
  <c r="R106" i="21" a="1"/>
  <c r="R106" i="21" s="1"/>
  <c r="R107" i="21" s="1"/>
  <c r="R131" i="21" a="1"/>
  <c r="R131" i="21" s="1"/>
  <c r="R132" i="21" s="1"/>
  <c r="R161" i="21" a="1"/>
  <c r="R161" i="21" s="1"/>
  <c r="R162" i="21" s="1"/>
  <c r="R141" i="21" a="1"/>
  <c r="R141" i="21" s="1"/>
  <c r="R142" i="21" s="1"/>
  <c r="R66" i="21"/>
  <c r="R67" i="21" s="1"/>
  <c r="R166" i="21" a="1"/>
  <c r="R166" i="21" s="1"/>
  <c r="R167" i="21" s="1"/>
  <c r="R71" i="21" a="1"/>
  <c r="R71" i="21" s="1"/>
  <c r="R72" i="21" s="1"/>
  <c r="R116" i="21" a="1"/>
  <c r="R116" i="21" s="1"/>
  <c r="R117" i="21" s="1"/>
  <c r="R96" i="21" a="1"/>
  <c r="R96" i="21" s="1"/>
  <c r="R97" i="21" s="1"/>
  <c r="R76" i="21" a="1"/>
  <c r="R76" i="21" s="1"/>
  <c r="R77" i="21" s="1"/>
  <c r="R81" i="21" a="1"/>
  <c r="R81" i="21" s="1"/>
  <c r="R82" i="21" s="1"/>
  <c r="R86" i="21" a="1"/>
  <c r="R86" i="21" s="1"/>
  <c r="R87" i="21" s="1"/>
  <c r="R91" i="21" a="1"/>
  <c r="R91" i="21" s="1"/>
  <c r="R92" i="21" s="1"/>
  <c r="R101" i="21" a="1"/>
  <c r="R101" i="21" s="1"/>
  <c r="R102" i="21" s="1"/>
  <c r="U149" i="20" a="1"/>
  <c r="U149" i="20" s="1"/>
  <c r="U150" i="20" s="1"/>
  <c r="X57" i="20"/>
  <c r="W76" i="20" a="1"/>
  <c r="W76" i="20" s="1"/>
  <c r="W77" i="20" s="1"/>
  <c r="W101" i="20" a="1"/>
  <c r="W101" i="20" s="1"/>
  <c r="W102" i="20" s="1"/>
  <c r="W116" i="20" a="1"/>
  <c r="W116" i="20" s="1"/>
  <c r="W117" i="20" s="1"/>
  <c r="W131" i="20" a="1"/>
  <c r="W131" i="20" s="1"/>
  <c r="W132" i="20" s="1"/>
  <c r="W121" i="20" a="1"/>
  <c r="W121" i="20" s="1"/>
  <c r="W122" i="20" s="1"/>
  <c r="W136" i="20" a="1"/>
  <c r="W136" i="20" s="1"/>
  <c r="W137" i="20" s="1"/>
  <c r="W71" i="20" a="1"/>
  <c r="W71" i="20" s="1"/>
  <c r="W72" i="20" s="1"/>
  <c r="W126" i="20" a="1"/>
  <c r="W126" i="20" s="1"/>
  <c r="W127" i="20" s="1"/>
  <c r="W81" i="20" a="1"/>
  <c r="W81" i="20" s="1"/>
  <c r="W82" i="20" s="1"/>
  <c r="W46" i="20"/>
  <c r="W47" i="20" s="1"/>
  <c r="V144" i="20" a="1"/>
  <c r="V144" i="20" s="1"/>
  <c r="V145" i="20" s="1"/>
  <c r="V114" i="20" a="1"/>
  <c r="V114" i="20" s="1"/>
  <c r="V115" i="20" s="1"/>
  <c r="V119" i="20" a="1"/>
  <c r="V119" i="20" s="1"/>
  <c r="V120" i="20" s="1"/>
  <c r="V64" i="20"/>
  <c r="V65" i="20" s="1"/>
  <c r="V149" i="20" a="1"/>
  <c r="V149" i="20" s="1"/>
  <c r="V150" i="20" s="1"/>
  <c r="V124" i="20" a="1"/>
  <c r="V124" i="20" s="1"/>
  <c r="V125" i="20" s="1"/>
  <c r="V84" i="20" a="1"/>
  <c r="V84" i="20" s="1"/>
  <c r="V85" i="20" s="1"/>
  <c r="V129" i="20" a="1"/>
  <c r="V129" i="20" s="1"/>
  <c r="V130" i="20" s="1"/>
  <c r="V69" i="20" a="1"/>
  <c r="V69" i="20" s="1"/>
  <c r="V70" i="20" s="1"/>
  <c r="V89" i="20" a="1"/>
  <c r="V89" i="20" s="1"/>
  <c r="V90" i="20" s="1"/>
  <c r="V134" i="20" a="1"/>
  <c r="V134" i="20" s="1"/>
  <c r="V135" i="20" s="1"/>
  <c r="V79" i="20" a="1"/>
  <c r="V79" i="20" s="1"/>
  <c r="V80" i="20" s="1"/>
  <c r="V139" i="20" a="1"/>
  <c r="V139" i="20" s="1"/>
  <c r="V140" i="20" s="1"/>
  <c r="V74" i="20" a="1"/>
  <c r="V74" i="20" s="1"/>
  <c r="V75" i="20" s="1"/>
  <c r="V94" i="20" a="1"/>
  <c r="V94" i="20" s="1"/>
  <c r="V95" i="20" s="1"/>
  <c r="V104" i="20" a="1"/>
  <c r="V104" i="20" s="1"/>
  <c r="V105" i="20" s="1"/>
  <c r="V109" i="20" a="1"/>
  <c r="V109" i="20" s="1"/>
  <c r="V110" i="20" s="1"/>
  <c r="V99" i="20" a="1"/>
  <c r="V99" i="20" s="1"/>
  <c r="V100" i="20" s="1"/>
  <c r="V159" i="20" a="1"/>
  <c r="V159" i="20" s="1"/>
  <c r="V160" i="20" s="1"/>
  <c r="V164" i="20" a="1"/>
  <c r="V164" i="20" s="1"/>
  <c r="V165" i="20" s="1"/>
  <c r="V156" i="20" a="1"/>
  <c r="V156" i="20" s="1"/>
  <c r="V157" i="20" s="1"/>
  <c r="W42" i="25"/>
  <c r="W44" i="25" s="1"/>
  <c r="X32" i="25"/>
  <c r="X24" i="25"/>
  <c r="W166" i="20" l="1" a="1"/>
  <c r="W166" i="20" s="1"/>
  <c r="W167" i="20" s="1"/>
  <c r="W151" i="20" a="1"/>
  <c r="W151" i="20" s="1"/>
  <c r="W152" i="20" s="1"/>
  <c r="W106" i="20" a="1"/>
  <c r="W106" i="20" s="1"/>
  <c r="W107" i="20" s="1"/>
  <c r="U52" i="21"/>
  <c r="W156" i="20" a="1"/>
  <c r="W156" i="20" s="1"/>
  <c r="W157" i="20" s="1"/>
  <c r="W111" i="20" a="1"/>
  <c r="W111" i="20" s="1"/>
  <c r="W112" i="20" s="1"/>
  <c r="W146" i="20" a="1"/>
  <c r="W146" i="20" s="1"/>
  <c r="W147" i="20" s="1"/>
  <c r="W66" i="20"/>
  <c r="W67" i="20" s="1"/>
  <c r="W96" i="20" a="1"/>
  <c r="W96" i="20" s="1"/>
  <c r="W97" i="20" s="1"/>
  <c r="W86" i="20" a="1"/>
  <c r="W86" i="20" s="1"/>
  <c r="W87" i="20" s="1"/>
  <c r="S49" i="21"/>
  <c r="T49" i="21" s="1"/>
  <c r="W50" i="20"/>
  <c r="V153" i="25" a="1"/>
  <c r="V153" i="25" s="1"/>
  <c r="W56" i="25"/>
  <c r="W57" i="25" s="1"/>
  <c r="W63" i="25"/>
  <c r="W68" i="25" a="1"/>
  <c r="W68" i="25" s="1"/>
  <c r="W73" i="25" a="1"/>
  <c r="W73" i="25" s="1"/>
  <c r="W78" i="25" a="1"/>
  <c r="W78" i="25" s="1"/>
  <c r="W83" i="25" a="1"/>
  <c r="W83" i="25" s="1"/>
  <c r="W88" i="25" a="1"/>
  <c r="W88" i="25" s="1"/>
  <c r="W93" i="25" a="1"/>
  <c r="W93" i="25" s="1"/>
  <c r="W98" i="25" a="1"/>
  <c r="W98" i="25" s="1"/>
  <c r="W103" i="25" a="1"/>
  <c r="W103" i="25" s="1"/>
  <c r="W108" i="25" a="1"/>
  <c r="W108" i="25" s="1"/>
  <c r="W113" i="25" a="1"/>
  <c r="W113" i="25" s="1"/>
  <c r="W118" i="25" a="1"/>
  <c r="W118" i="25" s="1"/>
  <c r="W123" i="25" a="1"/>
  <c r="W123" i="25" s="1"/>
  <c r="W128" i="25" a="1"/>
  <c r="W128" i="25" s="1"/>
  <c r="W133" i="25" a="1"/>
  <c r="W133" i="25" s="1"/>
  <c r="W138" i="25" a="1"/>
  <c r="W138" i="25" s="1"/>
  <c r="W143" i="25" a="1"/>
  <c r="W143" i="25" s="1"/>
  <c r="W148" i="25" a="1"/>
  <c r="W148" i="25" s="1"/>
  <c r="W45" i="25"/>
  <c r="W59" i="25" s="1"/>
  <c r="W60" i="25" s="1"/>
  <c r="W153" i="25" a="1"/>
  <c r="W153" i="25" s="1"/>
  <c r="W163" i="25" a="1"/>
  <c r="W163" i="25" s="1"/>
  <c r="U50" i="25"/>
  <c r="W53" i="25"/>
  <c r="W54" i="25" s="1"/>
  <c r="U49" i="25"/>
  <c r="T146" i="25" a="1"/>
  <c r="T146" i="25" s="1"/>
  <c r="T147" i="25" s="1"/>
  <c r="W52" i="25"/>
  <c r="U139" i="25" a="1"/>
  <c r="U139" i="25" s="1"/>
  <c r="U140" i="25" s="1"/>
  <c r="U144" i="25" a="1"/>
  <c r="U144" i="25" s="1"/>
  <c r="U145" i="25" s="1"/>
  <c r="U64" i="25"/>
  <c r="U65" i="25" s="1"/>
  <c r="U69" i="25" a="1"/>
  <c r="U69" i="25" s="1"/>
  <c r="U70" i="25" s="1"/>
  <c r="U94" i="25" a="1"/>
  <c r="U94" i="25" s="1"/>
  <c r="U95" i="25" s="1"/>
  <c r="U109" i="25" a="1"/>
  <c r="U109" i="25" s="1"/>
  <c r="U110" i="25" s="1"/>
  <c r="U114" i="25" a="1"/>
  <c r="U114" i="25" s="1"/>
  <c r="U115" i="25" s="1"/>
  <c r="U129" i="25" a="1"/>
  <c r="U129" i="25" s="1"/>
  <c r="U130" i="25" s="1"/>
  <c r="U74" i="25" a="1"/>
  <c r="U74" i="25" s="1"/>
  <c r="U75" i="25" s="1"/>
  <c r="U84" i="25" a="1"/>
  <c r="U84" i="25" s="1"/>
  <c r="U85" i="25" s="1"/>
  <c r="U104" i="25" a="1"/>
  <c r="U104" i="25" s="1"/>
  <c r="U105" i="25" s="1"/>
  <c r="U119" i="25" a="1"/>
  <c r="U119" i="25" s="1"/>
  <c r="U120" i="25" s="1"/>
  <c r="U79" i="25" a="1"/>
  <c r="U79" i="25" s="1"/>
  <c r="U80" i="25" s="1"/>
  <c r="U89" i="25" a="1"/>
  <c r="U89" i="25" s="1"/>
  <c r="U90" i="25" s="1"/>
  <c r="U99" i="25" a="1"/>
  <c r="U99" i="25" s="1"/>
  <c r="U100" i="25" s="1"/>
  <c r="U134" i="25" a="1"/>
  <c r="U134" i="25" s="1"/>
  <c r="U135" i="25" s="1"/>
  <c r="U124" i="25" a="1"/>
  <c r="U124" i="25" s="1"/>
  <c r="U125" i="25" s="1"/>
  <c r="U154" i="25" a="1"/>
  <c r="U154" i="25" s="1"/>
  <c r="U155" i="25" s="1"/>
  <c r="U159" i="25" a="1"/>
  <c r="U159" i="25" s="1"/>
  <c r="U160" i="25" s="1"/>
  <c r="U164" i="25" a="1"/>
  <c r="U164" i="25" s="1"/>
  <c r="U165" i="25" s="1"/>
  <c r="V136" i="25" a="1"/>
  <c r="V136" i="25" s="1"/>
  <c r="V137" i="25" s="1"/>
  <c r="V131" i="25" a="1"/>
  <c r="V131" i="25" s="1"/>
  <c r="V132" i="25" s="1"/>
  <c r="V96" i="25" a="1"/>
  <c r="V96" i="25" s="1"/>
  <c r="V97" i="25" s="1"/>
  <c r="V71" i="25" a="1"/>
  <c r="V71" i="25" s="1"/>
  <c r="V72" i="25" s="1"/>
  <c r="V76" i="25" a="1"/>
  <c r="V76" i="25" s="1"/>
  <c r="V77" i="25" s="1"/>
  <c r="V81" i="25" a="1"/>
  <c r="V81" i="25" s="1"/>
  <c r="V82" i="25" s="1"/>
  <c r="V141" i="25" a="1"/>
  <c r="V141" i="25" s="1"/>
  <c r="V142" i="25" s="1"/>
  <c r="V66" i="25"/>
  <c r="V67" i="25" s="1"/>
  <c r="V86" i="25" a="1"/>
  <c r="V86" i="25" s="1"/>
  <c r="V87" i="25" s="1"/>
  <c r="V111" i="25" a="1"/>
  <c r="V111" i="25" s="1"/>
  <c r="V112" i="25" s="1"/>
  <c r="V106" i="25" a="1"/>
  <c r="V106" i="25" s="1"/>
  <c r="V107" i="25" s="1"/>
  <c r="V116" i="25" a="1"/>
  <c r="V116" i="25" s="1"/>
  <c r="V117" i="25" s="1"/>
  <c r="V121" i="25" a="1"/>
  <c r="V121" i="25" s="1"/>
  <c r="V122" i="25" s="1"/>
  <c r="V126" i="25" a="1"/>
  <c r="V126" i="25" s="1"/>
  <c r="V127" i="25" s="1"/>
  <c r="V91" i="25" a="1"/>
  <c r="V91" i="25" s="1"/>
  <c r="V92" i="25" s="1"/>
  <c r="V101" i="25" a="1"/>
  <c r="V101" i="25" s="1"/>
  <c r="V102" i="25" s="1"/>
  <c r="V146" i="25" a="1"/>
  <c r="V146" i="25" s="1"/>
  <c r="V147" i="25" s="1"/>
  <c r="V151" i="25" a="1"/>
  <c r="V151" i="25" s="1"/>
  <c r="V152" i="25" s="1"/>
  <c r="V161" i="25" a="1"/>
  <c r="V161" i="25" s="1"/>
  <c r="V162" i="25" s="1"/>
  <c r="V166" i="25" a="1"/>
  <c r="V166" i="25" s="1"/>
  <c r="V167" i="25" s="1"/>
  <c r="W91" i="20" a="1"/>
  <c r="W91" i="20" s="1"/>
  <c r="W92" i="20" s="1"/>
  <c r="W141" i="20" a="1"/>
  <c r="W141" i="20" s="1"/>
  <c r="W142" i="20" s="1"/>
  <c r="U151" i="25" a="1"/>
  <c r="U151" i="25" s="1"/>
  <c r="U152" i="25" s="1"/>
  <c r="T144" i="25" a="1"/>
  <c r="T144" i="25" s="1"/>
  <c r="T145" i="25" s="1"/>
  <c r="V48" i="25"/>
  <c r="V46" i="25"/>
  <c r="V47" i="25" s="1"/>
  <c r="V50" i="25" s="1"/>
  <c r="X153" i="21" a="1"/>
  <c r="X153" i="21" s="1"/>
  <c r="X148" i="21" a="1"/>
  <c r="X148" i="21" s="1"/>
  <c r="X143" i="21" a="1"/>
  <c r="X143" i="21" s="1"/>
  <c r="X128" i="21" a="1"/>
  <c r="X128" i="21" s="1"/>
  <c r="X118" i="21" a="1"/>
  <c r="X118" i="21" s="1"/>
  <c r="X133" i="21" a="1"/>
  <c r="X133" i="21" s="1"/>
  <c r="X83" i="21" a="1"/>
  <c r="X83" i="21" s="1"/>
  <c r="X73" i="21" a="1"/>
  <c r="X73" i="21" s="1"/>
  <c r="X63" i="21"/>
  <c r="X68" i="21" a="1"/>
  <c r="X68" i="21" s="1"/>
  <c r="W159" i="19" a="1"/>
  <c r="W159" i="19" s="1"/>
  <c r="W160" i="19" s="1"/>
  <c r="X138" i="21" a="1"/>
  <c r="X138" i="21" s="1"/>
  <c r="X56" i="21"/>
  <c r="X57" i="21" s="1"/>
  <c r="X123" i="21" a="1"/>
  <c r="X123" i="21" s="1"/>
  <c r="X139" i="19" a="1"/>
  <c r="X139" i="19" s="1"/>
  <c r="X140" i="19" s="1"/>
  <c r="X69" i="19" a="1"/>
  <c r="X69" i="19" s="1"/>
  <c r="X70" i="19" s="1"/>
  <c r="X74" i="19" a="1"/>
  <c r="X74" i="19" s="1"/>
  <c r="X75" i="19" s="1"/>
  <c r="X89" i="19" a="1"/>
  <c r="X89" i="19" s="1"/>
  <c r="X90" i="19" s="1"/>
  <c r="X94" i="19" a="1"/>
  <c r="X94" i="19" s="1"/>
  <c r="X95" i="19" s="1"/>
  <c r="X104" i="19" a="1"/>
  <c r="X104" i="19" s="1"/>
  <c r="X105" i="19" s="1"/>
  <c r="X109" i="19" a="1"/>
  <c r="X109" i="19" s="1"/>
  <c r="X110" i="19" s="1"/>
  <c r="X114" i="19" a="1"/>
  <c r="X114" i="19" s="1"/>
  <c r="X115" i="19" s="1"/>
  <c r="X134" i="19" a="1"/>
  <c r="X134" i="19" s="1"/>
  <c r="X135" i="19" s="1"/>
  <c r="X79" i="19" a="1"/>
  <c r="X79" i="19" s="1"/>
  <c r="X80" i="19" s="1"/>
  <c r="X99" i="19" a="1"/>
  <c r="X99" i="19" s="1"/>
  <c r="X100" i="19" s="1"/>
  <c r="X119" i="19" a="1"/>
  <c r="X119" i="19" s="1"/>
  <c r="X120" i="19" s="1"/>
  <c r="X64" i="19"/>
  <c r="X65" i="19" s="1"/>
  <c r="X84" i="19" a="1"/>
  <c r="X84" i="19" s="1"/>
  <c r="X85" i="19" s="1"/>
  <c r="X124" i="19" a="1"/>
  <c r="X124" i="19" s="1"/>
  <c r="X125" i="19" s="1"/>
  <c r="X144" i="19" a="1"/>
  <c r="X144" i="19" s="1"/>
  <c r="X145" i="19" s="1"/>
  <c r="X129" i="19" a="1"/>
  <c r="X129" i="19" s="1"/>
  <c r="X130" i="19" s="1"/>
  <c r="X149" i="19" a="1"/>
  <c r="X149" i="19" s="1"/>
  <c r="X150" i="19" s="1"/>
  <c r="X154" i="19" a="1"/>
  <c r="X154" i="19" s="1"/>
  <c r="X155" i="19" s="1"/>
  <c r="X159" i="19" a="1"/>
  <c r="X159" i="19" s="1"/>
  <c r="X160" i="19" s="1"/>
  <c r="X47" i="19"/>
  <c r="X50" i="19" s="1"/>
  <c r="X166" i="19" a="1"/>
  <c r="X166" i="19" s="1"/>
  <c r="W165" i="19"/>
  <c r="X103" i="21" a="1"/>
  <c r="X103" i="21" s="1"/>
  <c r="X113" i="21" a="1"/>
  <c r="X113" i="21" s="1"/>
  <c r="X98" i="21" a="1"/>
  <c r="X98" i="21" s="1"/>
  <c r="X108" i="21" a="1"/>
  <c r="X108" i="21" s="1"/>
  <c r="X93" i="21" a="1"/>
  <c r="X93" i="21" s="1"/>
  <c r="X88" i="21" a="1"/>
  <c r="X88" i="21" s="1"/>
  <c r="X158" i="21" a="1"/>
  <c r="X158" i="21" s="1"/>
  <c r="R136" i="21" a="1"/>
  <c r="R136" i="21" s="1"/>
  <c r="R137" i="21" s="1"/>
  <c r="T84" i="21" a="1"/>
  <c r="T84" i="21" s="1"/>
  <c r="T85" i="21" s="1"/>
  <c r="T104" i="21" a="1"/>
  <c r="T104" i="21" s="1"/>
  <c r="T105" i="21" s="1"/>
  <c r="T119" i="21" a="1"/>
  <c r="T119" i="21" s="1"/>
  <c r="T120" i="21" s="1"/>
  <c r="T149" i="21" a="1"/>
  <c r="T149" i="21" s="1"/>
  <c r="T150" i="21" s="1"/>
  <c r="T94" i="21" a="1"/>
  <c r="T94" i="21" s="1"/>
  <c r="T95" i="21" s="1"/>
  <c r="T139" i="21" a="1"/>
  <c r="T139" i="21" s="1"/>
  <c r="T140" i="21" s="1"/>
  <c r="T109" i="21" a="1"/>
  <c r="T109" i="21" s="1"/>
  <c r="T110" i="21" s="1"/>
  <c r="T89" i="21" a="1"/>
  <c r="T89" i="21" s="1"/>
  <c r="T90" i="21" s="1"/>
  <c r="T154" i="21" a="1"/>
  <c r="T154" i="21" s="1"/>
  <c r="T155" i="21" s="1"/>
  <c r="T134" i="21" a="1"/>
  <c r="T134" i="21" s="1"/>
  <c r="T135" i="21" s="1"/>
  <c r="T99" i="21" a="1"/>
  <c r="T99" i="21" s="1"/>
  <c r="T100" i="21" s="1"/>
  <c r="T159" i="21" a="1"/>
  <c r="T159" i="21" s="1"/>
  <c r="T160" i="21" s="1"/>
  <c r="T114" i="21" a="1"/>
  <c r="T114" i="21" s="1"/>
  <c r="T115" i="21" s="1"/>
  <c r="T124" i="21" a="1"/>
  <c r="T124" i="21" s="1"/>
  <c r="T125" i="21" s="1"/>
  <c r="T79" i="21" a="1"/>
  <c r="T79" i="21" s="1"/>
  <c r="T80" i="21" s="1"/>
  <c r="T64" i="21"/>
  <c r="T129" i="21" a="1"/>
  <c r="T129" i="21" s="1"/>
  <c r="T130" i="21" s="1"/>
  <c r="T69" i="21" a="1"/>
  <c r="T69" i="21" s="1"/>
  <c r="T70" i="21" s="1"/>
  <c r="T164" i="21" a="1"/>
  <c r="T164" i="21" s="1"/>
  <c r="T165" i="21" s="1"/>
  <c r="T74" i="21" a="1"/>
  <c r="T74" i="21" s="1"/>
  <c r="T75" i="21" s="1"/>
  <c r="V154" i="20" a="1"/>
  <c r="V154" i="20" s="1"/>
  <c r="V155" i="20" s="1"/>
  <c r="T111" i="21" a="1"/>
  <c r="T111" i="21" s="1"/>
  <c r="T112" i="21" s="1"/>
  <c r="T76" i="21" a="1"/>
  <c r="T76" i="21" s="1"/>
  <c r="T77" i="21" s="1"/>
  <c r="T66" i="21"/>
  <c r="T67" i="21" s="1"/>
  <c r="T141" i="21" a="1"/>
  <c r="T141" i="21" s="1"/>
  <c r="T142" i="21" s="1"/>
  <c r="T71" i="21" a="1"/>
  <c r="T71" i="21" s="1"/>
  <c r="T72" i="21" s="1"/>
  <c r="T106" i="21" a="1"/>
  <c r="T106" i="21" s="1"/>
  <c r="T107" i="21" s="1"/>
  <c r="T156" i="21" a="1"/>
  <c r="T156" i="21" s="1"/>
  <c r="T157" i="21" s="1"/>
  <c r="T60" i="21"/>
  <c r="T131" i="21" a="1"/>
  <c r="T131" i="21" s="1"/>
  <c r="T132" i="21" s="1"/>
  <c r="T126" i="21" a="1"/>
  <c r="T126" i="21" s="1"/>
  <c r="T127" i="21" s="1"/>
  <c r="T81" i="21" a="1"/>
  <c r="T81" i="21" s="1"/>
  <c r="T82" i="21" s="1"/>
  <c r="T161" i="21" a="1"/>
  <c r="T161" i="21" s="1"/>
  <c r="T162" i="21" s="1"/>
  <c r="T136" i="21" a="1"/>
  <c r="T136" i="21" s="1"/>
  <c r="T137" i="21" s="1"/>
  <c r="T166" i="21" a="1"/>
  <c r="T166" i="21" s="1"/>
  <c r="T167" i="21" s="1"/>
  <c r="T96" i="21" a="1"/>
  <c r="T96" i="21" s="1"/>
  <c r="T97" i="21" s="1"/>
  <c r="T86" i="21" a="1"/>
  <c r="T86" i="21" s="1"/>
  <c r="T87" i="21" s="1"/>
  <c r="T151" i="21" a="1"/>
  <c r="T151" i="21" s="1"/>
  <c r="T152" i="21" s="1"/>
  <c r="T101" i="21" a="1"/>
  <c r="T101" i="21" s="1"/>
  <c r="T102" i="21" s="1"/>
  <c r="T91" i="21" a="1"/>
  <c r="T91" i="21" s="1"/>
  <c r="T92" i="21" s="1"/>
  <c r="T116" i="21" a="1"/>
  <c r="T116" i="21" s="1"/>
  <c r="T117" i="21" s="1"/>
  <c r="T121" i="21" a="1"/>
  <c r="T121" i="21" s="1"/>
  <c r="T122" i="21" s="1"/>
  <c r="S119" i="21" a="1"/>
  <c r="S119" i="21" s="1"/>
  <c r="S120" i="21" s="1"/>
  <c r="S134" i="21" a="1"/>
  <c r="S134" i="21" s="1"/>
  <c r="S135" i="21" s="1"/>
  <c r="S74" i="21" a="1"/>
  <c r="S74" i="21" s="1"/>
  <c r="S75" i="21" s="1"/>
  <c r="S164" i="21" a="1"/>
  <c r="S164" i="21" s="1"/>
  <c r="S165" i="21" s="1"/>
  <c r="S99" i="21" a="1"/>
  <c r="S99" i="21" s="1"/>
  <c r="S100" i="21" s="1"/>
  <c r="S84" i="21" a="1"/>
  <c r="S84" i="21" s="1"/>
  <c r="S85" i="21" s="1"/>
  <c r="S64" i="21"/>
  <c r="S65" i="21" s="1"/>
  <c r="S124" i="21" a="1"/>
  <c r="S124" i="21" s="1"/>
  <c r="S125" i="21" s="1"/>
  <c r="S94" i="21" a="1"/>
  <c r="S94" i="21" s="1"/>
  <c r="S95" i="21" s="1"/>
  <c r="S144" i="21" a="1"/>
  <c r="S144" i="21" s="1"/>
  <c r="S145" i="21" s="1"/>
  <c r="S129" i="21" a="1"/>
  <c r="S129" i="21" s="1"/>
  <c r="S130" i="21" s="1"/>
  <c r="S89" i="21" a="1"/>
  <c r="S89" i="21" s="1"/>
  <c r="S90" i="21" s="1"/>
  <c r="S109" i="21" a="1"/>
  <c r="S109" i="21" s="1"/>
  <c r="S110" i="21" s="1"/>
  <c r="S149" i="21" a="1"/>
  <c r="S149" i="21" s="1"/>
  <c r="S150" i="21" s="1"/>
  <c r="S69" i="21" a="1"/>
  <c r="S69" i="21" s="1"/>
  <c r="S70" i="21" s="1"/>
  <c r="S154" i="21" a="1"/>
  <c r="S154" i="21" s="1"/>
  <c r="S155" i="21" s="1"/>
  <c r="S79" i="21" a="1"/>
  <c r="S79" i="21" s="1"/>
  <c r="S80" i="21" s="1"/>
  <c r="S159" i="21" a="1"/>
  <c r="S159" i="21" s="1"/>
  <c r="S160" i="21" s="1"/>
  <c r="S104" i="21" a="1"/>
  <c r="S104" i="21" s="1"/>
  <c r="S105" i="21" s="1"/>
  <c r="S114" i="21" a="1"/>
  <c r="S114" i="21" s="1"/>
  <c r="S115" i="21" s="1"/>
  <c r="S47" i="21"/>
  <c r="S50" i="21" s="1"/>
  <c r="T50" i="21" s="1"/>
  <c r="S91" i="21" a="1"/>
  <c r="S91" i="21" s="1"/>
  <c r="S92" i="21" s="1"/>
  <c r="S126" i="21" a="1"/>
  <c r="S126" i="21" s="1"/>
  <c r="S127" i="21" s="1"/>
  <c r="S96" i="21" a="1"/>
  <c r="S96" i="21" s="1"/>
  <c r="S97" i="21" s="1"/>
  <c r="S136" i="21" a="1"/>
  <c r="S136" i="21" s="1"/>
  <c r="S137" i="21" s="1"/>
  <c r="S131" i="21" a="1"/>
  <c r="S131" i="21" s="1"/>
  <c r="S132" i="21" s="1"/>
  <c r="S71" i="21" a="1"/>
  <c r="S71" i="21" s="1"/>
  <c r="S72" i="21" s="1"/>
  <c r="S101" i="21" a="1"/>
  <c r="S101" i="21" s="1"/>
  <c r="S102" i="21" s="1"/>
  <c r="S81" i="21" a="1"/>
  <c r="S81" i="21" s="1"/>
  <c r="S82" i="21" s="1"/>
  <c r="S86" i="21" a="1"/>
  <c r="S86" i="21" s="1"/>
  <c r="S87" i="21" s="1"/>
  <c r="S106" i="21" a="1"/>
  <c r="S106" i="21" s="1"/>
  <c r="S107" i="21" s="1"/>
  <c r="S66" i="21"/>
  <c r="S67" i="21" s="1"/>
  <c r="S161" i="21" a="1"/>
  <c r="S161" i="21" s="1"/>
  <c r="S162" i="21" s="1"/>
  <c r="S146" i="21" a="1"/>
  <c r="S146" i="21" s="1"/>
  <c r="S147" i="21" s="1"/>
  <c r="S76" i="21" a="1"/>
  <c r="S76" i="21" s="1"/>
  <c r="S77" i="21" s="1"/>
  <c r="S111" i="21" a="1"/>
  <c r="S111" i="21" s="1"/>
  <c r="S112" i="21" s="1"/>
  <c r="S151" i="21" a="1"/>
  <c r="S151" i="21" s="1"/>
  <c r="S152" i="21" s="1"/>
  <c r="S116" i="21" a="1"/>
  <c r="S116" i="21" s="1"/>
  <c r="S117" i="21" s="1"/>
  <c r="S156" i="21" a="1"/>
  <c r="S156" i="21" s="1"/>
  <c r="S157" i="21" s="1"/>
  <c r="S60" i="21"/>
  <c r="S121" i="21" a="1"/>
  <c r="S121" i="21" s="1"/>
  <c r="S122" i="21" s="1"/>
  <c r="S166" i="21" a="1"/>
  <c r="S166" i="21" s="1"/>
  <c r="S167" i="21" s="1"/>
  <c r="W149" i="20" a="1"/>
  <c r="W149" i="20" s="1"/>
  <c r="W150" i="20" s="1"/>
  <c r="W104" i="20" a="1"/>
  <c r="W104" i="20" s="1"/>
  <c r="W105" i="20" s="1"/>
  <c r="W124" i="20" a="1"/>
  <c r="W124" i="20" s="1"/>
  <c r="W125" i="20" s="1"/>
  <c r="W79" i="20" a="1"/>
  <c r="W79" i="20" s="1"/>
  <c r="W80" i="20" s="1"/>
  <c r="W109" i="20" a="1"/>
  <c r="W109" i="20" s="1"/>
  <c r="W110" i="20" s="1"/>
  <c r="W89" i="20" a="1"/>
  <c r="W89" i="20" s="1"/>
  <c r="W90" i="20" s="1"/>
  <c r="W114" i="20" a="1"/>
  <c r="W114" i="20" s="1"/>
  <c r="W115" i="20" s="1"/>
  <c r="W74" i="20" a="1"/>
  <c r="W74" i="20" s="1"/>
  <c r="W75" i="20" s="1"/>
  <c r="W94" i="20" a="1"/>
  <c r="W94" i="20" s="1"/>
  <c r="W95" i="20" s="1"/>
  <c r="W119" i="20" a="1"/>
  <c r="W119" i="20" s="1"/>
  <c r="W120" i="20" s="1"/>
  <c r="W129" i="20" a="1"/>
  <c r="W129" i="20" s="1"/>
  <c r="W130" i="20" s="1"/>
  <c r="W134" i="20" a="1"/>
  <c r="W134" i="20" s="1"/>
  <c r="W135" i="20" s="1"/>
  <c r="W139" i="20" a="1"/>
  <c r="W139" i="20" s="1"/>
  <c r="W140" i="20" s="1"/>
  <c r="W64" i="20"/>
  <c r="W65" i="20" s="1"/>
  <c r="W84" i="20" a="1"/>
  <c r="W84" i="20" s="1"/>
  <c r="W85" i="20" s="1"/>
  <c r="W144" i="20" a="1"/>
  <c r="W144" i="20" s="1"/>
  <c r="W145" i="20" s="1"/>
  <c r="W69" i="20" a="1"/>
  <c r="W69" i="20" s="1"/>
  <c r="W70" i="20" s="1"/>
  <c r="W154" i="20" a="1"/>
  <c r="W154" i="20" s="1"/>
  <c r="W155" i="20" s="1"/>
  <c r="W99" i="20" a="1"/>
  <c r="W99" i="20" s="1"/>
  <c r="W100" i="20" s="1"/>
  <c r="W164" i="20" a="1"/>
  <c r="W164" i="20" s="1"/>
  <c r="W165" i="20" s="1"/>
  <c r="X48" i="20"/>
  <c r="X46" i="20"/>
  <c r="X59" i="20"/>
  <c r="U46" i="21"/>
  <c r="U59" i="21"/>
  <c r="U48" i="21"/>
  <c r="W49" i="20"/>
  <c r="V45" i="21"/>
  <c r="V52" i="21"/>
  <c r="W52" i="21" s="1"/>
  <c r="X45" i="21" s="1"/>
  <c r="W161" i="20" a="1"/>
  <c r="W161" i="20" s="1"/>
  <c r="W162" i="20" s="1"/>
  <c r="R134" i="21" a="1"/>
  <c r="R134" i="21" s="1"/>
  <c r="R135" i="21" s="1"/>
  <c r="X42" i="25"/>
  <c r="X44" i="25" s="1"/>
  <c r="P40" i="13"/>
  <c r="Q40" i="13"/>
  <c r="R40" i="13"/>
  <c r="S40" i="13"/>
  <c r="T40" i="13"/>
  <c r="U40" i="13"/>
  <c r="V40" i="13"/>
  <c r="W40" i="13"/>
  <c r="X40" i="13"/>
  <c r="O40" i="13"/>
  <c r="F40" i="13"/>
  <c r="H40" i="13"/>
  <c r="I40" i="13"/>
  <c r="J40" i="13"/>
  <c r="K40" i="13"/>
  <c r="L40" i="13"/>
  <c r="M40" i="13"/>
  <c r="N40" i="13"/>
  <c r="D40" i="13"/>
  <c r="E40" i="13"/>
  <c r="W48" i="25" l="1"/>
  <c r="U49" i="21"/>
  <c r="W158" i="25" a="1"/>
  <c r="W158" i="25" s="1"/>
  <c r="X63" i="25"/>
  <c r="X56" i="25"/>
  <c r="X68" i="25" a="1"/>
  <c r="X68" i="25" s="1"/>
  <c r="X73" i="25" a="1"/>
  <c r="X73" i="25" s="1"/>
  <c r="X78" i="25" a="1"/>
  <c r="X78" i="25" s="1"/>
  <c r="X83" i="25" a="1"/>
  <c r="X83" i="25" s="1"/>
  <c r="X88" i="25" a="1"/>
  <c r="X88" i="25" s="1"/>
  <c r="X93" i="25" a="1"/>
  <c r="X93" i="25" s="1"/>
  <c r="X98" i="25" a="1"/>
  <c r="X98" i="25" s="1"/>
  <c r="X103" i="25" a="1"/>
  <c r="X103" i="25" s="1"/>
  <c r="X108" i="25" a="1"/>
  <c r="X108" i="25" s="1"/>
  <c r="X113" i="25" a="1"/>
  <c r="X113" i="25" s="1"/>
  <c r="X118" i="25" a="1"/>
  <c r="X118" i="25" s="1"/>
  <c r="X123" i="25" a="1"/>
  <c r="X123" i="25" s="1"/>
  <c r="X128" i="25" a="1"/>
  <c r="X128" i="25" s="1"/>
  <c r="X133" i="25" a="1"/>
  <c r="X133" i="25" s="1"/>
  <c r="X138" i="25" a="1"/>
  <c r="X138" i="25" s="1"/>
  <c r="X143" i="25" a="1"/>
  <c r="X143" i="25" s="1"/>
  <c r="X148" i="25" a="1"/>
  <c r="X148" i="25" s="1"/>
  <c r="X153" i="25" a="1"/>
  <c r="X153" i="25" s="1"/>
  <c r="X158" i="25" a="1"/>
  <c r="X158" i="25" s="1"/>
  <c r="V49" i="25"/>
  <c r="X53" i="25"/>
  <c r="X54" i="25" s="1"/>
  <c r="X55" i="25" s="1"/>
  <c r="X45" i="25" s="1"/>
  <c r="V156" i="25" a="1"/>
  <c r="V156" i="25" s="1"/>
  <c r="V157" i="25" s="1"/>
  <c r="W136" i="25" a="1"/>
  <c r="W136" i="25" s="1"/>
  <c r="W137" i="25" s="1"/>
  <c r="W91" i="25" a="1"/>
  <c r="W91" i="25" s="1"/>
  <c r="W92" i="25" s="1"/>
  <c r="W101" i="25" a="1"/>
  <c r="W101" i="25" s="1"/>
  <c r="W102" i="25" s="1"/>
  <c r="W111" i="25" a="1"/>
  <c r="W111" i="25" s="1"/>
  <c r="W112" i="25" s="1"/>
  <c r="W126" i="25" a="1"/>
  <c r="W126" i="25" s="1"/>
  <c r="W127" i="25" s="1"/>
  <c r="W141" i="25" a="1"/>
  <c r="W141" i="25" s="1"/>
  <c r="W142" i="25" s="1"/>
  <c r="W146" i="25" a="1"/>
  <c r="W146" i="25" s="1"/>
  <c r="W147" i="25" s="1"/>
  <c r="W66" i="25"/>
  <c r="W67" i="25" s="1"/>
  <c r="W71" i="25" a="1"/>
  <c r="W71" i="25" s="1"/>
  <c r="W72" i="25" s="1"/>
  <c r="W96" i="25" a="1"/>
  <c r="W96" i="25" s="1"/>
  <c r="W97" i="25" s="1"/>
  <c r="W76" i="25" a="1"/>
  <c r="W76" i="25" s="1"/>
  <c r="W77" i="25" s="1"/>
  <c r="W86" i="25" a="1"/>
  <c r="W86" i="25" s="1"/>
  <c r="W87" i="25" s="1"/>
  <c r="W106" i="25" a="1"/>
  <c r="W106" i="25" s="1"/>
  <c r="W107" i="25" s="1"/>
  <c r="W81" i="25" a="1"/>
  <c r="W81" i="25" s="1"/>
  <c r="W82" i="25" s="1"/>
  <c r="W121" i="25" a="1"/>
  <c r="W121" i="25" s="1"/>
  <c r="W122" i="25" s="1"/>
  <c r="W131" i="25" a="1"/>
  <c r="W131" i="25" s="1"/>
  <c r="W132" i="25" s="1"/>
  <c r="W116" i="25" a="1"/>
  <c r="W116" i="25" s="1"/>
  <c r="W117" i="25" s="1"/>
  <c r="W151" i="25" a="1"/>
  <c r="W151" i="25" s="1"/>
  <c r="W152" i="25" s="1"/>
  <c r="W156" i="25" a="1"/>
  <c r="W156" i="25" s="1"/>
  <c r="W157" i="25" s="1"/>
  <c r="W166" i="25" a="1"/>
  <c r="W166" i="25" s="1"/>
  <c r="W167" i="25" s="1"/>
  <c r="X163" i="21" a="1"/>
  <c r="X163" i="21" s="1"/>
  <c r="W46" i="25"/>
  <c r="W47" i="25" s="1"/>
  <c r="W50" i="25" s="1"/>
  <c r="V144" i="25" a="1"/>
  <c r="V144" i="25" s="1"/>
  <c r="V145" i="25" s="1"/>
  <c r="V139" i="25" a="1"/>
  <c r="V139" i="25" s="1"/>
  <c r="V140" i="25" s="1"/>
  <c r="V84" i="25" a="1"/>
  <c r="V84" i="25" s="1"/>
  <c r="V85" i="25" s="1"/>
  <c r="V64" i="25"/>
  <c r="V65" i="25" s="1"/>
  <c r="V74" i="25" a="1"/>
  <c r="V74" i="25" s="1"/>
  <c r="V75" i="25" s="1"/>
  <c r="V109" i="25" a="1"/>
  <c r="V109" i="25" s="1"/>
  <c r="V110" i="25" s="1"/>
  <c r="V149" i="25" a="1"/>
  <c r="V149" i="25" s="1"/>
  <c r="V150" i="25" s="1"/>
  <c r="V69" i="25" a="1"/>
  <c r="V69" i="25" s="1"/>
  <c r="V70" i="25" s="1"/>
  <c r="V79" i="25" a="1"/>
  <c r="V79" i="25" s="1"/>
  <c r="V80" i="25" s="1"/>
  <c r="V94" i="25" a="1"/>
  <c r="V94" i="25" s="1"/>
  <c r="V95" i="25" s="1"/>
  <c r="V129" i="25" a="1"/>
  <c r="V129" i="25" s="1"/>
  <c r="V130" i="25" s="1"/>
  <c r="V89" i="25" a="1"/>
  <c r="V89" i="25" s="1"/>
  <c r="V90" i="25" s="1"/>
  <c r="V124" i="25" a="1"/>
  <c r="V124" i="25" s="1"/>
  <c r="V125" i="25" s="1"/>
  <c r="V99" i="25" a="1"/>
  <c r="V99" i="25" s="1"/>
  <c r="V100" i="25" s="1"/>
  <c r="V104" i="25" a="1"/>
  <c r="V104" i="25" s="1"/>
  <c r="V105" i="25" s="1"/>
  <c r="V119" i="25" a="1"/>
  <c r="V119" i="25" s="1"/>
  <c r="V120" i="25" s="1"/>
  <c r="V114" i="25" a="1"/>
  <c r="V114" i="25" s="1"/>
  <c r="V115" i="25" s="1"/>
  <c r="V134" i="25" a="1"/>
  <c r="V134" i="25" s="1"/>
  <c r="V135" i="25" s="1"/>
  <c r="V159" i="25" a="1"/>
  <c r="V159" i="25" s="1"/>
  <c r="V160" i="25" s="1"/>
  <c r="V164" i="25" a="1"/>
  <c r="V164" i="25" s="1"/>
  <c r="V165" i="25" s="1"/>
  <c r="U149" i="25" a="1"/>
  <c r="U149" i="25" s="1"/>
  <c r="U150" i="25" s="1"/>
  <c r="X57" i="25"/>
  <c r="X52" i="25"/>
  <c r="X167" i="19"/>
  <c r="X164" i="19" a="1"/>
  <c r="X164" i="19" s="1"/>
  <c r="W159" i="20" a="1"/>
  <c r="W159" i="20" s="1"/>
  <c r="W160" i="20" s="1"/>
  <c r="X59" i="21"/>
  <c r="X46" i="21"/>
  <c r="X47" i="21" s="1"/>
  <c r="T146" i="21" a="1"/>
  <c r="T146" i="21" s="1"/>
  <c r="T147" i="21" s="1"/>
  <c r="S141" i="21" a="1"/>
  <c r="S141" i="21" s="1"/>
  <c r="S142" i="21" s="1"/>
  <c r="V59" i="21"/>
  <c r="V46" i="21"/>
  <c r="V48" i="21"/>
  <c r="U121" i="21" a="1"/>
  <c r="U121" i="21" s="1"/>
  <c r="U122" i="21" s="1"/>
  <c r="U116" i="21" a="1"/>
  <c r="U116" i="21" s="1"/>
  <c r="U117" i="21" s="1"/>
  <c r="U136" i="21" a="1"/>
  <c r="U136" i="21" s="1"/>
  <c r="U137" i="21" s="1"/>
  <c r="U141" i="21" a="1"/>
  <c r="U141" i="21" s="1"/>
  <c r="U142" i="21" s="1"/>
  <c r="U156" i="21" a="1"/>
  <c r="U156" i="21" s="1"/>
  <c r="U157" i="21" s="1"/>
  <c r="U101" i="21" a="1"/>
  <c r="U101" i="21" s="1"/>
  <c r="U102" i="21" s="1"/>
  <c r="U126" i="21" a="1"/>
  <c r="U126" i="21" s="1"/>
  <c r="U127" i="21" s="1"/>
  <c r="U161" i="21" a="1"/>
  <c r="U161" i="21" s="1"/>
  <c r="U162" i="21" s="1"/>
  <c r="U91" i="21" a="1"/>
  <c r="U91" i="21" s="1"/>
  <c r="U92" i="21" s="1"/>
  <c r="U96" i="21" a="1"/>
  <c r="U96" i="21" s="1"/>
  <c r="U97" i="21" s="1"/>
  <c r="U66" i="21"/>
  <c r="U131" i="21" a="1"/>
  <c r="U131" i="21" s="1"/>
  <c r="U132" i="21" s="1"/>
  <c r="U146" i="21" a="1"/>
  <c r="U146" i="21" s="1"/>
  <c r="U147" i="21" s="1"/>
  <c r="U71" i="21" a="1"/>
  <c r="U71" i="21" s="1"/>
  <c r="U72" i="21" s="1"/>
  <c r="U166" i="21" a="1"/>
  <c r="U166" i="21" s="1"/>
  <c r="U167" i="21" s="1"/>
  <c r="U60" i="21"/>
  <c r="U111" i="21" a="1"/>
  <c r="U111" i="21" s="1"/>
  <c r="U112" i="21" s="1"/>
  <c r="U76" i="21" a="1"/>
  <c r="U76" i="21" s="1"/>
  <c r="U77" i="21" s="1"/>
  <c r="U81" i="21" a="1"/>
  <c r="U81" i="21" s="1"/>
  <c r="U82" i="21" s="1"/>
  <c r="U86" i="21" a="1"/>
  <c r="U86" i="21" s="1"/>
  <c r="U87" i="21" s="1"/>
  <c r="U106" i="21" a="1"/>
  <c r="U106" i="21" s="1"/>
  <c r="U107" i="21" s="1"/>
  <c r="W45" i="21"/>
  <c r="X52" i="21"/>
  <c r="V49" i="21"/>
  <c r="U144" i="21" a="1"/>
  <c r="U144" i="21" s="1"/>
  <c r="U145" i="21" s="1"/>
  <c r="U69" i="21" a="1"/>
  <c r="U69" i="21" s="1"/>
  <c r="U70" i="21" s="1"/>
  <c r="U74" i="21" a="1"/>
  <c r="U74" i="21" s="1"/>
  <c r="U75" i="21" s="1"/>
  <c r="U109" i="21" a="1"/>
  <c r="U109" i="21" s="1"/>
  <c r="U110" i="21" s="1"/>
  <c r="U47" i="21"/>
  <c r="U50" i="21" s="1"/>
  <c r="U114" i="21" a="1"/>
  <c r="U114" i="21" s="1"/>
  <c r="U115" i="21" s="1"/>
  <c r="U79" i="21" a="1"/>
  <c r="U79" i="21" s="1"/>
  <c r="U80" i="21" s="1"/>
  <c r="U164" i="21" a="1"/>
  <c r="U164" i="21" s="1"/>
  <c r="U165" i="21" s="1"/>
  <c r="U84" i="21" a="1"/>
  <c r="U84" i="21" s="1"/>
  <c r="U85" i="21" s="1"/>
  <c r="U124" i="21" a="1"/>
  <c r="U124" i="21" s="1"/>
  <c r="U125" i="21" s="1"/>
  <c r="U159" i="21" a="1"/>
  <c r="U159" i="21" s="1"/>
  <c r="U160" i="21" s="1"/>
  <c r="U119" i="21" a="1"/>
  <c r="U119" i="21" s="1"/>
  <c r="U120" i="21" s="1"/>
  <c r="U154" i="21" a="1"/>
  <c r="U154" i="21" s="1"/>
  <c r="U155" i="21" s="1"/>
  <c r="U134" i="21" a="1"/>
  <c r="U134" i="21" s="1"/>
  <c r="U135" i="21" s="1"/>
  <c r="U139" i="21" a="1"/>
  <c r="U139" i="21" s="1"/>
  <c r="U140" i="21" s="1"/>
  <c r="U64" i="21"/>
  <c r="U94" i="21" a="1"/>
  <c r="U94" i="21" s="1"/>
  <c r="U95" i="21" s="1"/>
  <c r="U129" i="21" a="1"/>
  <c r="U129" i="21" s="1"/>
  <c r="U130" i="21" s="1"/>
  <c r="U104" i="21" a="1"/>
  <c r="U104" i="21" s="1"/>
  <c r="U105" i="21" s="1"/>
  <c r="U99" i="21" a="1"/>
  <c r="U99" i="21" s="1"/>
  <c r="U100" i="21" s="1"/>
  <c r="U89" i="21" a="1"/>
  <c r="U89" i="21" s="1"/>
  <c r="U90" i="21" s="1"/>
  <c r="X146" i="20" a="1"/>
  <c r="X146" i="20" s="1"/>
  <c r="X147" i="20" s="1"/>
  <c r="X116" i="20" a="1"/>
  <c r="X116" i="20" s="1"/>
  <c r="X117" i="20" s="1"/>
  <c r="X121" i="20" a="1"/>
  <c r="X121" i="20" s="1"/>
  <c r="X122" i="20" s="1"/>
  <c r="X126" i="20" a="1"/>
  <c r="X126" i="20" s="1"/>
  <c r="X127" i="20" s="1"/>
  <c r="X131" i="20" a="1"/>
  <c r="X131" i="20" s="1"/>
  <c r="X132" i="20" s="1"/>
  <c r="X106" i="20" a="1"/>
  <c r="X106" i="20" s="1"/>
  <c r="X107" i="20" s="1"/>
  <c r="X136" i="20" a="1"/>
  <c r="X136" i="20" s="1"/>
  <c r="X137" i="20" s="1"/>
  <c r="X141" i="20" a="1"/>
  <c r="X141" i="20" s="1"/>
  <c r="X142" i="20" s="1"/>
  <c r="X66" i="20"/>
  <c r="X67" i="20" s="1"/>
  <c r="X71" i="20" a="1"/>
  <c r="X71" i="20" s="1"/>
  <c r="X72" i="20" s="1"/>
  <c r="X76" i="20" a="1"/>
  <c r="X76" i="20" s="1"/>
  <c r="X77" i="20" s="1"/>
  <c r="X81" i="20" a="1"/>
  <c r="X81" i="20" s="1"/>
  <c r="X82" i="20" s="1"/>
  <c r="X86" i="20" a="1"/>
  <c r="X86" i="20" s="1"/>
  <c r="X87" i="20" s="1"/>
  <c r="X91" i="20" a="1"/>
  <c r="X91" i="20" s="1"/>
  <c r="X92" i="20" s="1"/>
  <c r="X96" i="20" a="1"/>
  <c r="X96" i="20" s="1"/>
  <c r="X97" i="20" s="1"/>
  <c r="X151" i="20" a="1"/>
  <c r="X151" i="20" s="1"/>
  <c r="X152" i="20" s="1"/>
  <c r="X101" i="20" a="1"/>
  <c r="X101" i="20" s="1"/>
  <c r="X102" i="20" s="1"/>
  <c r="X111" i="20" a="1"/>
  <c r="X111" i="20" s="1"/>
  <c r="X112" i="20" s="1"/>
  <c r="X156" i="20" a="1"/>
  <c r="X156" i="20" s="1"/>
  <c r="X157" i="20" s="1"/>
  <c r="X161" i="20" a="1"/>
  <c r="X161" i="20" s="1"/>
  <c r="X162" i="20" s="1"/>
  <c r="X60" i="20"/>
  <c r="X49" i="20"/>
  <c r="X89" i="20" a="1"/>
  <c r="X89" i="20" s="1"/>
  <c r="X90" i="20" s="1"/>
  <c r="X94" i="20" a="1"/>
  <c r="X94" i="20" s="1"/>
  <c r="X95" i="20" s="1"/>
  <c r="X99" i="20" a="1"/>
  <c r="X99" i="20" s="1"/>
  <c r="X100" i="20" s="1"/>
  <c r="X104" i="20" a="1"/>
  <c r="X104" i="20" s="1"/>
  <c r="X105" i="20" s="1"/>
  <c r="X84" i="20" a="1"/>
  <c r="X84" i="20" s="1"/>
  <c r="X85" i="20" s="1"/>
  <c r="X109" i="20" a="1"/>
  <c r="X109" i="20" s="1"/>
  <c r="X110" i="20" s="1"/>
  <c r="X114" i="20" a="1"/>
  <c r="X114" i="20" s="1"/>
  <c r="X115" i="20" s="1"/>
  <c r="X124" i="20" a="1"/>
  <c r="X124" i="20" s="1"/>
  <c r="X125" i="20" s="1"/>
  <c r="X119" i="20" a="1"/>
  <c r="X119" i="20" s="1"/>
  <c r="X120" i="20" s="1"/>
  <c r="X159" i="20" a="1"/>
  <c r="X159" i="20" s="1"/>
  <c r="X160" i="20" s="1"/>
  <c r="X129" i="20" a="1"/>
  <c r="X129" i="20" s="1"/>
  <c r="X130" i="20" s="1"/>
  <c r="X79" i="20" a="1"/>
  <c r="X79" i="20" s="1"/>
  <c r="X80" i="20" s="1"/>
  <c r="X134" i="20" a="1"/>
  <c r="X134" i="20" s="1"/>
  <c r="X135" i="20" s="1"/>
  <c r="X139" i="20" a="1"/>
  <c r="X139" i="20" s="1"/>
  <c r="X140" i="20" s="1"/>
  <c r="X64" i="20"/>
  <c r="X65" i="20" s="1"/>
  <c r="X144" i="20" a="1"/>
  <c r="X144" i="20" s="1"/>
  <c r="X145" i="20" s="1"/>
  <c r="X69" i="20" a="1"/>
  <c r="X69" i="20" s="1"/>
  <c r="X70" i="20" s="1"/>
  <c r="X149" i="20" a="1"/>
  <c r="X149" i="20" s="1"/>
  <c r="X150" i="20" s="1"/>
  <c r="X74" i="20" a="1"/>
  <c r="X74" i="20" s="1"/>
  <c r="X75" i="20" s="1"/>
  <c r="X154" i="20" a="1"/>
  <c r="X154" i="20" s="1"/>
  <c r="X155" i="20" s="1"/>
  <c r="S139" i="21" a="1"/>
  <c r="S139" i="21" s="1"/>
  <c r="S140" i="21" s="1"/>
  <c r="T65" i="21"/>
  <c r="T144" i="21" a="1"/>
  <c r="T144" i="21" s="1"/>
  <c r="T145" i="21" s="1"/>
  <c r="X47" i="20"/>
  <c r="X50" i="20" s="1"/>
  <c r="X144" i="21" a="1"/>
  <c r="X144" i="21" s="1"/>
  <c r="X145" i="21" s="1"/>
  <c r="X69" i="21" a="1"/>
  <c r="X69" i="21" s="1"/>
  <c r="X70" i="21" s="1"/>
  <c r="X149" i="21" a="1"/>
  <c r="X149" i="21" s="1"/>
  <c r="X150" i="21" s="1"/>
  <c r="X173" i="13"/>
  <c r="W173" i="13"/>
  <c r="V173" i="13"/>
  <c r="U173" i="13"/>
  <c r="T173" i="13"/>
  <c r="S173" i="13"/>
  <c r="R173" i="13"/>
  <c r="Q173" i="13"/>
  <c r="P173" i="13"/>
  <c r="O173" i="13"/>
  <c r="N173" i="13"/>
  <c r="M173" i="13"/>
  <c r="L173" i="13"/>
  <c r="K173" i="13"/>
  <c r="J173" i="13"/>
  <c r="I173" i="13"/>
  <c r="H173" i="13"/>
  <c r="G173" i="13"/>
  <c r="F173" i="13"/>
  <c r="E173" i="13"/>
  <c r="D173" i="13"/>
  <c r="X170" i="13"/>
  <c r="W170" i="13"/>
  <c r="V170" i="13"/>
  <c r="U170" i="13"/>
  <c r="T170" i="13"/>
  <c r="S170" i="13"/>
  <c r="R170" i="13"/>
  <c r="Q170" i="13"/>
  <c r="P170" i="13"/>
  <c r="O170" i="13"/>
  <c r="N170" i="13"/>
  <c r="M170" i="13"/>
  <c r="L170" i="13"/>
  <c r="K170" i="13"/>
  <c r="J170" i="13"/>
  <c r="I170" i="13"/>
  <c r="H170" i="13"/>
  <c r="G170" i="13"/>
  <c r="F170" i="13"/>
  <c r="E170" i="13"/>
  <c r="D170" i="13"/>
  <c r="D169" i="13"/>
  <c r="X119" i="21" l="1" a="1"/>
  <c r="X119" i="21" s="1"/>
  <c r="X120" i="21" s="1"/>
  <c r="X139" i="21" a="1"/>
  <c r="X139" i="21" s="1"/>
  <c r="X140" i="21" s="1"/>
  <c r="X79" i="21" a="1"/>
  <c r="X79" i="21" s="1"/>
  <c r="X80" i="21" s="1"/>
  <c r="X124" i="21" a="1"/>
  <c r="X124" i="21" s="1"/>
  <c r="X125" i="21" s="1"/>
  <c r="X99" i="21" a="1"/>
  <c r="X99" i="21" s="1"/>
  <c r="X100" i="21" s="1"/>
  <c r="X94" i="21" a="1"/>
  <c r="X94" i="21" s="1"/>
  <c r="X95" i="21" s="1"/>
  <c r="X74" i="21" a="1"/>
  <c r="X74" i="21" s="1"/>
  <c r="X75" i="21" s="1"/>
  <c r="X163" i="25" a="1"/>
  <c r="X163" i="25" s="1"/>
  <c r="X89" i="21" a="1"/>
  <c r="X89" i="21" s="1"/>
  <c r="X90" i="21" s="1"/>
  <c r="X154" i="21" a="1"/>
  <c r="X154" i="21" s="1"/>
  <c r="X155" i="21" s="1"/>
  <c r="V154" i="25" a="1"/>
  <c r="V154" i="25" s="1"/>
  <c r="V155" i="25" s="1"/>
  <c r="X48" i="25"/>
  <c r="X46" i="25"/>
  <c r="W49" i="25"/>
  <c r="W149" i="25" a="1"/>
  <c r="W149" i="25" s="1"/>
  <c r="W150" i="25" s="1"/>
  <c r="W139" i="25" a="1"/>
  <c r="W139" i="25" s="1"/>
  <c r="W140" i="25" s="1"/>
  <c r="W64" i="25"/>
  <c r="W65" i="25" s="1"/>
  <c r="W144" i="25" a="1"/>
  <c r="W144" i="25" s="1"/>
  <c r="W145" i="25" s="1"/>
  <c r="W89" i="25" a="1"/>
  <c r="W89" i="25" s="1"/>
  <c r="W90" i="25" s="1"/>
  <c r="W154" i="25" a="1"/>
  <c r="W154" i="25" s="1"/>
  <c r="W155" i="25" s="1"/>
  <c r="W129" i="25" a="1"/>
  <c r="W129" i="25" s="1"/>
  <c r="W130" i="25" s="1"/>
  <c r="W69" i="25" a="1"/>
  <c r="W69" i="25" s="1"/>
  <c r="W70" i="25" s="1"/>
  <c r="W134" i="25" a="1"/>
  <c r="W134" i="25" s="1"/>
  <c r="W135" i="25" s="1"/>
  <c r="W74" i="25" a="1"/>
  <c r="W74" i="25" s="1"/>
  <c r="W75" i="25" s="1"/>
  <c r="W94" i="25" a="1"/>
  <c r="W94" i="25" s="1"/>
  <c r="W95" i="25" s="1"/>
  <c r="W119" i="25" a="1"/>
  <c r="W119" i="25" s="1"/>
  <c r="W120" i="25" s="1"/>
  <c r="W79" i="25" a="1"/>
  <c r="W79" i="25" s="1"/>
  <c r="W80" i="25" s="1"/>
  <c r="W99" i="25" a="1"/>
  <c r="W99" i="25" s="1"/>
  <c r="W100" i="25" s="1"/>
  <c r="W124" i="25" a="1"/>
  <c r="W124" i="25" s="1"/>
  <c r="W125" i="25" s="1"/>
  <c r="W84" i="25" a="1"/>
  <c r="W84" i="25" s="1"/>
  <c r="W85" i="25" s="1"/>
  <c r="W104" i="25" a="1"/>
  <c r="W104" i="25" s="1"/>
  <c r="W105" i="25" s="1"/>
  <c r="W109" i="25" a="1"/>
  <c r="W109" i="25" s="1"/>
  <c r="W110" i="25" s="1"/>
  <c r="W114" i="25" a="1"/>
  <c r="W114" i="25" s="1"/>
  <c r="W115" i="25" s="1"/>
  <c r="W164" i="25" a="1"/>
  <c r="W164" i="25" s="1"/>
  <c r="W165" i="25" s="1"/>
  <c r="W161" i="25" a="1"/>
  <c r="W161" i="25" s="1"/>
  <c r="W162" i="25" s="1"/>
  <c r="X59" i="25"/>
  <c r="X114" i="21" a="1"/>
  <c r="X114" i="21" s="1"/>
  <c r="X115" i="21" s="1"/>
  <c r="X64" i="21"/>
  <c r="X134" i="21" a="1"/>
  <c r="X134" i="21" s="1"/>
  <c r="X135" i="21" s="1"/>
  <c r="X109" i="21" a="1"/>
  <c r="X109" i="21" s="1"/>
  <c r="X110" i="21" s="1"/>
  <c r="X104" i="21" a="1"/>
  <c r="X104" i="21" s="1"/>
  <c r="X105" i="21" s="1"/>
  <c r="X84" i="21" a="1"/>
  <c r="X84" i="21" s="1"/>
  <c r="X85" i="21" s="1"/>
  <c r="X129" i="21" a="1"/>
  <c r="X129" i="21" s="1"/>
  <c r="X130" i="21" s="1"/>
  <c r="X159" i="21" a="1"/>
  <c r="X159" i="21" s="1"/>
  <c r="X160" i="21" s="1"/>
  <c r="X166" i="20" a="1"/>
  <c r="X166" i="20" s="1"/>
  <c r="X167" i="20" s="1"/>
  <c r="X165" i="19"/>
  <c r="W59" i="21"/>
  <c r="W46" i="21"/>
  <c r="W49" i="21" s="1"/>
  <c r="X49" i="21" s="1"/>
  <c r="U65" i="21"/>
  <c r="U149" i="21" a="1"/>
  <c r="U149" i="21" s="1"/>
  <c r="U150" i="21" s="1"/>
  <c r="W48" i="21"/>
  <c r="X48" i="21" s="1"/>
  <c r="V47" i="21"/>
  <c r="V50" i="21" s="1"/>
  <c r="V109" i="21" a="1"/>
  <c r="V109" i="21" s="1"/>
  <c r="V110" i="21" s="1"/>
  <c r="V114" i="21" a="1"/>
  <c r="V114" i="21" s="1"/>
  <c r="V115" i="21" s="1"/>
  <c r="V79" i="21" a="1"/>
  <c r="V79" i="21" s="1"/>
  <c r="V80" i="21" s="1"/>
  <c r="V129" i="21" a="1"/>
  <c r="V129" i="21" s="1"/>
  <c r="V130" i="21" s="1"/>
  <c r="V64" i="21"/>
  <c r="V65" i="21" s="1"/>
  <c r="V99" i="21" a="1"/>
  <c r="V99" i="21" s="1"/>
  <c r="V100" i="21" s="1"/>
  <c r="V84" i="21" a="1"/>
  <c r="V84" i="21" s="1"/>
  <c r="V85" i="21" s="1"/>
  <c r="V139" i="21" a="1"/>
  <c r="V139" i="21" s="1"/>
  <c r="V140" i="21" s="1"/>
  <c r="V69" i="21" a="1"/>
  <c r="V69" i="21" s="1"/>
  <c r="V70" i="21" s="1"/>
  <c r="V159" i="21" a="1"/>
  <c r="V159" i="21" s="1"/>
  <c r="V160" i="21" s="1"/>
  <c r="V164" i="21" a="1"/>
  <c r="V164" i="21" s="1"/>
  <c r="V165" i="21" s="1"/>
  <c r="V89" i="21" a="1"/>
  <c r="V89" i="21" s="1"/>
  <c r="V90" i="21" s="1"/>
  <c r="V119" i="21" a="1"/>
  <c r="V119" i="21" s="1"/>
  <c r="V120" i="21" s="1"/>
  <c r="V149" i="21" a="1"/>
  <c r="V149" i="21" s="1"/>
  <c r="V150" i="21" s="1"/>
  <c r="V104" i="21" a="1"/>
  <c r="V104" i="21" s="1"/>
  <c r="V105" i="21" s="1"/>
  <c r="V94" i="21" a="1"/>
  <c r="V94" i="21" s="1"/>
  <c r="V95" i="21" s="1"/>
  <c r="V124" i="21" a="1"/>
  <c r="V124" i="21" s="1"/>
  <c r="V125" i="21" s="1"/>
  <c r="V134" i="21" a="1"/>
  <c r="V134" i="21" s="1"/>
  <c r="V135" i="21" s="1"/>
  <c r="V144" i="21" a="1"/>
  <c r="V144" i="21" s="1"/>
  <c r="V145" i="21" s="1"/>
  <c r="V74" i="21" a="1"/>
  <c r="V74" i="21" s="1"/>
  <c r="V75" i="21" s="1"/>
  <c r="V60" i="21"/>
  <c r="V106" i="21" a="1"/>
  <c r="V106" i="21" s="1"/>
  <c r="V107" i="21" s="1"/>
  <c r="V81" i="21" a="1"/>
  <c r="V81" i="21" s="1"/>
  <c r="V82" i="21" s="1"/>
  <c r="V126" i="21" a="1"/>
  <c r="V126" i="21" s="1"/>
  <c r="V127" i="21" s="1"/>
  <c r="V86" i="21" a="1"/>
  <c r="V86" i="21" s="1"/>
  <c r="V87" i="21" s="1"/>
  <c r="V121" i="21" a="1"/>
  <c r="V121" i="21" s="1"/>
  <c r="V122" i="21" s="1"/>
  <c r="V76" i="21" a="1"/>
  <c r="V76" i="21" s="1"/>
  <c r="V77" i="21" s="1"/>
  <c r="V116" i="21" a="1"/>
  <c r="V116" i="21" s="1"/>
  <c r="V117" i="21" s="1"/>
  <c r="V91" i="21" a="1"/>
  <c r="V91" i="21" s="1"/>
  <c r="V92" i="21" s="1"/>
  <c r="V131" i="21" a="1"/>
  <c r="V131" i="21" s="1"/>
  <c r="V132" i="21" s="1"/>
  <c r="V66" i="21"/>
  <c r="V67" i="21" s="1"/>
  <c r="V161" i="21" a="1"/>
  <c r="V161" i="21" s="1"/>
  <c r="V162" i="21" s="1"/>
  <c r="V136" i="21" a="1"/>
  <c r="V136" i="21" s="1"/>
  <c r="V137" i="21" s="1"/>
  <c r="V166" i="21" a="1"/>
  <c r="V166" i="21" s="1"/>
  <c r="V167" i="21" s="1"/>
  <c r="V141" i="21" a="1"/>
  <c r="V141" i="21" s="1"/>
  <c r="V142" i="21" s="1"/>
  <c r="V111" i="21" a="1"/>
  <c r="V111" i="21" s="1"/>
  <c r="V112" i="21" s="1"/>
  <c r="V146" i="21" a="1"/>
  <c r="V146" i="21" s="1"/>
  <c r="V147" i="21" s="1"/>
  <c r="V96" i="21" a="1"/>
  <c r="V96" i="21" s="1"/>
  <c r="V97" i="21" s="1"/>
  <c r="V71" i="21" a="1"/>
  <c r="V71" i="21" s="1"/>
  <c r="V72" i="21" s="1"/>
  <c r="V151" i="21" a="1"/>
  <c r="V151" i="21" s="1"/>
  <c r="V152" i="21" s="1"/>
  <c r="V101" i="21" a="1"/>
  <c r="V101" i="21" s="1"/>
  <c r="V102" i="21" s="1"/>
  <c r="U67" i="21"/>
  <c r="U151" i="21" a="1"/>
  <c r="U151" i="21" s="1"/>
  <c r="U152" i="21" s="1"/>
  <c r="X164" i="20" a="1"/>
  <c r="X164" i="20" s="1"/>
  <c r="X165" i="20" s="1"/>
  <c r="X141" i="21" a="1"/>
  <c r="X141" i="21" s="1"/>
  <c r="X142" i="21" s="1"/>
  <c r="X96" i="21" a="1"/>
  <c r="X96" i="21" s="1"/>
  <c r="X97" i="21" s="1"/>
  <c r="X71" i="21" a="1"/>
  <c r="X71" i="21" s="1"/>
  <c r="X72" i="21" s="1"/>
  <c r="X156" i="21" a="1"/>
  <c r="X156" i="21" s="1"/>
  <c r="X157" i="21" s="1"/>
  <c r="X91" i="21" a="1"/>
  <c r="X91" i="21" s="1"/>
  <c r="X92" i="21" s="1"/>
  <c r="X60" i="21"/>
  <c r="X86" i="21" a="1"/>
  <c r="X86" i="21" s="1"/>
  <c r="X87" i="21" s="1"/>
  <c r="X101" i="21" a="1"/>
  <c r="X101" i="21" s="1"/>
  <c r="X102" i="21" s="1"/>
  <c r="X161" i="21" a="1"/>
  <c r="X161" i="21" s="1"/>
  <c r="X162" i="21" s="1"/>
  <c r="X76" i="21" a="1"/>
  <c r="X76" i="21" s="1"/>
  <c r="X77" i="21" s="1"/>
  <c r="X136" i="21" a="1"/>
  <c r="X136" i="21" s="1"/>
  <c r="X137" i="21" s="1"/>
  <c r="X81" i="21" a="1"/>
  <c r="X81" i="21" s="1"/>
  <c r="X82" i="21" s="1"/>
  <c r="X146" i="21" a="1"/>
  <c r="X146" i="21" s="1"/>
  <c r="X147" i="21" s="1"/>
  <c r="X106" i="21" a="1"/>
  <c r="X106" i="21" s="1"/>
  <c r="X107" i="21" s="1"/>
  <c r="X131" i="21" a="1"/>
  <c r="X131" i="21" s="1"/>
  <c r="X132" i="21" s="1"/>
  <c r="X121" i="21" a="1"/>
  <c r="X121" i="21" s="1"/>
  <c r="X122" i="21" s="1"/>
  <c r="X111" i="21" a="1"/>
  <c r="X111" i="21" s="1"/>
  <c r="X112" i="21" s="1"/>
  <c r="X116" i="21" a="1"/>
  <c r="X116" i="21" s="1"/>
  <c r="X117" i="21" s="1"/>
  <c r="X126" i="21" a="1"/>
  <c r="X126" i="21" s="1"/>
  <c r="X127" i="21" s="1"/>
  <c r="X151" i="21" a="1"/>
  <c r="X151" i="21" s="1"/>
  <c r="X152" i="21" s="1"/>
  <c r="X66" i="21"/>
  <c r="G42" i="13"/>
  <c r="G44" i="13" s="1"/>
  <c r="X49" i="25" l="1"/>
  <c r="X146" i="25" a="1"/>
  <c r="X146" i="25" s="1"/>
  <c r="X147" i="25" s="1"/>
  <c r="X71" i="25" a="1"/>
  <c r="X71" i="25" s="1"/>
  <c r="X72" i="25" s="1"/>
  <c r="X76" i="25" a="1"/>
  <c r="X76" i="25" s="1"/>
  <c r="X77" i="25" s="1"/>
  <c r="X81" i="25" a="1"/>
  <c r="X81" i="25" s="1"/>
  <c r="X82" i="25" s="1"/>
  <c r="X86" i="25" a="1"/>
  <c r="X86" i="25" s="1"/>
  <c r="X87" i="25" s="1"/>
  <c r="X91" i="25" a="1"/>
  <c r="X91" i="25" s="1"/>
  <c r="X92" i="25" s="1"/>
  <c r="X96" i="25" a="1"/>
  <c r="X96" i="25" s="1"/>
  <c r="X97" i="25" s="1"/>
  <c r="X101" i="25" a="1"/>
  <c r="X101" i="25" s="1"/>
  <c r="X102" i="25" s="1"/>
  <c r="X106" i="25" a="1"/>
  <c r="X106" i="25" s="1"/>
  <c r="X107" i="25" s="1"/>
  <c r="X111" i="25" a="1"/>
  <c r="X111" i="25" s="1"/>
  <c r="X112" i="25" s="1"/>
  <c r="X116" i="25" a="1"/>
  <c r="X116" i="25" s="1"/>
  <c r="X117" i="25" s="1"/>
  <c r="X121" i="25" a="1"/>
  <c r="X121" i="25" s="1"/>
  <c r="X122" i="25" s="1"/>
  <c r="X131" i="25" a="1"/>
  <c r="X131" i="25" s="1"/>
  <c r="X132" i="25" s="1"/>
  <c r="X126" i="25" a="1"/>
  <c r="X126" i="25" s="1"/>
  <c r="X127" i="25" s="1"/>
  <c r="X136" i="25" a="1"/>
  <c r="X136" i="25" s="1"/>
  <c r="X137" i="25" s="1"/>
  <c r="X151" i="25" a="1"/>
  <c r="X151" i="25" s="1"/>
  <c r="X152" i="25" s="1"/>
  <c r="X141" i="25" a="1"/>
  <c r="X141" i="25" s="1"/>
  <c r="X142" i="25" s="1"/>
  <c r="X66" i="25"/>
  <c r="X67" i="25" s="1"/>
  <c r="X156" i="25" a="1"/>
  <c r="X156" i="25" s="1"/>
  <c r="X157" i="25" s="1"/>
  <c r="X161" i="25" a="1"/>
  <c r="X161" i="25" s="1"/>
  <c r="X162" i="25" s="1"/>
  <c r="X60" i="25"/>
  <c r="W159" i="25" a="1"/>
  <c r="W159" i="25" s="1"/>
  <c r="W160" i="25" s="1"/>
  <c r="X47" i="25"/>
  <c r="X50" i="25" s="1"/>
  <c r="X154" i="25" a="1"/>
  <c r="X154" i="25" s="1"/>
  <c r="X155" i="25" s="1"/>
  <c r="X119" i="25" a="1"/>
  <c r="X119" i="25" s="1"/>
  <c r="X120" i="25" s="1"/>
  <c r="X124" i="25" a="1"/>
  <c r="X124" i="25" s="1"/>
  <c r="X125" i="25" s="1"/>
  <c r="X159" i="25" a="1"/>
  <c r="X159" i="25" s="1"/>
  <c r="X160" i="25" s="1"/>
  <c r="X129" i="25" a="1"/>
  <c r="X129" i="25" s="1"/>
  <c r="X130" i="25" s="1"/>
  <c r="X134" i="25" a="1"/>
  <c r="X134" i="25" s="1"/>
  <c r="X135" i="25" s="1"/>
  <c r="X139" i="25" a="1"/>
  <c r="X139" i="25" s="1"/>
  <c r="X140" i="25" s="1"/>
  <c r="X64" i="25"/>
  <c r="X65" i="25" s="1"/>
  <c r="X144" i="25" a="1"/>
  <c r="X144" i="25" s="1"/>
  <c r="X145" i="25" s="1"/>
  <c r="X69" i="25" a="1"/>
  <c r="X69" i="25" s="1"/>
  <c r="X70" i="25" s="1"/>
  <c r="X149" i="25" a="1"/>
  <c r="X149" i="25" s="1"/>
  <c r="X150" i="25" s="1"/>
  <c r="X74" i="25" a="1"/>
  <c r="X74" i="25" s="1"/>
  <c r="X75" i="25" s="1"/>
  <c r="X79" i="25" a="1"/>
  <c r="X79" i="25" s="1"/>
  <c r="X80" i="25" s="1"/>
  <c r="X84" i="25" a="1"/>
  <c r="X84" i="25" s="1"/>
  <c r="X85" i="25" s="1"/>
  <c r="X89" i="25" a="1"/>
  <c r="X89" i="25" s="1"/>
  <c r="X90" i="25" s="1"/>
  <c r="X99" i="25" a="1"/>
  <c r="X99" i="25" s="1"/>
  <c r="X100" i="25" s="1"/>
  <c r="X94" i="25" a="1"/>
  <c r="X94" i="25" s="1"/>
  <c r="X95" i="25" s="1"/>
  <c r="X104" i="25" a="1"/>
  <c r="X104" i="25" s="1"/>
  <c r="X105" i="25" s="1"/>
  <c r="X109" i="25" a="1"/>
  <c r="X109" i="25" s="1"/>
  <c r="X110" i="25" s="1"/>
  <c r="X114" i="25" a="1"/>
  <c r="X114" i="25" s="1"/>
  <c r="X115" i="25" s="1"/>
  <c r="X164" i="25" a="1"/>
  <c r="X164" i="25" s="1"/>
  <c r="X165" i="25" s="1"/>
  <c r="V156" i="21" a="1"/>
  <c r="V156" i="21" s="1"/>
  <c r="V157" i="21" s="1"/>
  <c r="V154" i="21" a="1"/>
  <c r="V154" i="21" s="1"/>
  <c r="V155" i="21" s="1"/>
  <c r="X65" i="21"/>
  <c r="X164" i="21" a="1"/>
  <c r="X164" i="21" s="1"/>
  <c r="X165" i="21" s="1"/>
  <c r="X67" i="21"/>
  <c r="X166" i="21" a="1"/>
  <c r="X166" i="21" s="1"/>
  <c r="X167" i="21" s="1"/>
  <c r="W47" i="21"/>
  <c r="W50" i="21" s="1"/>
  <c r="X50" i="21" s="1"/>
  <c r="W99" i="21" a="1"/>
  <c r="W99" i="21" s="1"/>
  <c r="W100" i="21" s="1"/>
  <c r="W79" i="21" a="1"/>
  <c r="W79" i="21" s="1"/>
  <c r="W80" i="21" s="1"/>
  <c r="W104" i="21" a="1"/>
  <c r="W104" i="21" s="1"/>
  <c r="W105" i="21" s="1"/>
  <c r="W109" i="21" a="1"/>
  <c r="W109" i="21" s="1"/>
  <c r="W110" i="21" s="1"/>
  <c r="W139" i="21" a="1"/>
  <c r="W139" i="21" s="1"/>
  <c r="W140" i="21" s="1"/>
  <c r="W154" i="21" a="1"/>
  <c r="W154" i="21" s="1"/>
  <c r="W155" i="21" s="1"/>
  <c r="W114" i="21" a="1"/>
  <c r="W114" i="21" s="1"/>
  <c r="W115" i="21" s="1"/>
  <c r="W74" i="21" a="1"/>
  <c r="W74" i="21" s="1"/>
  <c r="W75" i="21" s="1"/>
  <c r="W119" i="21" a="1"/>
  <c r="W119" i="21" s="1"/>
  <c r="W120" i="21" s="1"/>
  <c r="W124" i="21" a="1"/>
  <c r="W124" i="21" s="1"/>
  <c r="W125" i="21" s="1"/>
  <c r="W94" i="21" a="1"/>
  <c r="W94" i="21" s="1"/>
  <c r="W95" i="21" s="1"/>
  <c r="W64" i="21"/>
  <c r="W65" i="21" s="1"/>
  <c r="W144" i="21" a="1"/>
  <c r="W144" i="21" s="1"/>
  <c r="W145" i="21" s="1"/>
  <c r="W129" i="21" a="1"/>
  <c r="W129" i="21" s="1"/>
  <c r="W130" i="21" s="1"/>
  <c r="W134" i="21" a="1"/>
  <c r="W134" i="21" s="1"/>
  <c r="W135" i="21" s="1"/>
  <c r="W89" i="21" a="1"/>
  <c r="W89" i="21" s="1"/>
  <c r="W90" i="21" s="1"/>
  <c r="W164" i="21" a="1"/>
  <c r="W164" i="21" s="1"/>
  <c r="W165" i="21" s="1"/>
  <c r="W84" i="21" a="1"/>
  <c r="W84" i="21" s="1"/>
  <c r="W85" i="21" s="1"/>
  <c r="W69" i="21" a="1"/>
  <c r="W69" i="21" s="1"/>
  <c r="W70" i="21" s="1"/>
  <c r="W149" i="21" a="1"/>
  <c r="W149" i="21" s="1"/>
  <c r="W150" i="21" s="1"/>
  <c r="W159" i="21" a="1"/>
  <c r="W159" i="21" s="1"/>
  <c r="W160" i="21" s="1"/>
  <c r="W60" i="21"/>
  <c r="W146" i="21" a="1"/>
  <c r="W146" i="21" s="1"/>
  <c r="W147" i="21" s="1"/>
  <c r="W156" i="21" a="1"/>
  <c r="W156" i="21" s="1"/>
  <c r="W157" i="21" s="1"/>
  <c r="W71" i="21" a="1"/>
  <c r="W71" i="21" s="1"/>
  <c r="W72" i="21" s="1"/>
  <c r="W81" i="21" a="1"/>
  <c r="W81" i="21" s="1"/>
  <c r="W82" i="21" s="1"/>
  <c r="W151" i="21" a="1"/>
  <c r="W151" i="21" s="1"/>
  <c r="W152" i="21" s="1"/>
  <c r="W76" i="21" a="1"/>
  <c r="W76" i="21" s="1"/>
  <c r="W77" i="21" s="1"/>
  <c r="W111" i="21" a="1"/>
  <c r="W111" i="21" s="1"/>
  <c r="W112" i="21" s="1"/>
  <c r="W86" i="21" a="1"/>
  <c r="W86" i="21" s="1"/>
  <c r="W87" i="21" s="1"/>
  <c r="W131" i="21" a="1"/>
  <c r="W131" i="21" s="1"/>
  <c r="W132" i="21" s="1"/>
  <c r="W91" i="21" a="1"/>
  <c r="W91" i="21" s="1"/>
  <c r="W92" i="21" s="1"/>
  <c r="W136" i="21" a="1"/>
  <c r="W136" i="21" s="1"/>
  <c r="W137" i="21" s="1"/>
  <c r="W126" i="21" a="1"/>
  <c r="W126" i="21" s="1"/>
  <c r="W127" i="21" s="1"/>
  <c r="W141" i="21" a="1"/>
  <c r="W141" i="21" s="1"/>
  <c r="W142" i="21" s="1"/>
  <c r="W96" i="21" a="1"/>
  <c r="W96" i="21" s="1"/>
  <c r="W97" i="21" s="1"/>
  <c r="W166" i="21" a="1"/>
  <c r="W166" i="21" s="1"/>
  <c r="W167" i="21" s="1"/>
  <c r="W121" i="21" a="1"/>
  <c r="W121" i="21" s="1"/>
  <c r="W122" i="21" s="1"/>
  <c r="W116" i="21" a="1"/>
  <c r="W116" i="21" s="1"/>
  <c r="W117" i="21" s="1"/>
  <c r="W101" i="21" a="1"/>
  <c r="W101" i="21" s="1"/>
  <c r="W102" i="21" s="1"/>
  <c r="W106" i="21" a="1"/>
  <c r="W106" i="21" s="1"/>
  <c r="W107" i="21" s="1"/>
  <c r="W66" i="21"/>
  <c r="W67" i="21" s="1"/>
  <c r="W161" i="21" a="1"/>
  <c r="W161" i="21" s="1"/>
  <c r="W162" i="21" s="1"/>
  <c r="G63" i="13"/>
  <c r="E14" i="13"/>
  <c r="X166" i="25" l="1" a="1"/>
  <c r="X166" i="25" s="1"/>
  <c r="X167" i="25" s="1"/>
  <c r="F14" i="13"/>
  <c r="G14" i="13" s="1"/>
  <c r="H14" i="13" s="1"/>
  <c r="I14" i="13" s="1"/>
  <c r="J14" i="13" s="1"/>
  <c r="K14" i="13" s="1"/>
  <c r="L14" i="13" s="1"/>
  <c r="M14" i="13" s="1"/>
  <c r="N14" i="13" s="1"/>
  <c r="O14" i="13" s="1"/>
  <c r="P14" i="13" s="1"/>
  <c r="Q14" i="13" s="1"/>
  <c r="R14" i="13" s="1"/>
  <c r="S14" i="13" s="1"/>
  <c r="T14" i="13" s="1"/>
  <c r="U14" i="13" s="1"/>
  <c r="V14" i="13" s="1"/>
  <c r="W14" i="13" s="1"/>
  <c r="X14" i="13" s="1"/>
  <c r="E42" i="13" l="1"/>
  <c r="E44" i="13" s="1"/>
  <c r="E45" i="13" s="1"/>
  <c r="E63" i="13" l="1"/>
  <c r="F42" i="13"/>
  <c r="F44" i="13" s="1"/>
  <c r="F63" i="13" l="1"/>
  <c r="E56" i="13"/>
  <c r="E57" i="13" s="1"/>
  <c r="E52" i="13"/>
  <c r="F52" i="13" s="1"/>
  <c r="G45" i="13" s="1"/>
  <c r="F56" i="13"/>
  <c r="H42" i="13"/>
  <c r="H44" i="13" s="1"/>
  <c r="H63" i="13" l="1"/>
  <c r="F45" i="13"/>
  <c r="E59" i="13"/>
  <c r="E60" i="13" s="1"/>
  <c r="F57" i="13"/>
  <c r="E46" i="13"/>
  <c r="E49" i="13" s="1"/>
  <c r="E48" i="13"/>
  <c r="G52" i="13"/>
  <c r="H45" i="13" s="1"/>
  <c r="G59" i="13"/>
  <c r="J42" i="13"/>
  <c r="J44" i="13" s="1"/>
  <c r="I42" i="13"/>
  <c r="I44" i="13" s="1"/>
  <c r="I63" i="13" l="1"/>
  <c r="J63" i="13"/>
  <c r="F59" i="13"/>
  <c r="G60" i="13"/>
  <c r="F48" i="13"/>
  <c r="G48" i="13" s="1"/>
  <c r="F46" i="13"/>
  <c r="E47" i="13"/>
  <c r="G56" i="13"/>
  <c r="G57" i="13" s="1"/>
  <c r="G46" i="13"/>
  <c r="G47" i="13" s="1"/>
  <c r="H52" i="13"/>
  <c r="H56" i="13" s="1"/>
  <c r="K42" i="13"/>
  <c r="K44" i="13" s="1"/>
  <c r="I45" i="13" l="1"/>
  <c r="K63" i="13"/>
  <c r="F47" i="13"/>
  <c r="H46" i="13"/>
  <c r="H47" i="13" s="1"/>
  <c r="H59" i="13"/>
  <c r="E50" i="13"/>
  <c r="F50" i="13" s="1"/>
  <c r="G50" i="13" s="1"/>
  <c r="H50" i="13" s="1"/>
  <c r="F60" i="13"/>
  <c r="F49" i="13"/>
  <c r="G49" i="13" s="1"/>
  <c r="H49" i="13" s="1"/>
  <c r="H57" i="13"/>
  <c r="H48" i="13"/>
  <c r="I52" i="13"/>
  <c r="I59" i="13"/>
  <c r="L42" i="13"/>
  <c r="L44" i="13" s="1"/>
  <c r="I56" i="13" l="1"/>
  <c r="J45" i="13"/>
  <c r="L63" i="13"/>
  <c r="I60" i="13"/>
  <c r="H60" i="13"/>
  <c r="I57" i="13"/>
  <c r="I48" i="13"/>
  <c r="J59" i="13"/>
  <c r="J52" i="13"/>
  <c r="K45" i="13" s="1"/>
  <c r="I46" i="13"/>
  <c r="M42" i="13"/>
  <c r="M44" i="13" s="1"/>
  <c r="M63" i="13" l="1"/>
  <c r="J60" i="13"/>
  <c r="L56" i="13"/>
  <c r="J48" i="13"/>
  <c r="K59" i="13"/>
  <c r="J56" i="13"/>
  <c r="J57" i="13" s="1"/>
  <c r="K52" i="13"/>
  <c r="L45" i="13" s="1"/>
  <c r="I47" i="13"/>
  <c r="I49" i="13"/>
  <c r="J46" i="13"/>
  <c r="J47" i="13" s="1"/>
  <c r="O42" i="13"/>
  <c r="O44" i="13" s="1"/>
  <c r="N42" i="13"/>
  <c r="N44" i="13" s="1"/>
  <c r="N63" i="13" l="1"/>
  <c r="O63" i="13"/>
  <c r="I50" i="13"/>
  <c r="J50" i="13" s="1"/>
  <c r="K46" i="13"/>
  <c r="K47" i="13" s="1"/>
  <c r="K48" i="13"/>
  <c r="L59" i="13"/>
  <c r="K56" i="13"/>
  <c r="K57" i="13" s="1"/>
  <c r="L57" i="13" s="1"/>
  <c r="L52" i="13"/>
  <c r="J49" i="13"/>
  <c r="K49" i="13" s="1"/>
  <c r="P42" i="13"/>
  <c r="P44" i="13" s="1"/>
  <c r="M52" i="13" l="1"/>
  <c r="N45" i="13" s="1"/>
  <c r="M45" i="13"/>
  <c r="P63" i="13"/>
  <c r="K50" i="13"/>
  <c r="L46" i="13"/>
  <c r="L47" i="13" s="1"/>
  <c r="L50" i="13" s="1"/>
  <c r="K60" i="13"/>
  <c r="L48" i="13"/>
  <c r="M56" i="13"/>
  <c r="M57" i="13" s="1"/>
  <c r="N52" i="13"/>
  <c r="O45" i="13" s="1"/>
  <c r="M59" i="13"/>
  <c r="N59" i="13" l="1"/>
  <c r="N60" i="13" s="1"/>
  <c r="L49" i="13"/>
  <c r="M46" i="13"/>
  <c r="M47" i="13" s="1"/>
  <c r="M50" i="13" s="1"/>
  <c r="L60" i="13"/>
  <c r="O56" i="13"/>
  <c r="N46" i="13"/>
  <c r="N47" i="13" s="1"/>
  <c r="M48" i="13"/>
  <c r="N48" i="13" s="1"/>
  <c r="O52" i="13"/>
  <c r="P45" i="13" s="1"/>
  <c r="N56" i="13"/>
  <c r="N57" i="13" s="1"/>
  <c r="O59" i="13"/>
  <c r="Q42" i="13"/>
  <c r="Q44" i="13" s="1"/>
  <c r="Q63" i="13" l="1"/>
  <c r="M49" i="13"/>
  <c r="N49" i="13" s="1"/>
  <c r="O60" i="13"/>
  <c r="M60" i="13"/>
  <c r="O57" i="13"/>
  <c r="P52" i="13"/>
  <c r="P56" i="13" s="1"/>
  <c r="P57" i="13" s="1"/>
  <c r="N50" i="13"/>
  <c r="P59" i="13"/>
  <c r="O46" i="13"/>
  <c r="O47" i="13" s="1"/>
  <c r="O48" i="13"/>
  <c r="R42" i="13"/>
  <c r="R44" i="13" s="1"/>
  <c r="R63" i="13" l="1"/>
  <c r="Q45" i="13"/>
  <c r="P60" i="13"/>
  <c r="Q52" i="13"/>
  <c r="Q56" i="13" s="1"/>
  <c r="Q57" i="13" s="1"/>
  <c r="O49" i="13"/>
  <c r="P48" i="13"/>
  <c r="O50" i="13"/>
  <c r="P46" i="13"/>
  <c r="P47" i="13" s="1"/>
  <c r="S42" i="13"/>
  <c r="S44" i="13" s="1"/>
  <c r="S63" i="13" l="1"/>
  <c r="R45" i="13"/>
  <c r="Q59" i="13"/>
  <c r="Q48" i="13"/>
  <c r="R56" i="13"/>
  <c r="R57" i="13" s="1"/>
  <c r="R52" i="13"/>
  <c r="S45" i="13" s="1"/>
  <c r="Q46" i="13"/>
  <c r="Q47" i="13" s="1"/>
  <c r="P50" i="13"/>
  <c r="P49" i="13"/>
  <c r="T42" i="13"/>
  <c r="T44" i="13" s="1"/>
  <c r="T63" i="13" l="1"/>
  <c r="R46" i="13"/>
  <c r="R47" i="13" s="1"/>
  <c r="R59" i="13"/>
  <c r="Q60" i="13"/>
  <c r="S52" i="13"/>
  <c r="T45" i="13" s="1"/>
  <c r="R48" i="13"/>
  <c r="S56" i="13"/>
  <c r="S57" i="13" s="1"/>
  <c r="Q50" i="13"/>
  <c r="Q49" i="13"/>
  <c r="U42" i="13"/>
  <c r="U44" i="13" s="1"/>
  <c r="U63" i="13" l="1"/>
  <c r="R49" i="13"/>
  <c r="S59" i="13"/>
  <c r="T59" i="13"/>
  <c r="R60" i="13"/>
  <c r="T52" i="13"/>
  <c r="T56" i="13" s="1"/>
  <c r="T57" i="13" s="1"/>
  <c r="S48" i="13"/>
  <c r="S46" i="13"/>
  <c r="S49" i="13" s="1"/>
  <c r="R50" i="13"/>
  <c r="V42" i="13"/>
  <c r="V44" i="13" s="1"/>
  <c r="V63" i="13" l="1"/>
  <c r="U45" i="13"/>
  <c r="S60" i="13"/>
  <c r="T46" i="13"/>
  <c r="T47" i="13" s="1"/>
  <c r="T60" i="13"/>
  <c r="T48" i="13"/>
  <c r="S47" i="13"/>
  <c r="S50" i="13" s="1"/>
  <c r="U52" i="13"/>
  <c r="U56" i="13" s="1"/>
  <c r="U57" i="13" s="1"/>
  <c r="W42" i="13"/>
  <c r="W44" i="13" s="1"/>
  <c r="X42" i="13"/>
  <c r="X44" i="13" s="1"/>
  <c r="T49" i="13" l="1"/>
  <c r="X63" i="13"/>
  <c r="W63" i="13"/>
  <c r="V45" i="13"/>
  <c r="U59" i="13"/>
  <c r="U60" i="13" s="1"/>
  <c r="U46" i="13"/>
  <c r="U48" i="13"/>
  <c r="T50" i="13"/>
  <c r="V52" i="13"/>
  <c r="W45" i="13" s="1"/>
  <c r="V56" i="13"/>
  <c r="V57" i="13" s="1"/>
  <c r="U47" i="13" l="1"/>
  <c r="V46" i="13"/>
  <c r="V47" i="13" s="1"/>
  <c r="V59" i="13"/>
  <c r="U50" i="13"/>
  <c r="U49" i="13"/>
  <c r="V48" i="13"/>
  <c r="W52" i="13"/>
  <c r="W59" i="13"/>
  <c r="X56" i="13"/>
  <c r="V60" i="13"/>
  <c r="W56" i="13"/>
  <c r="W57" i="13" s="1"/>
  <c r="X52" i="13" l="1"/>
  <c r="X45" i="13"/>
  <c r="V49" i="13"/>
  <c r="V50" i="13"/>
  <c r="W60" i="13"/>
  <c r="X59" i="13"/>
  <c r="W48" i="13"/>
  <c r="X57" i="13"/>
  <c r="W46" i="13"/>
  <c r="W49" i="13" l="1"/>
  <c r="X48" i="13"/>
  <c r="X46" i="13"/>
  <c r="X47" i="13" s="1"/>
  <c r="W47" i="13"/>
  <c r="W50" i="13" s="1"/>
  <c r="X50" i="13" l="1"/>
  <c r="X60" i="13"/>
  <c r="X49" i="13"/>
  <c r="D68" i="13"/>
  <c r="D64" i="13"/>
  <c r="R64" i="13" l="1"/>
  <c r="S64" i="13"/>
  <c r="T64" i="13"/>
  <c r="U64" i="13"/>
  <c r="V64" i="13"/>
  <c r="G64" i="13"/>
  <c r="W64" i="13"/>
  <c r="H64" i="13"/>
  <c r="X64" i="13"/>
  <c r="I64" i="13"/>
  <c r="F64" i="13"/>
  <c r="J64" i="13"/>
  <c r="K64" i="13"/>
  <c r="L64" i="13"/>
  <c r="M64" i="13"/>
  <c r="N64" i="13"/>
  <c r="P64" i="13"/>
  <c r="O64" i="13"/>
  <c r="Q64" i="13"/>
  <c r="D73" i="13"/>
  <c r="U68" i="13" a="1"/>
  <c r="U68" i="13" s="1"/>
  <c r="F68" i="13" a="1"/>
  <c r="F68" i="13" s="1"/>
  <c r="F73" i="13" s="1" a="1"/>
  <c r="F73" i="13" s="1"/>
  <c r="V68" i="13" a="1"/>
  <c r="V68" i="13" s="1"/>
  <c r="E68" i="13" a="1"/>
  <c r="E68" i="13" s="1"/>
  <c r="G68" i="13" a="1"/>
  <c r="G68" i="13" s="1"/>
  <c r="W68" i="13" a="1"/>
  <c r="W68" i="13" s="1"/>
  <c r="I68" i="13" a="1"/>
  <c r="I68" i="13" s="1"/>
  <c r="H68" i="13" a="1"/>
  <c r="H68" i="13" s="1"/>
  <c r="X68" i="13" a="1"/>
  <c r="X68" i="13" s="1"/>
  <c r="K68" i="13" a="1"/>
  <c r="K68" i="13" s="1"/>
  <c r="J68" i="13" a="1"/>
  <c r="J68" i="13" s="1"/>
  <c r="L68" i="13" a="1"/>
  <c r="L68" i="13" s="1"/>
  <c r="M68" i="13" a="1"/>
  <c r="M68" i="13" s="1"/>
  <c r="N68" i="13" a="1"/>
  <c r="N68" i="13" s="1"/>
  <c r="Q68" i="13" a="1"/>
  <c r="Q68" i="13" s="1"/>
  <c r="O68" i="13" a="1"/>
  <c r="O68" i="13" s="1"/>
  <c r="P68" i="13" a="1"/>
  <c r="P68" i="13" s="1"/>
  <c r="R68" i="13" a="1"/>
  <c r="R68" i="13" s="1"/>
  <c r="T68" i="13" a="1"/>
  <c r="T68" i="13" s="1"/>
  <c r="S68" i="13" a="1"/>
  <c r="S68" i="13" s="1"/>
  <c r="D69" i="13"/>
  <c r="E64" i="13"/>
  <c r="E65" i="13" s="1"/>
  <c r="D65" i="13"/>
  <c r="D74" i="13" l="1"/>
  <c r="I69" i="13" a="1"/>
  <c r="I69" i="13" s="1"/>
  <c r="E69" i="13" a="1"/>
  <c r="E69" i="13" s="1"/>
  <c r="J69" i="13" a="1"/>
  <c r="J69" i="13" s="1"/>
  <c r="K69" i="13" a="1"/>
  <c r="K69" i="13" s="1"/>
  <c r="L69" i="13" a="1"/>
  <c r="L69" i="13" s="1"/>
  <c r="M69" i="13" a="1"/>
  <c r="M69" i="13" s="1"/>
  <c r="N69" i="13" a="1"/>
  <c r="N69" i="13" s="1"/>
  <c r="O69" i="13" a="1"/>
  <c r="O69" i="13" s="1"/>
  <c r="P69" i="13" a="1"/>
  <c r="P69" i="13" s="1"/>
  <c r="Q69" i="13" a="1"/>
  <c r="Q69" i="13" s="1"/>
  <c r="R69" i="13" a="1"/>
  <c r="R69" i="13" s="1"/>
  <c r="S69" i="13" a="1"/>
  <c r="S69" i="13" s="1"/>
  <c r="U69" i="13" a="1"/>
  <c r="U69" i="13" s="1"/>
  <c r="T69" i="13" a="1"/>
  <c r="T69" i="13" s="1"/>
  <c r="F69" i="13" a="1"/>
  <c r="F69" i="13" s="1"/>
  <c r="F74" i="13" s="1" a="1"/>
  <c r="F74" i="13" s="1"/>
  <c r="F75" i="13" s="1"/>
  <c r="V69" i="13" a="1"/>
  <c r="V69" i="13" s="1"/>
  <c r="H69" i="13" a="1"/>
  <c r="H69" i="13" s="1"/>
  <c r="W69" i="13" a="1"/>
  <c r="W69" i="13" s="1"/>
  <c r="G69" i="13" a="1"/>
  <c r="G69" i="13" s="1"/>
  <c r="X69" i="13" a="1"/>
  <c r="X69" i="13" s="1"/>
  <c r="D78" i="13"/>
  <c r="L73" i="13" a="1"/>
  <c r="L73" i="13" s="1"/>
  <c r="H73" i="13" a="1"/>
  <c r="H73" i="13" s="1"/>
  <c r="K73" i="13" a="1"/>
  <c r="K73" i="13" s="1"/>
  <c r="X73" i="13" a="1"/>
  <c r="X73" i="13" s="1"/>
  <c r="J73" i="13" a="1"/>
  <c r="J73" i="13" s="1"/>
  <c r="I73" i="13" a="1"/>
  <c r="I73" i="13" s="1"/>
  <c r="V73" i="13" a="1"/>
  <c r="V73" i="13" s="1"/>
  <c r="W73" i="13" a="1"/>
  <c r="W73" i="13" s="1"/>
  <c r="G73" i="13" a="1"/>
  <c r="G73" i="13" s="1"/>
  <c r="E73" i="13" a="1"/>
  <c r="E73" i="13" s="1"/>
  <c r="U73" i="13" a="1"/>
  <c r="U73" i="13" s="1"/>
  <c r="T73" i="13" a="1"/>
  <c r="T73" i="13" s="1"/>
  <c r="S73" i="13" a="1"/>
  <c r="S73" i="13" s="1"/>
  <c r="R73" i="13" a="1"/>
  <c r="R73" i="13" s="1"/>
  <c r="Q73" i="13" a="1"/>
  <c r="Q73" i="13" s="1"/>
  <c r="P73" i="13" a="1"/>
  <c r="P73" i="13" s="1"/>
  <c r="O73" i="13" a="1"/>
  <c r="O73" i="13" s="1"/>
  <c r="M73" i="13" a="1"/>
  <c r="M73" i="13" s="1"/>
  <c r="N73" i="13" a="1"/>
  <c r="N73" i="13" s="1"/>
  <c r="D66" i="13"/>
  <c r="D70" i="13"/>
  <c r="D75" i="13" s="1"/>
  <c r="D80" i="13" s="1"/>
  <c r="D85" i="13" s="1"/>
  <c r="D90" i="13" s="1"/>
  <c r="D95" i="13" s="1"/>
  <c r="D100" i="13" s="1"/>
  <c r="D105" i="13" s="1"/>
  <c r="D110" i="13" s="1"/>
  <c r="D115" i="13" s="1"/>
  <c r="D120" i="13" s="1"/>
  <c r="D125" i="13" s="1"/>
  <c r="D130" i="13" s="1"/>
  <c r="D135" i="13" s="1"/>
  <c r="D140" i="13" s="1"/>
  <c r="D145" i="13" s="1"/>
  <c r="D150" i="13" s="1"/>
  <c r="D155" i="13" s="1"/>
  <c r="D160" i="13" s="1"/>
  <c r="D165" i="13" s="1"/>
  <c r="G78" i="13" l="1" a="1"/>
  <c r="G78" i="13" s="1"/>
  <c r="U66" i="13"/>
  <c r="E66" i="13"/>
  <c r="E67" i="13" s="1"/>
  <c r="V66" i="13"/>
  <c r="G66" i="13"/>
  <c r="W66" i="13"/>
  <c r="H66" i="13"/>
  <c r="X66" i="13"/>
  <c r="I66" i="13"/>
  <c r="F66" i="13"/>
  <c r="J66" i="13"/>
  <c r="K66" i="13"/>
  <c r="L66" i="13"/>
  <c r="M66" i="13"/>
  <c r="N66" i="13"/>
  <c r="O66" i="13"/>
  <c r="P66" i="13"/>
  <c r="Q66" i="13"/>
  <c r="R66" i="13"/>
  <c r="S66" i="13"/>
  <c r="T66" i="13"/>
  <c r="D83" i="13"/>
  <c r="R78" i="13" a="1"/>
  <c r="R78" i="13" s="1"/>
  <c r="Q78" i="13" a="1"/>
  <c r="Q78" i="13" s="1"/>
  <c r="N78" i="13" a="1"/>
  <c r="N78" i="13" s="1"/>
  <c r="P78" i="13" a="1"/>
  <c r="P78" i="13" s="1"/>
  <c r="O78" i="13" a="1"/>
  <c r="O78" i="13" s="1"/>
  <c r="M78" i="13" a="1"/>
  <c r="M78" i="13" s="1"/>
  <c r="L78" i="13" a="1"/>
  <c r="L78" i="13" s="1"/>
  <c r="K78" i="13" a="1"/>
  <c r="K78" i="13" s="1"/>
  <c r="J78" i="13" a="1"/>
  <c r="J78" i="13" s="1"/>
  <c r="I78" i="13" a="1"/>
  <c r="I78" i="13" s="1"/>
  <c r="X78" i="13" a="1"/>
  <c r="X78" i="13" s="1"/>
  <c r="H78" i="13" a="1"/>
  <c r="H78" i="13" s="1"/>
  <c r="W78" i="13" a="1"/>
  <c r="W78" i="13" s="1"/>
  <c r="F78" i="13" a="1"/>
  <c r="F78" i="13" s="1"/>
  <c r="V78" i="13" a="1"/>
  <c r="V78" i="13" s="1"/>
  <c r="E78" i="13" a="1"/>
  <c r="E78" i="13" s="1"/>
  <c r="U78" i="13" a="1"/>
  <c r="U78" i="13" s="1"/>
  <c r="S78" i="13" a="1"/>
  <c r="S78" i="13" s="1"/>
  <c r="T78" i="13" a="1"/>
  <c r="T78" i="13" s="1"/>
  <c r="D79" i="13"/>
  <c r="I74" i="13" a="1"/>
  <c r="I74" i="13" s="1"/>
  <c r="I75" i="13" s="1"/>
  <c r="X74" i="13" a="1"/>
  <c r="X74" i="13" s="1"/>
  <c r="X75" i="13" s="1"/>
  <c r="H74" i="13" a="1"/>
  <c r="H74" i="13" s="1"/>
  <c r="H75" i="13" s="1"/>
  <c r="W74" i="13" a="1"/>
  <c r="W74" i="13" s="1"/>
  <c r="W75" i="13" s="1"/>
  <c r="G74" i="13" a="1"/>
  <c r="G74" i="13" s="1"/>
  <c r="G75" i="13" s="1"/>
  <c r="U74" i="13" a="1"/>
  <c r="U74" i="13" s="1"/>
  <c r="U75" i="13" s="1"/>
  <c r="S74" i="13" a="1"/>
  <c r="S74" i="13" s="1"/>
  <c r="S75" i="13" s="1"/>
  <c r="V74" i="13" a="1"/>
  <c r="V74" i="13" s="1"/>
  <c r="V75" i="13" s="1"/>
  <c r="E74" i="13" a="1"/>
  <c r="E74" i="13" s="1"/>
  <c r="E75" i="13" s="1"/>
  <c r="T74" i="13" a="1"/>
  <c r="T74" i="13" s="1"/>
  <c r="T75" i="13" s="1"/>
  <c r="R74" i="13" a="1"/>
  <c r="R74" i="13" s="1"/>
  <c r="R75" i="13" s="1"/>
  <c r="Q74" i="13" a="1"/>
  <c r="Q74" i="13" s="1"/>
  <c r="Q75" i="13" s="1"/>
  <c r="P74" i="13" a="1"/>
  <c r="P74" i="13" s="1"/>
  <c r="P75" i="13" s="1"/>
  <c r="O74" i="13" a="1"/>
  <c r="O74" i="13" s="1"/>
  <c r="O75" i="13" s="1"/>
  <c r="N74" i="13" a="1"/>
  <c r="N74" i="13" s="1"/>
  <c r="N75" i="13" s="1"/>
  <c r="M74" i="13" a="1"/>
  <c r="M74" i="13" s="1"/>
  <c r="M75" i="13" s="1"/>
  <c r="L74" i="13" a="1"/>
  <c r="L74" i="13" s="1"/>
  <c r="L75" i="13" s="1"/>
  <c r="K74" i="13" a="1"/>
  <c r="K74" i="13" s="1"/>
  <c r="K75" i="13" s="1"/>
  <c r="J74" i="13" a="1"/>
  <c r="J74" i="13" s="1"/>
  <c r="J75" i="13" s="1"/>
  <c r="D67" i="13"/>
  <c r="D72" i="13" s="1"/>
  <c r="D77" i="13" s="1"/>
  <c r="D82" i="13" s="1"/>
  <c r="D87" i="13" s="1"/>
  <c r="D92" i="13" s="1"/>
  <c r="D97" i="13" s="1"/>
  <c r="D102" i="13" s="1"/>
  <c r="D107" i="13" s="1"/>
  <c r="D112" i="13" s="1"/>
  <c r="D117" i="13" s="1"/>
  <c r="D122" i="13" s="1"/>
  <c r="D127" i="13" s="1"/>
  <c r="D132" i="13" s="1"/>
  <c r="D137" i="13" s="1"/>
  <c r="D142" i="13" s="1"/>
  <c r="D147" i="13" s="1"/>
  <c r="D152" i="13" s="1"/>
  <c r="D157" i="13" s="1"/>
  <c r="D162" i="13" s="1"/>
  <c r="D167" i="13" s="1"/>
  <c r="D71" i="13"/>
  <c r="F65" i="13"/>
  <c r="R65" i="13"/>
  <c r="K65" i="13"/>
  <c r="N65" i="13"/>
  <c r="V65" i="13"/>
  <c r="U65" i="13"/>
  <c r="P65" i="13"/>
  <c r="Q65" i="13"/>
  <c r="D88" i="13" l="1"/>
  <c r="I83" i="13" a="1"/>
  <c r="I83" i="13" s="1"/>
  <c r="X83" i="13" a="1"/>
  <c r="X83" i="13" s="1"/>
  <c r="G83" i="13" a="1"/>
  <c r="G83" i="13" s="1"/>
  <c r="W83" i="13" a="1"/>
  <c r="W83" i="13" s="1"/>
  <c r="F83" i="13" a="1"/>
  <c r="F83" i="13" s="1"/>
  <c r="V83" i="13" a="1"/>
  <c r="V83" i="13" s="1"/>
  <c r="E83" i="13" a="1"/>
  <c r="E83" i="13" s="1"/>
  <c r="U83" i="13" a="1"/>
  <c r="U83" i="13" s="1"/>
  <c r="T83" i="13" a="1"/>
  <c r="T83" i="13" s="1"/>
  <c r="S83" i="13" a="1"/>
  <c r="S83" i="13" s="1"/>
  <c r="R83" i="13" a="1"/>
  <c r="R83" i="13" s="1"/>
  <c r="Q83" i="13" a="1"/>
  <c r="Q83" i="13" s="1"/>
  <c r="P83" i="13" a="1"/>
  <c r="P83" i="13" s="1"/>
  <c r="O83" i="13" a="1"/>
  <c r="O83" i="13" s="1"/>
  <c r="N83" i="13" a="1"/>
  <c r="N83" i="13" s="1"/>
  <c r="M83" i="13" a="1"/>
  <c r="M83" i="13" s="1"/>
  <c r="L83" i="13" a="1"/>
  <c r="L83" i="13" s="1"/>
  <c r="K83" i="13" a="1"/>
  <c r="K83" i="13" s="1"/>
  <c r="J83" i="13" a="1"/>
  <c r="J83" i="13" s="1"/>
  <c r="H83" i="13" a="1"/>
  <c r="H83" i="13" s="1"/>
  <c r="D76" i="13"/>
  <c r="O71" i="13" a="1"/>
  <c r="O71" i="13" s="1"/>
  <c r="T71" i="13" a="1"/>
  <c r="T71" i="13" s="1"/>
  <c r="P71" i="13" a="1"/>
  <c r="P71" i="13" s="1"/>
  <c r="Q71" i="13" a="1"/>
  <c r="Q71" i="13" s="1"/>
  <c r="R71" i="13" a="1"/>
  <c r="R71" i="13" s="1"/>
  <c r="S71" i="13" a="1"/>
  <c r="S71" i="13" s="1"/>
  <c r="F71" i="13" a="1"/>
  <c r="F71" i="13" s="1"/>
  <c r="U71" i="13" a="1"/>
  <c r="U71" i="13" s="1"/>
  <c r="G71" i="13" a="1"/>
  <c r="G71" i="13" s="1"/>
  <c r="V71" i="13" a="1"/>
  <c r="V71" i="13" s="1"/>
  <c r="H71" i="13" a="1"/>
  <c r="H71" i="13" s="1"/>
  <c r="W71" i="13" a="1"/>
  <c r="W71" i="13" s="1"/>
  <c r="I71" i="13" a="1"/>
  <c r="I71" i="13" s="1"/>
  <c r="J71" i="13" a="1"/>
  <c r="J71" i="13" s="1"/>
  <c r="X71" i="13" a="1"/>
  <c r="X71" i="13" s="1"/>
  <c r="E71" i="13" a="1"/>
  <c r="E71" i="13" s="1"/>
  <c r="K71" i="13" a="1"/>
  <c r="K71" i="13" s="1"/>
  <c r="L71" i="13" a="1"/>
  <c r="L71" i="13" s="1"/>
  <c r="M71" i="13" a="1"/>
  <c r="M71" i="13" s="1"/>
  <c r="N71" i="13" a="1"/>
  <c r="N71" i="13" s="1"/>
  <c r="D84" i="13"/>
  <c r="O79" i="13" a="1"/>
  <c r="O79" i="13" s="1"/>
  <c r="O80" i="13" s="1"/>
  <c r="K79" i="13" a="1"/>
  <c r="K79" i="13" s="1"/>
  <c r="K80" i="13" s="1"/>
  <c r="N79" i="13" a="1"/>
  <c r="N79" i="13" s="1"/>
  <c r="N80" i="13" s="1"/>
  <c r="M79" i="13" a="1"/>
  <c r="M79" i="13" s="1"/>
  <c r="M80" i="13" s="1"/>
  <c r="L79" i="13" a="1"/>
  <c r="L79" i="13" s="1"/>
  <c r="L80" i="13" s="1"/>
  <c r="J79" i="13" a="1"/>
  <c r="J79" i="13" s="1"/>
  <c r="J80" i="13" s="1"/>
  <c r="I79" i="13" a="1"/>
  <c r="I79" i="13" s="1"/>
  <c r="I80" i="13" s="1"/>
  <c r="X79" i="13" a="1"/>
  <c r="X79" i="13" s="1"/>
  <c r="X80" i="13" s="1"/>
  <c r="H79" i="13" a="1"/>
  <c r="H79" i="13" s="1"/>
  <c r="H80" i="13" s="1"/>
  <c r="W79" i="13" a="1"/>
  <c r="W79" i="13" s="1"/>
  <c r="W80" i="13" s="1"/>
  <c r="F79" i="13" a="1"/>
  <c r="F79" i="13" s="1"/>
  <c r="F80" i="13" s="1"/>
  <c r="V79" i="13" a="1"/>
  <c r="V79" i="13" s="1"/>
  <c r="V80" i="13" s="1"/>
  <c r="E79" i="13" a="1"/>
  <c r="E79" i="13" s="1"/>
  <c r="E80" i="13" s="1"/>
  <c r="U79" i="13" a="1"/>
  <c r="U79" i="13" s="1"/>
  <c r="U80" i="13" s="1"/>
  <c r="T79" i="13" a="1"/>
  <c r="T79" i="13" s="1"/>
  <c r="T80" i="13" s="1"/>
  <c r="S79" i="13" a="1"/>
  <c r="S79" i="13" s="1"/>
  <c r="S80" i="13" s="1"/>
  <c r="R79" i="13" a="1"/>
  <c r="R79" i="13" s="1"/>
  <c r="R80" i="13" s="1"/>
  <c r="P79" i="13" a="1"/>
  <c r="P79" i="13" s="1"/>
  <c r="P80" i="13" s="1"/>
  <c r="Q79" i="13" a="1"/>
  <c r="Q79" i="13" s="1"/>
  <c r="Q80" i="13" s="1"/>
  <c r="G79" i="13" a="1"/>
  <c r="G79" i="13" s="1"/>
  <c r="S65" i="13"/>
  <c r="W65" i="13"/>
  <c r="T65" i="13"/>
  <c r="I65" i="13"/>
  <c r="H65" i="13"/>
  <c r="G65" i="13"/>
  <c r="M65" i="13"/>
  <c r="X65" i="13"/>
  <c r="O65" i="13"/>
  <c r="L65" i="13"/>
  <c r="J65" i="13"/>
  <c r="D81" i="13" l="1"/>
  <c r="U76" i="13" a="1"/>
  <c r="U76" i="13" s="1"/>
  <c r="U77" i="13" s="1"/>
  <c r="E76" i="13" a="1"/>
  <c r="E76" i="13" s="1"/>
  <c r="E77" i="13" s="1"/>
  <c r="O76" i="13" a="1"/>
  <c r="O76" i="13" s="1"/>
  <c r="O77" i="13" s="1"/>
  <c r="T76" i="13" a="1"/>
  <c r="T76" i="13" s="1"/>
  <c r="T77" i="13" s="1"/>
  <c r="S76" i="13" a="1"/>
  <c r="S76" i="13" s="1"/>
  <c r="S77" i="13" s="1"/>
  <c r="R76" i="13" a="1"/>
  <c r="R76" i="13" s="1"/>
  <c r="R77" i="13" s="1"/>
  <c r="Q76" i="13" a="1"/>
  <c r="Q76" i="13" s="1"/>
  <c r="Q77" i="13" s="1"/>
  <c r="P76" i="13" a="1"/>
  <c r="P76" i="13" s="1"/>
  <c r="P77" i="13" s="1"/>
  <c r="N76" i="13" a="1"/>
  <c r="N76" i="13" s="1"/>
  <c r="N77" i="13" s="1"/>
  <c r="M76" i="13" a="1"/>
  <c r="M76" i="13" s="1"/>
  <c r="M77" i="13" s="1"/>
  <c r="L76" i="13" a="1"/>
  <c r="L76" i="13" s="1"/>
  <c r="L77" i="13" s="1"/>
  <c r="K76" i="13" a="1"/>
  <c r="K76" i="13" s="1"/>
  <c r="K77" i="13" s="1"/>
  <c r="J76" i="13" a="1"/>
  <c r="J76" i="13" s="1"/>
  <c r="J77" i="13" s="1"/>
  <c r="I76" i="13" a="1"/>
  <c r="I76" i="13" s="1"/>
  <c r="I77" i="13" s="1"/>
  <c r="X76" i="13" a="1"/>
  <c r="X76" i="13" s="1"/>
  <c r="X77" i="13" s="1"/>
  <c r="H76" i="13" a="1"/>
  <c r="H76" i="13" s="1"/>
  <c r="H77" i="13" s="1"/>
  <c r="F76" i="13" a="1"/>
  <c r="F76" i="13" s="1"/>
  <c r="F77" i="13" s="1"/>
  <c r="G76" i="13" a="1"/>
  <c r="G76" i="13" s="1"/>
  <c r="G77" i="13" s="1"/>
  <c r="W76" i="13" a="1"/>
  <c r="W76" i="13" s="1"/>
  <c r="W77" i="13" s="1"/>
  <c r="V76" i="13" a="1"/>
  <c r="V76" i="13" s="1"/>
  <c r="V77" i="13" s="1"/>
  <c r="D93" i="13"/>
  <c r="P88" i="13" a="1"/>
  <c r="P88" i="13" s="1"/>
  <c r="O88" i="13" a="1"/>
  <c r="O88" i="13" s="1"/>
  <c r="N88" i="13" a="1"/>
  <c r="N88" i="13" s="1"/>
  <c r="M88" i="13" a="1"/>
  <c r="M88" i="13" s="1"/>
  <c r="L88" i="13" a="1"/>
  <c r="L88" i="13" s="1"/>
  <c r="K88" i="13" a="1"/>
  <c r="K88" i="13" s="1"/>
  <c r="J88" i="13" a="1"/>
  <c r="J88" i="13" s="1"/>
  <c r="H88" i="13" a="1"/>
  <c r="H88" i="13" s="1"/>
  <c r="X88" i="13" a="1"/>
  <c r="X88" i="13" s="1"/>
  <c r="G88" i="13" a="1"/>
  <c r="G88" i="13" s="1"/>
  <c r="W88" i="13" a="1"/>
  <c r="W88" i="13" s="1"/>
  <c r="F88" i="13" a="1"/>
  <c r="F88" i="13" s="1"/>
  <c r="V88" i="13" a="1"/>
  <c r="V88" i="13" s="1"/>
  <c r="E88" i="13" a="1"/>
  <c r="E88" i="13" s="1"/>
  <c r="U88" i="13" a="1"/>
  <c r="U88" i="13" s="1"/>
  <c r="T88" i="13" a="1"/>
  <c r="T88" i="13" s="1"/>
  <c r="S88" i="13" a="1"/>
  <c r="S88" i="13" s="1"/>
  <c r="R88" i="13" a="1"/>
  <c r="R88" i="13" s="1"/>
  <c r="Q88" i="13" a="1"/>
  <c r="Q88" i="13" s="1"/>
  <c r="I88" i="13" a="1"/>
  <c r="I88" i="13" s="1"/>
  <c r="D89" i="13"/>
  <c r="V84" i="13" a="1"/>
  <c r="V84" i="13" s="1"/>
  <c r="V85" i="13" s="1"/>
  <c r="E84" i="13" a="1"/>
  <c r="E84" i="13" s="1"/>
  <c r="E85" i="13" s="1"/>
  <c r="R84" i="13" a="1"/>
  <c r="R84" i="13" s="1"/>
  <c r="R85" i="13" s="1"/>
  <c r="U84" i="13" a="1"/>
  <c r="U84" i="13" s="1"/>
  <c r="U85" i="13" s="1"/>
  <c r="T84" i="13" a="1"/>
  <c r="T84" i="13" s="1"/>
  <c r="T85" i="13" s="1"/>
  <c r="S84" i="13" a="1"/>
  <c r="S84" i="13" s="1"/>
  <c r="S85" i="13" s="1"/>
  <c r="Q84" i="13" a="1"/>
  <c r="Q84" i="13" s="1"/>
  <c r="Q85" i="13" s="1"/>
  <c r="P84" i="13" a="1"/>
  <c r="P84" i="13" s="1"/>
  <c r="P85" i="13" s="1"/>
  <c r="O84" i="13" a="1"/>
  <c r="O84" i="13" s="1"/>
  <c r="O85" i="13" s="1"/>
  <c r="N84" i="13" a="1"/>
  <c r="N84" i="13" s="1"/>
  <c r="N85" i="13" s="1"/>
  <c r="M84" i="13" a="1"/>
  <c r="M84" i="13" s="1"/>
  <c r="M85" i="13" s="1"/>
  <c r="L84" i="13" a="1"/>
  <c r="L84" i="13" s="1"/>
  <c r="L85" i="13" s="1"/>
  <c r="K84" i="13" a="1"/>
  <c r="K84" i="13" s="1"/>
  <c r="K85" i="13" s="1"/>
  <c r="J84" i="13" a="1"/>
  <c r="J84" i="13" s="1"/>
  <c r="J85" i="13" s="1"/>
  <c r="I84" i="13" a="1"/>
  <c r="I84" i="13" s="1"/>
  <c r="I85" i="13" s="1"/>
  <c r="X84" i="13" a="1"/>
  <c r="X84" i="13" s="1"/>
  <c r="X85" i="13" s="1"/>
  <c r="G84" i="13" a="1"/>
  <c r="G84" i="13" s="1"/>
  <c r="G85" i="13" s="1"/>
  <c r="F84" i="13" a="1"/>
  <c r="F84" i="13" s="1"/>
  <c r="F85" i="13" s="1"/>
  <c r="W84" i="13" a="1"/>
  <c r="W84" i="13" s="1"/>
  <c r="W85" i="13" s="1"/>
  <c r="H84" i="13" a="1"/>
  <c r="H84" i="13" s="1"/>
  <c r="H85" i="13" s="1"/>
  <c r="G80" i="13"/>
  <c r="X67" i="13"/>
  <c r="L67" i="13"/>
  <c r="U67" i="13"/>
  <c r="P67" i="13"/>
  <c r="W67" i="13"/>
  <c r="H67" i="13"/>
  <c r="T67" i="13"/>
  <c r="Q67" i="13"/>
  <c r="V67" i="13"/>
  <c r="N67" i="13"/>
  <c r="O67" i="13"/>
  <c r="J67" i="13"/>
  <c r="R67" i="13"/>
  <c r="M67" i="13"/>
  <c r="F67" i="13"/>
  <c r="G67" i="13"/>
  <c r="K67" i="13"/>
  <c r="S67" i="13"/>
  <c r="I67" i="13"/>
  <c r="G70" i="13"/>
  <c r="P70" i="13"/>
  <c r="U70" i="13"/>
  <c r="Q70" i="13"/>
  <c r="H70" i="13"/>
  <c r="K70" i="13"/>
  <c r="J70" i="13"/>
  <c r="O70" i="13"/>
  <c r="W70" i="13"/>
  <c r="S70" i="13"/>
  <c r="M70" i="13"/>
  <c r="R70" i="13"/>
  <c r="T70" i="13"/>
  <c r="I70" i="13"/>
  <c r="N70" i="13"/>
  <c r="L70" i="13"/>
  <c r="V70" i="13"/>
  <c r="X70" i="13"/>
  <c r="F70" i="13"/>
  <c r="E70" i="13"/>
  <c r="U72" i="13"/>
  <c r="G72" i="13"/>
  <c r="V72" i="13"/>
  <c r="T72" i="13"/>
  <c r="L72" i="13"/>
  <c r="O72" i="13"/>
  <c r="R72" i="13"/>
  <c r="M72" i="13"/>
  <c r="X72" i="13"/>
  <c r="N72" i="13"/>
  <c r="W72" i="13"/>
  <c r="H72" i="13"/>
  <c r="P72" i="13"/>
  <c r="F72" i="13"/>
  <c r="I72" i="13"/>
  <c r="J72" i="13"/>
  <c r="Q72" i="13"/>
  <c r="S72" i="13"/>
  <c r="K72" i="13"/>
  <c r="E72" i="13"/>
  <c r="D86" i="13" l="1"/>
  <c r="L81" i="13" a="1"/>
  <c r="L81" i="13" s="1"/>
  <c r="L82" i="13" s="1"/>
  <c r="K81" i="13" a="1"/>
  <c r="K81" i="13" s="1"/>
  <c r="K82" i="13" s="1"/>
  <c r="J81" i="13" a="1"/>
  <c r="J81" i="13" s="1"/>
  <c r="J82" i="13" s="1"/>
  <c r="X81" i="13" a="1"/>
  <c r="X81" i="13" s="1"/>
  <c r="X82" i="13" s="1"/>
  <c r="I81" i="13" a="1"/>
  <c r="I81" i="13" s="1"/>
  <c r="I82" i="13" s="1"/>
  <c r="H81" i="13" a="1"/>
  <c r="H81" i="13" s="1"/>
  <c r="H82" i="13" s="1"/>
  <c r="W81" i="13" a="1"/>
  <c r="W81" i="13" s="1"/>
  <c r="W82" i="13" s="1"/>
  <c r="F81" i="13" a="1"/>
  <c r="F81" i="13" s="1"/>
  <c r="F82" i="13" s="1"/>
  <c r="V81" i="13" a="1"/>
  <c r="V81" i="13" s="1"/>
  <c r="V82" i="13" s="1"/>
  <c r="E81" i="13" a="1"/>
  <c r="E81" i="13" s="1"/>
  <c r="E82" i="13" s="1"/>
  <c r="U81" i="13" a="1"/>
  <c r="U81" i="13" s="1"/>
  <c r="U82" i="13" s="1"/>
  <c r="T81" i="13" a="1"/>
  <c r="T81" i="13" s="1"/>
  <c r="T82" i="13" s="1"/>
  <c r="S81" i="13" a="1"/>
  <c r="S81" i="13" s="1"/>
  <c r="S82" i="13" s="1"/>
  <c r="R81" i="13" a="1"/>
  <c r="R81" i="13" s="1"/>
  <c r="R82" i="13" s="1"/>
  <c r="Q81" i="13" a="1"/>
  <c r="Q81" i="13" s="1"/>
  <c r="Q82" i="13" s="1"/>
  <c r="P81" i="13" a="1"/>
  <c r="P81" i="13" s="1"/>
  <c r="P82" i="13" s="1"/>
  <c r="O81" i="13" a="1"/>
  <c r="O81" i="13" s="1"/>
  <c r="O82" i="13" s="1"/>
  <c r="M81" i="13" a="1"/>
  <c r="M81" i="13" s="1"/>
  <c r="M82" i="13" s="1"/>
  <c r="N81" i="13" a="1"/>
  <c r="N81" i="13" s="1"/>
  <c r="N82" i="13" s="1"/>
  <c r="G81" i="13" a="1"/>
  <c r="G81" i="13" s="1"/>
  <c r="G82" i="13" s="1"/>
  <c r="D94" i="13"/>
  <c r="M89" i="13" a="1"/>
  <c r="M89" i="13" s="1"/>
  <c r="M90" i="13" s="1"/>
  <c r="L89" i="13" a="1"/>
  <c r="L89" i="13" s="1"/>
  <c r="L90" i="13" s="1"/>
  <c r="K89" i="13" a="1"/>
  <c r="K89" i="13" s="1"/>
  <c r="K90" i="13" s="1"/>
  <c r="H89" i="13" a="1"/>
  <c r="H89" i="13" s="1"/>
  <c r="H90" i="13" s="1"/>
  <c r="J89" i="13" a="1"/>
  <c r="J89" i="13" s="1"/>
  <c r="J90" i="13" s="1"/>
  <c r="X89" i="13" a="1"/>
  <c r="X89" i="13" s="1"/>
  <c r="X90" i="13" s="1"/>
  <c r="G89" i="13" a="1"/>
  <c r="G89" i="13" s="1"/>
  <c r="G90" i="13" s="1"/>
  <c r="W89" i="13" a="1"/>
  <c r="W89" i="13" s="1"/>
  <c r="W90" i="13" s="1"/>
  <c r="F89" i="13" a="1"/>
  <c r="F89" i="13" s="1"/>
  <c r="F90" i="13" s="1"/>
  <c r="V89" i="13" a="1"/>
  <c r="V89" i="13" s="1"/>
  <c r="V90" i="13" s="1"/>
  <c r="E89" i="13" a="1"/>
  <c r="E89" i="13" s="1"/>
  <c r="E90" i="13" s="1"/>
  <c r="U89" i="13" a="1"/>
  <c r="U89" i="13" s="1"/>
  <c r="U90" i="13" s="1"/>
  <c r="T89" i="13" a="1"/>
  <c r="T89" i="13" s="1"/>
  <c r="T90" i="13" s="1"/>
  <c r="S89" i="13" a="1"/>
  <c r="S89" i="13" s="1"/>
  <c r="S90" i="13" s="1"/>
  <c r="R89" i="13" a="1"/>
  <c r="R89" i="13" s="1"/>
  <c r="R90" i="13" s="1"/>
  <c r="Q89" i="13" a="1"/>
  <c r="Q89" i="13" s="1"/>
  <c r="P89" i="13" a="1"/>
  <c r="P89" i="13" s="1"/>
  <c r="P90" i="13" s="1"/>
  <c r="N89" i="13" a="1"/>
  <c r="N89" i="13" s="1"/>
  <c r="O89" i="13" a="1"/>
  <c r="O89" i="13" s="1"/>
  <c r="O90" i="13" s="1"/>
  <c r="I89" i="13" a="1"/>
  <c r="I89" i="13" s="1"/>
  <c r="I90" i="13" s="1"/>
  <c r="Q90" i="13"/>
  <c r="N90" i="13"/>
  <c r="D98" i="13"/>
  <c r="W93" i="13" a="1"/>
  <c r="W93" i="13" s="1"/>
  <c r="F93" i="13" a="1"/>
  <c r="F93" i="13" s="1"/>
  <c r="V93" i="13" a="1"/>
  <c r="V93" i="13" s="1"/>
  <c r="E93" i="13" a="1"/>
  <c r="E93" i="13" s="1"/>
  <c r="U93" i="13" a="1"/>
  <c r="U93" i="13" s="1"/>
  <c r="T93" i="13" a="1"/>
  <c r="T93" i="13" s="1"/>
  <c r="S93" i="13" a="1"/>
  <c r="S93" i="13" s="1"/>
  <c r="R93" i="13" a="1"/>
  <c r="R93" i="13" s="1"/>
  <c r="Q93" i="13" a="1"/>
  <c r="Q93" i="13" s="1"/>
  <c r="P93" i="13" a="1"/>
  <c r="P93" i="13" s="1"/>
  <c r="O93" i="13" a="1"/>
  <c r="O93" i="13" s="1"/>
  <c r="N93" i="13" a="1"/>
  <c r="N93" i="13" s="1"/>
  <c r="M93" i="13" a="1"/>
  <c r="M93" i="13" s="1"/>
  <c r="L93" i="13" a="1"/>
  <c r="L93" i="13" s="1"/>
  <c r="K93" i="13" a="1"/>
  <c r="K93" i="13" s="1"/>
  <c r="I93" i="13" a="1"/>
  <c r="I93" i="13" s="1"/>
  <c r="X93" i="13" a="1"/>
  <c r="X93" i="13" s="1"/>
  <c r="G93" i="13" a="1"/>
  <c r="G93" i="13" s="1"/>
  <c r="H93" i="13" a="1"/>
  <c r="H93" i="13" s="1"/>
  <c r="J93" i="13" a="1"/>
  <c r="J93" i="13" s="1"/>
  <c r="D91" i="13" l="1"/>
  <c r="S86" i="13" a="1"/>
  <c r="S86" i="13" s="1"/>
  <c r="S87" i="13" s="1"/>
  <c r="R86" i="13" a="1"/>
  <c r="R86" i="13" s="1"/>
  <c r="R87" i="13" s="1"/>
  <c r="O86" i="13" a="1"/>
  <c r="O86" i="13" s="1"/>
  <c r="O87" i="13" s="1"/>
  <c r="Q86" i="13" a="1"/>
  <c r="Q86" i="13" s="1"/>
  <c r="Q87" i="13" s="1"/>
  <c r="P86" i="13" a="1"/>
  <c r="P86" i="13" s="1"/>
  <c r="P87" i="13" s="1"/>
  <c r="N86" i="13" a="1"/>
  <c r="N86" i="13" s="1"/>
  <c r="N87" i="13" s="1"/>
  <c r="M86" i="13" a="1"/>
  <c r="M86" i="13" s="1"/>
  <c r="M87" i="13" s="1"/>
  <c r="L86" i="13" a="1"/>
  <c r="L86" i="13" s="1"/>
  <c r="L87" i="13" s="1"/>
  <c r="K86" i="13" a="1"/>
  <c r="K86" i="13" s="1"/>
  <c r="K87" i="13" s="1"/>
  <c r="J86" i="13" a="1"/>
  <c r="J86" i="13" s="1"/>
  <c r="J87" i="13" s="1"/>
  <c r="I86" i="13" a="1"/>
  <c r="I86" i="13" s="1"/>
  <c r="I87" i="13" s="1"/>
  <c r="X86" i="13" a="1"/>
  <c r="X86" i="13" s="1"/>
  <c r="X87" i="13" s="1"/>
  <c r="G86" i="13" a="1"/>
  <c r="G86" i="13" s="1"/>
  <c r="G87" i="13" s="1"/>
  <c r="W86" i="13" a="1"/>
  <c r="W86" i="13" s="1"/>
  <c r="W87" i="13" s="1"/>
  <c r="F86" i="13" a="1"/>
  <c r="F86" i="13" s="1"/>
  <c r="F87" i="13" s="1"/>
  <c r="V86" i="13" a="1"/>
  <c r="V86" i="13" s="1"/>
  <c r="V87" i="13" s="1"/>
  <c r="E86" i="13" a="1"/>
  <c r="E86" i="13" s="1"/>
  <c r="E87" i="13" s="1"/>
  <c r="T86" i="13" a="1"/>
  <c r="T86" i="13" s="1"/>
  <c r="T87" i="13" s="1"/>
  <c r="U86" i="13" a="1"/>
  <c r="U86" i="13" s="1"/>
  <c r="U87" i="13" s="1"/>
  <c r="H86" i="13" a="1"/>
  <c r="H86" i="13" s="1"/>
  <c r="D99" i="13"/>
  <c r="T94" i="13" a="1"/>
  <c r="T94" i="13" s="1"/>
  <c r="T95" i="13" s="1"/>
  <c r="S94" i="13" a="1"/>
  <c r="S94" i="13" s="1"/>
  <c r="S95" i="13" s="1"/>
  <c r="R94" i="13" a="1"/>
  <c r="R94" i="13" s="1"/>
  <c r="R95" i="13" s="1"/>
  <c r="Q94" i="13" a="1"/>
  <c r="Q94" i="13" s="1"/>
  <c r="Q95" i="13" s="1"/>
  <c r="P94" i="13" a="1"/>
  <c r="P94" i="13" s="1"/>
  <c r="P95" i="13" s="1"/>
  <c r="O94" i="13" a="1"/>
  <c r="O94" i="13" s="1"/>
  <c r="O95" i="13" s="1"/>
  <c r="N94" i="13" a="1"/>
  <c r="N94" i="13" s="1"/>
  <c r="N95" i="13" s="1"/>
  <c r="V94" i="13" a="1"/>
  <c r="V94" i="13" s="1"/>
  <c r="V95" i="13" s="1"/>
  <c r="M94" i="13" a="1"/>
  <c r="M94" i="13" s="1"/>
  <c r="M95" i="13" s="1"/>
  <c r="L94" i="13" a="1"/>
  <c r="L94" i="13" s="1"/>
  <c r="L95" i="13" s="1"/>
  <c r="K94" i="13" a="1"/>
  <c r="K94" i="13" s="1"/>
  <c r="K95" i="13" s="1"/>
  <c r="I94" i="13" a="1"/>
  <c r="I94" i="13" s="1"/>
  <c r="I95" i="13" s="1"/>
  <c r="H94" i="13" a="1"/>
  <c r="H94" i="13" s="1"/>
  <c r="H95" i="13" s="1"/>
  <c r="X94" i="13" a="1"/>
  <c r="X94" i="13" s="1"/>
  <c r="X95" i="13" s="1"/>
  <c r="G94" i="13" a="1"/>
  <c r="G94" i="13" s="1"/>
  <c r="G95" i="13" s="1"/>
  <c r="W94" i="13" a="1"/>
  <c r="W94" i="13" s="1"/>
  <c r="W95" i="13" s="1"/>
  <c r="F94" i="13" a="1"/>
  <c r="F94" i="13" s="1"/>
  <c r="F95" i="13" s="1"/>
  <c r="E94" i="13" a="1"/>
  <c r="E94" i="13" s="1"/>
  <c r="E95" i="13" s="1"/>
  <c r="U94" i="13" a="1"/>
  <c r="U94" i="13" s="1"/>
  <c r="U95" i="13" s="1"/>
  <c r="J94" i="13" a="1"/>
  <c r="J94" i="13" s="1"/>
  <c r="J95" i="13" s="1"/>
  <c r="D103" i="13"/>
  <c r="N98" i="13" a="1"/>
  <c r="N98" i="13" s="1"/>
  <c r="M98" i="13" a="1"/>
  <c r="M98" i="13" s="1"/>
  <c r="I98" i="13" a="1"/>
  <c r="I98" i="13" s="1"/>
  <c r="L98" i="13" a="1"/>
  <c r="L98" i="13" s="1"/>
  <c r="J98" i="13" a="1"/>
  <c r="J98" i="13" s="1"/>
  <c r="H98" i="13" a="1"/>
  <c r="H98" i="13" s="1"/>
  <c r="X98" i="13" a="1"/>
  <c r="X98" i="13" s="1"/>
  <c r="G98" i="13" a="1"/>
  <c r="G98" i="13" s="1"/>
  <c r="W98" i="13" a="1"/>
  <c r="W98" i="13" s="1"/>
  <c r="F98" i="13" a="1"/>
  <c r="F98" i="13" s="1"/>
  <c r="V98" i="13" a="1"/>
  <c r="V98" i="13" s="1"/>
  <c r="E98" i="13" a="1"/>
  <c r="E98" i="13" s="1"/>
  <c r="U98" i="13" a="1"/>
  <c r="U98" i="13" s="1"/>
  <c r="T98" i="13" a="1"/>
  <c r="T98" i="13" s="1"/>
  <c r="S98" i="13" a="1"/>
  <c r="S98" i="13" s="1"/>
  <c r="R98" i="13" a="1"/>
  <c r="R98" i="13" s="1"/>
  <c r="Q98" i="13" a="1"/>
  <c r="Q98" i="13" s="1"/>
  <c r="P98" i="13" a="1"/>
  <c r="P98" i="13" s="1"/>
  <c r="O98" i="13" a="1"/>
  <c r="O98" i="13" s="1"/>
  <c r="K98" i="13" a="1"/>
  <c r="K98" i="13" s="1"/>
  <c r="D96" i="13" l="1"/>
  <c r="J91" i="13" a="1"/>
  <c r="J91" i="13" s="1"/>
  <c r="J92" i="13" s="1"/>
  <c r="V91" i="13" a="1"/>
  <c r="V91" i="13" s="1"/>
  <c r="V92" i="13" s="1"/>
  <c r="H91" i="13" a="1"/>
  <c r="H91" i="13" s="1"/>
  <c r="H92" i="13" s="1"/>
  <c r="X91" i="13" a="1"/>
  <c r="X91" i="13" s="1"/>
  <c r="X92" i="13" s="1"/>
  <c r="G91" i="13" a="1"/>
  <c r="G91" i="13" s="1"/>
  <c r="G92" i="13" s="1"/>
  <c r="W91" i="13" a="1"/>
  <c r="W91" i="13" s="1"/>
  <c r="W92" i="13" s="1"/>
  <c r="F91" i="13" a="1"/>
  <c r="F91" i="13" s="1"/>
  <c r="F92" i="13" s="1"/>
  <c r="E91" i="13" a="1"/>
  <c r="E91" i="13" s="1"/>
  <c r="E92" i="13" s="1"/>
  <c r="U91" i="13" a="1"/>
  <c r="U91" i="13" s="1"/>
  <c r="U92" i="13" s="1"/>
  <c r="T91" i="13" a="1"/>
  <c r="T91" i="13" s="1"/>
  <c r="T92" i="13" s="1"/>
  <c r="S91" i="13" a="1"/>
  <c r="S91" i="13" s="1"/>
  <c r="S92" i="13" s="1"/>
  <c r="R91" i="13" a="1"/>
  <c r="R91" i="13" s="1"/>
  <c r="R92" i="13" s="1"/>
  <c r="Q91" i="13" a="1"/>
  <c r="Q91" i="13" s="1"/>
  <c r="Q92" i="13" s="1"/>
  <c r="P91" i="13" a="1"/>
  <c r="P91" i="13" s="1"/>
  <c r="P92" i="13" s="1"/>
  <c r="O91" i="13" a="1"/>
  <c r="O91" i="13" s="1"/>
  <c r="O92" i="13" s="1"/>
  <c r="N91" i="13" a="1"/>
  <c r="N91" i="13" s="1"/>
  <c r="N92" i="13" s="1"/>
  <c r="L91" i="13" a="1"/>
  <c r="L91" i="13" s="1"/>
  <c r="L92" i="13" s="1"/>
  <c r="M91" i="13" a="1"/>
  <c r="M91" i="13" s="1"/>
  <c r="M92" i="13" s="1"/>
  <c r="K91" i="13" a="1"/>
  <c r="K91" i="13" s="1"/>
  <c r="K92" i="13" s="1"/>
  <c r="I91" i="13" a="1"/>
  <c r="I91" i="13" s="1"/>
  <c r="I92" i="13" s="1"/>
  <c r="D108" i="13"/>
  <c r="U103" i="13" a="1"/>
  <c r="U103" i="13" s="1"/>
  <c r="T103" i="13" a="1"/>
  <c r="T103" i="13" s="1"/>
  <c r="S103" i="13" a="1"/>
  <c r="S103" i="13" s="1"/>
  <c r="R103" i="13" a="1"/>
  <c r="R103" i="13" s="1"/>
  <c r="Q103" i="13" a="1"/>
  <c r="Q103" i="13" s="1"/>
  <c r="P103" i="13" a="1"/>
  <c r="P103" i="13" s="1"/>
  <c r="O103" i="13" a="1"/>
  <c r="O103" i="13" s="1"/>
  <c r="N103" i="13" a="1"/>
  <c r="N103" i="13" s="1"/>
  <c r="M103" i="13" a="1"/>
  <c r="M103" i="13" s="1"/>
  <c r="K103" i="13" a="1"/>
  <c r="K103" i="13" s="1"/>
  <c r="J103" i="13" a="1"/>
  <c r="J103" i="13" s="1"/>
  <c r="W103" i="13" a="1"/>
  <c r="W103" i="13" s="1"/>
  <c r="I103" i="13" a="1"/>
  <c r="I103" i="13" s="1"/>
  <c r="F103" i="13" a="1"/>
  <c r="F103" i="13" s="1"/>
  <c r="H103" i="13" a="1"/>
  <c r="H103" i="13" s="1"/>
  <c r="X103" i="13" a="1"/>
  <c r="X103" i="13" s="1"/>
  <c r="G103" i="13" a="1"/>
  <c r="G103" i="13" s="1"/>
  <c r="E103" i="13" a="1"/>
  <c r="E103" i="13" s="1"/>
  <c r="V103" i="13" a="1"/>
  <c r="V103" i="13" s="1"/>
  <c r="L103" i="13" a="1"/>
  <c r="L103" i="13" s="1"/>
  <c r="H87" i="13"/>
  <c r="D104" i="13"/>
  <c r="J99" i="13" a="1"/>
  <c r="J99" i="13" s="1"/>
  <c r="J100" i="13" s="1"/>
  <c r="I99" i="13" a="1"/>
  <c r="I99" i="13" s="1"/>
  <c r="I100" i="13" s="1"/>
  <c r="H99" i="13" a="1"/>
  <c r="H99" i="13" s="1"/>
  <c r="H100" i="13" s="1"/>
  <c r="X99" i="13" a="1"/>
  <c r="X99" i="13" s="1"/>
  <c r="X100" i="13" s="1"/>
  <c r="G99" i="13" a="1"/>
  <c r="G99" i="13" s="1"/>
  <c r="G100" i="13" s="1"/>
  <c r="F99" i="13" a="1"/>
  <c r="F99" i="13" s="1"/>
  <c r="F100" i="13" s="1"/>
  <c r="W99" i="13" a="1"/>
  <c r="W99" i="13" s="1"/>
  <c r="W100" i="13" s="1"/>
  <c r="M99" i="13" a="1"/>
  <c r="M99" i="13" s="1"/>
  <c r="M100" i="13" s="1"/>
  <c r="V99" i="13" a="1"/>
  <c r="V99" i="13" s="1"/>
  <c r="V100" i="13" s="1"/>
  <c r="E99" i="13" a="1"/>
  <c r="E99" i="13" s="1"/>
  <c r="E100" i="13" s="1"/>
  <c r="U99" i="13" a="1"/>
  <c r="U99" i="13" s="1"/>
  <c r="U100" i="13" s="1"/>
  <c r="T99" i="13" a="1"/>
  <c r="T99" i="13" s="1"/>
  <c r="T100" i="13" s="1"/>
  <c r="S99" i="13" a="1"/>
  <c r="S99" i="13" s="1"/>
  <c r="S100" i="13" s="1"/>
  <c r="R99" i="13" a="1"/>
  <c r="R99" i="13" s="1"/>
  <c r="R100" i="13" s="1"/>
  <c r="Q99" i="13" a="1"/>
  <c r="Q99" i="13" s="1"/>
  <c r="Q100" i="13" s="1"/>
  <c r="P99" i="13" a="1"/>
  <c r="P99" i="13" s="1"/>
  <c r="P100" i="13" s="1"/>
  <c r="O99" i="13" a="1"/>
  <c r="O99" i="13" s="1"/>
  <c r="O100" i="13" s="1"/>
  <c r="N99" i="13" a="1"/>
  <c r="N99" i="13" s="1"/>
  <c r="N100" i="13" s="1"/>
  <c r="L99" i="13" a="1"/>
  <c r="L99" i="13" s="1"/>
  <c r="L100" i="13" s="1"/>
  <c r="K99" i="13" a="1"/>
  <c r="K99" i="13" s="1"/>
  <c r="D113" i="13" l="1"/>
  <c r="K108" i="13" a="1"/>
  <c r="K108" i="13" s="1"/>
  <c r="J108" i="13" a="1"/>
  <c r="J108" i="13" s="1"/>
  <c r="N108" i="13" a="1"/>
  <c r="N108" i="13" s="1"/>
  <c r="I108" i="13" a="1"/>
  <c r="I108" i="13" s="1"/>
  <c r="H108" i="13" a="1"/>
  <c r="H108" i="13" s="1"/>
  <c r="X108" i="13" a="1"/>
  <c r="X108" i="13" s="1"/>
  <c r="G108" i="13" a="1"/>
  <c r="G108" i="13" s="1"/>
  <c r="W108" i="13" a="1"/>
  <c r="W108" i="13" s="1"/>
  <c r="F108" i="13" a="1"/>
  <c r="F108" i="13" s="1"/>
  <c r="V108" i="13" a="1"/>
  <c r="V108" i="13" s="1"/>
  <c r="E108" i="13" a="1"/>
  <c r="E108" i="13" s="1"/>
  <c r="U108" i="13" a="1"/>
  <c r="U108" i="13" s="1"/>
  <c r="T108" i="13" a="1"/>
  <c r="T108" i="13" s="1"/>
  <c r="S108" i="13" a="1"/>
  <c r="S108" i="13" s="1"/>
  <c r="R108" i="13" a="1"/>
  <c r="R108" i="13" s="1"/>
  <c r="Q108" i="13" a="1"/>
  <c r="Q108" i="13" s="1"/>
  <c r="P108" i="13" a="1"/>
  <c r="P108" i="13" s="1"/>
  <c r="O108" i="13" a="1"/>
  <c r="O108" i="13" s="1"/>
  <c r="L108" i="13" a="1"/>
  <c r="L108" i="13" s="1"/>
  <c r="M108" i="13" a="1"/>
  <c r="M108" i="13" s="1"/>
  <c r="D109" i="13"/>
  <c r="R104" i="13" a="1"/>
  <c r="R104" i="13" s="1"/>
  <c r="R105" i="13" s="1"/>
  <c r="Q104" i="13" a="1"/>
  <c r="Q104" i="13" s="1"/>
  <c r="Q105" i="13" s="1"/>
  <c r="P104" i="13" a="1"/>
  <c r="P104" i="13" s="1"/>
  <c r="P105" i="13" s="1"/>
  <c r="O104" i="13" a="1"/>
  <c r="O104" i="13" s="1"/>
  <c r="O105" i="13" s="1"/>
  <c r="N104" i="13" a="1"/>
  <c r="N104" i="13" s="1"/>
  <c r="N105" i="13" s="1"/>
  <c r="M104" i="13" a="1"/>
  <c r="M104" i="13" s="1"/>
  <c r="M105" i="13" s="1"/>
  <c r="K104" i="13" a="1"/>
  <c r="K104" i="13" s="1"/>
  <c r="K105" i="13" s="1"/>
  <c r="J104" i="13" a="1"/>
  <c r="J104" i="13" s="1"/>
  <c r="J105" i="13" s="1"/>
  <c r="I104" i="13" a="1"/>
  <c r="I104" i="13" s="1"/>
  <c r="I105" i="13" s="1"/>
  <c r="H104" i="13" a="1"/>
  <c r="H104" i="13" s="1"/>
  <c r="H105" i="13" s="1"/>
  <c r="X104" i="13" a="1"/>
  <c r="X104" i="13" s="1"/>
  <c r="X105" i="13" s="1"/>
  <c r="G104" i="13" a="1"/>
  <c r="G104" i="13" s="1"/>
  <c r="G105" i="13" s="1"/>
  <c r="W104" i="13" a="1"/>
  <c r="W104" i="13" s="1"/>
  <c r="W105" i="13" s="1"/>
  <c r="F104" i="13" a="1"/>
  <c r="F104" i="13" s="1"/>
  <c r="F105" i="13" s="1"/>
  <c r="V104" i="13" a="1"/>
  <c r="V104" i="13" s="1"/>
  <c r="V105" i="13" s="1"/>
  <c r="E104" i="13" a="1"/>
  <c r="E104" i="13" s="1"/>
  <c r="E105" i="13" s="1"/>
  <c r="T104" i="13" a="1"/>
  <c r="T104" i="13" s="1"/>
  <c r="T105" i="13" s="1"/>
  <c r="U104" i="13" a="1"/>
  <c r="U104" i="13" s="1"/>
  <c r="U105" i="13" s="1"/>
  <c r="S104" i="13" a="1"/>
  <c r="S104" i="13" s="1"/>
  <c r="S105" i="13" s="1"/>
  <c r="L104" i="13" a="1"/>
  <c r="L104" i="13" s="1"/>
  <c r="L105" i="13" s="1"/>
  <c r="K100" i="13"/>
  <c r="D101" i="13"/>
  <c r="Q96" i="13" a="1"/>
  <c r="Q96" i="13" s="1"/>
  <c r="Q97" i="13" s="1"/>
  <c r="P96" i="13" a="1"/>
  <c r="P96" i="13" s="1"/>
  <c r="P97" i="13" s="1"/>
  <c r="O96" i="13" a="1"/>
  <c r="O96" i="13" s="1"/>
  <c r="O97" i="13" s="1"/>
  <c r="M96" i="13" a="1"/>
  <c r="M96" i="13" s="1"/>
  <c r="M97" i="13" s="1"/>
  <c r="N96" i="13" a="1"/>
  <c r="N96" i="13" s="1"/>
  <c r="N97" i="13" s="1"/>
  <c r="S96" i="13" a="1"/>
  <c r="S96" i="13" s="1"/>
  <c r="S97" i="13" s="1"/>
  <c r="L96" i="13" a="1"/>
  <c r="L96" i="13" s="1"/>
  <c r="L97" i="13" s="1"/>
  <c r="K96" i="13" a="1"/>
  <c r="K96" i="13" s="1"/>
  <c r="K97" i="13" s="1"/>
  <c r="I96" i="13" a="1"/>
  <c r="I96" i="13" s="1"/>
  <c r="I97" i="13" s="1"/>
  <c r="H96" i="13" a="1"/>
  <c r="H96" i="13" s="1"/>
  <c r="H97" i="13" s="1"/>
  <c r="X96" i="13" a="1"/>
  <c r="X96" i="13" s="1"/>
  <c r="X97" i="13" s="1"/>
  <c r="G96" i="13" a="1"/>
  <c r="G96" i="13" s="1"/>
  <c r="G97" i="13" s="1"/>
  <c r="W96" i="13" a="1"/>
  <c r="W96" i="13" s="1"/>
  <c r="W97" i="13" s="1"/>
  <c r="F96" i="13" a="1"/>
  <c r="F96" i="13" s="1"/>
  <c r="F97" i="13" s="1"/>
  <c r="V96" i="13" a="1"/>
  <c r="V96" i="13" s="1"/>
  <c r="V97" i="13" s="1"/>
  <c r="E96" i="13" a="1"/>
  <c r="E96" i="13" s="1"/>
  <c r="E97" i="13" s="1"/>
  <c r="U96" i="13" a="1"/>
  <c r="U96" i="13" s="1"/>
  <c r="U97" i="13" s="1"/>
  <c r="T96" i="13" a="1"/>
  <c r="T96" i="13" s="1"/>
  <c r="T97" i="13" s="1"/>
  <c r="R96" i="13" a="1"/>
  <c r="R96" i="13" s="1"/>
  <c r="R97" i="13" s="1"/>
  <c r="J96" i="13" a="1"/>
  <c r="J96" i="13" s="1"/>
  <c r="D106" i="13" l="1"/>
  <c r="X101" i="13" a="1"/>
  <c r="X101" i="13" s="1"/>
  <c r="X102" i="13" s="1"/>
  <c r="G101" i="13" a="1"/>
  <c r="G101" i="13" s="1"/>
  <c r="G102" i="13" s="1"/>
  <c r="W101" i="13" a="1"/>
  <c r="W101" i="13" s="1"/>
  <c r="W102" i="13" s="1"/>
  <c r="F101" i="13" a="1"/>
  <c r="F101" i="13" s="1"/>
  <c r="F102" i="13" s="1"/>
  <c r="V101" i="13" a="1"/>
  <c r="V101" i="13" s="1"/>
  <c r="V102" i="13" s="1"/>
  <c r="E101" i="13" a="1"/>
  <c r="E101" i="13" s="1"/>
  <c r="E102" i="13" s="1"/>
  <c r="U101" i="13" a="1"/>
  <c r="U101" i="13" s="1"/>
  <c r="U102" i="13" s="1"/>
  <c r="T101" i="13" a="1"/>
  <c r="T101" i="13" s="1"/>
  <c r="T102" i="13" s="1"/>
  <c r="S101" i="13" a="1"/>
  <c r="S101" i="13" s="1"/>
  <c r="S102" i="13" s="1"/>
  <c r="R101" i="13" a="1"/>
  <c r="R101" i="13" s="1"/>
  <c r="R102" i="13" s="1"/>
  <c r="Q101" i="13" a="1"/>
  <c r="Q101" i="13" s="1"/>
  <c r="Q102" i="13" s="1"/>
  <c r="P101" i="13" a="1"/>
  <c r="P101" i="13" s="1"/>
  <c r="P102" i="13" s="1"/>
  <c r="I101" i="13" a="1"/>
  <c r="I101" i="13" s="1"/>
  <c r="I102" i="13" s="1"/>
  <c r="O101" i="13" a="1"/>
  <c r="O101" i="13" s="1"/>
  <c r="O102" i="13" s="1"/>
  <c r="N101" i="13" a="1"/>
  <c r="N101" i="13" s="1"/>
  <c r="N102" i="13" s="1"/>
  <c r="M101" i="13" a="1"/>
  <c r="M101" i="13" s="1"/>
  <c r="M102" i="13" s="1"/>
  <c r="L101" i="13" a="1"/>
  <c r="L101" i="13" s="1"/>
  <c r="L102" i="13" s="1"/>
  <c r="J101" i="13" a="1"/>
  <c r="J101" i="13" s="1"/>
  <c r="J102" i="13" s="1"/>
  <c r="H101" i="13" a="1"/>
  <c r="H101" i="13" s="1"/>
  <c r="H102" i="13" s="1"/>
  <c r="K101" i="13" a="1"/>
  <c r="K101" i="13" s="1"/>
  <c r="D114" i="13"/>
  <c r="H109" i="13" a="1"/>
  <c r="H109" i="13" s="1"/>
  <c r="H110" i="13" s="1"/>
  <c r="X109" i="13" a="1"/>
  <c r="X109" i="13" s="1"/>
  <c r="X110" i="13" s="1"/>
  <c r="G109" i="13" a="1"/>
  <c r="G109" i="13" s="1"/>
  <c r="G110" i="13" s="1"/>
  <c r="W109" i="13" a="1"/>
  <c r="W109" i="13" s="1"/>
  <c r="W110" i="13" s="1"/>
  <c r="F109" i="13" a="1"/>
  <c r="F109" i="13" s="1"/>
  <c r="F110" i="13" s="1"/>
  <c r="J109" i="13" a="1"/>
  <c r="J109" i="13" s="1"/>
  <c r="J110" i="13" s="1"/>
  <c r="V109" i="13" a="1"/>
  <c r="V109" i="13" s="1"/>
  <c r="V110" i="13" s="1"/>
  <c r="E109" i="13" a="1"/>
  <c r="E109" i="13" s="1"/>
  <c r="E110" i="13" s="1"/>
  <c r="U109" i="13" a="1"/>
  <c r="U109" i="13" s="1"/>
  <c r="U110" i="13" s="1"/>
  <c r="T109" i="13" a="1"/>
  <c r="T109" i="13" s="1"/>
  <c r="T110" i="13" s="1"/>
  <c r="S109" i="13" a="1"/>
  <c r="S109" i="13" s="1"/>
  <c r="R109" i="13" a="1"/>
  <c r="R109" i="13" s="1"/>
  <c r="R110" i="13" s="1"/>
  <c r="Q109" i="13" a="1"/>
  <c r="Q109" i="13" s="1"/>
  <c r="Q110" i="13" s="1"/>
  <c r="P109" i="13" a="1"/>
  <c r="P109" i="13" s="1"/>
  <c r="P110" i="13" s="1"/>
  <c r="O109" i="13" a="1"/>
  <c r="O109" i="13" s="1"/>
  <c r="O110" i="13" s="1"/>
  <c r="N109" i="13" a="1"/>
  <c r="N109" i="13" s="1"/>
  <c r="N110" i="13" s="1"/>
  <c r="L109" i="13" a="1"/>
  <c r="L109" i="13" s="1"/>
  <c r="L110" i="13" s="1"/>
  <c r="K109" i="13" a="1"/>
  <c r="K109" i="13" s="1"/>
  <c r="K110" i="13" s="1"/>
  <c r="I109" i="13" a="1"/>
  <c r="I109" i="13" s="1"/>
  <c r="I110" i="13" s="1"/>
  <c r="M109" i="13" a="1"/>
  <c r="M109" i="13" s="1"/>
  <c r="D118" i="13"/>
  <c r="S113" i="13" a="1"/>
  <c r="S113" i="13" s="1"/>
  <c r="R113" i="13" a="1"/>
  <c r="R113" i="13" s="1"/>
  <c r="Q113" i="13" a="1"/>
  <c r="Q113" i="13" s="1"/>
  <c r="P113" i="13" a="1"/>
  <c r="P113" i="13" s="1"/>
  <c r="O113" i="13" a="1"/>
  <c r="O113" i="13" s="1"/>
  <c r="M113" i="13" a="1"/>
  <c r="M113" i="13" s="1"/>
  <c r="U113" i="13" a="1"/>
  <c r="U113" i="13" s="1"/>
  <c r="L113" i="13" a="1"/>
  <c r="L113" i="13" s="1"/>
  <c r="K113" i="13" a="1"/>
  <c r="K113" i="13" s="1"/>
  <c r="J113" i="13" a="1"/>
  <c r="J113" i="13" s="1"/>
  <c r="I113" i="13" a="1"/>
  <c r="I113" i="13" s="1"/>
  <c r="H113" i="13" a="1"/>
  <c r="H113" i="13" s="1"/>
  <c r="X113" i="13" a="1"/>
  <c r="X113" i="13" s="1"/>
  <c r="G113" i="13" a="1"/>
  <c r="G113" i="13" s="1"/>
  <c r="W113" i="13" a="1"/>
  <c r="W113" i="13" s="1"/>
  <c r="F113" i="13" a="1"/>
  <c r="F113" i="13" s="1"/>
  <c r="V113" i="13" a="1"/>
  <c r="V113" i="13" s="1"/>
  <c r="E113" i="13" a="1"/>
  <c r="E113" i="13" s="1"/>
  <c r="T113" i="13" a="1"/>
  <c r="T113" i="13" s="1"/>
  <c r="N113" i="13" a="1"/>
  <c r="N113" i="13" s="1"/>
  <c r="S110" i="13"/>
  <c r="J97" i="13"/>
  <c r="D111" i="13" l="1"/>
  <c r="O106" i="13" a="1"/>
  <c r="O106" i="13" s="1"/>
  <c r="O107" i="13" s="1"/>
  <c r="Q106" i="13" a="1"/>
  <c r="Q106" i="13" s="1"/>
  <c r="Q107" i="13" s="1"/>
  <c r="N106" i="13" a="1"/>
  <c r="N106" i="13" s="1"/>
  <c r="N107" i="13" s="1"/>
  <c r="M106" i="13" a="1"/>
  <c r="M106" i="13" s="1"/>
  <c r="M107" i="13" s="1"/>
  <c r="K106" i="13" a="1"/>
  <c r="K106" i="13" s="1"/>
  <c r="K107" i="13" s="1"/>
  <c r="J106" i="13" a="1"/>
  <c r="J106" i="13" s="1"/>
  <c r="J107" i="13" s="1"/>
  <c r="I106" i="13" a="1"/>
  <c r="I106" i="13" s="1"/>
  <c r="I107" i="13" s="1"/>
  <c r="H106" i="13" a="1"/>
  <c r="H106" i="13" s="1"/>
  <c r="H107" i="13" s="1"/>
  <c r="X106" i="13" a="1"/>
  <c r="X106" i="13" s="1"/>
  <c r="X107" i="13" s="1"/>
  <c r="G106" i="13" a="1"/>
  <c r="G106" i="13" s="1"/>
  <c r="G107" i="13" s="1"/>
  <c r="W106" i="13" a="1"/>
  <c r="W106" i="13" s="1"/>
  <c r="W107" i="13" s="1"/>
  <c r="F106" i="13" a="1"/>
  <c r="F106" i="13" s="1"/>
  <c r="F107" i="13" s="1"/>
  <c r="V106" i="13" a="1"/>
  <c r="V106" i="13" s="1"/>
  <c r="V107" i="13" s="1"/>
  <c r="E106" i="13" a="1"/>
  <c r="E106" i="13" s="1"/>
  <c r="E107" i="13" s="1"/>
  <c r="U106" i="13" a="1"/>
  <c r="U106" i="13" s="1"/>
  <c r="U107" i="13" s="1"/>
  <c r="T106" i="13" a="1"/>
  <c r="T106" i="13" s="1"/>
  <c r="T107" i="13" s="1"/>
  <c r="S106" i="13" a="1"/>
  <c r="S106" i="13" s="1"/>
  <c r="S107" i="13" s="1"/>
  <c r="R106" i="13" a="1"/>
  <c r="R106" i="13" s="1"/>
  <c r="R107" i="13" s="1"/>
  <c r="P106" i="13" a="1"/>
  <c r="P106" i="13" s="1"/>
  <c r="P107" i="13" s="1"/>
  <c r="L106" i="13" a="1"/>
  <c r="L106" i="13" s="1"/>
  <c r="D119" i="13"/>
  <c r="P114" i="13" a="1"/>
  <c r="P114" i="13" s="1"/>
  <c r="P115" i="13" s="1"/>
  <c r="O114" i="13" a="1"/>
  <c r="O114" i="13" s="1"/>
  <c r="O115" i="13" s="1"/>
  <c r="M114" i="13" a="1"/>
  <c r="M114" i="13" s="1"/>
  <c r="M115" i="13" s="1"/>
  <c r="L114" i="13" a="1"/>
  <c r="L114" i="13" s="1"/>
  <c r="L115" i="13" s="1"/>
  <c r="R114" i="13" a="1"/>
  <c r="R114" i="13" s="1"/>
  <c r="R115" i="13" s="1"/>
  <c r="K114" i="13" a="1"/>
  <c r="K114" i="13" s="1"/>
  <c r="K115" i="13" s="1"/>
  <c r="J114" i="13" a="1"/>
  <c r="J114" i="13" s="1"/>
  <c r="J115" i="13" s="1"/>
  <c r="I114" i="13" a="1"/>
  <c r="I114" i="13" s="1"/>
  <c r="I115" i="13" s="1"/>
  <c r="H114" i="13" a="1"/>
  <c r="H114" i="13" s="1"/>
  <c r="H115" i="13" s="1"/>
  <c r="X114" i="13" a="1"/>
  <c r="X114" i="13" s="1"/>
  <c r="X115" i="13" s="1"/>
  <c r="G114" i="13" a="1"/>
  <c r="G114" i="13" s="1"/>
  <c r="W114" i="13" a="1"/>
  <c r="W114" i="13" s="1"/>
  <c r="F114" i="13" a="1"/>
  <c r="F114" i="13" s="1"/>
  <c r="F115" i="13" s="1"/>
  <c r="V114" i="13" a="1"/>
  <c r="V114" i="13" s="1"/>
  <c r="V115" i="13" s="1"/>
  <c r="E114" i="13" a="1"/>
  <c r="E114" i="13" s="1"/>
  <c r="U114" i="13" a="1"/>
  <c r="U114" i="13" s="1"/>
  <c r="U115" i="13" s="1"/>
  <c r="T114" i="13" a="1"/>
  <c r="T114" i="13" s="1"/>
  <c r="T115" i="13" s="1"/>
  <c r="S114" i="13" a="1"/>
  <c r="S114" i="13" s="1"/>
  <c r="S115" i="13" s="1"/>
  <c r="Q114" i="13" a="1"/>
  <c r="Q114" i="13" s="1"/>
  <c r="Q115" i="13" s="1"/>
  <c r="N114" i="13" a="1"/>
  <c r="N114" i="13" s="1"/>
  <c r="N115" i="13" s="1"/>
  <c r="K102" i="13"/>
  <c r="W115" i="13"/>
  <c r="M110" i="13"/>
  <c r="E115" i="13"/>
  <c r="D123" i="13"/>
  <c r="I118" i="13" a="1"/>
  <c r="I118" i="13" s="1"/>
  <c r="H118" i="13" a="1"/>
  <c r="H118" i="13" s="1"/>
  <c r="X118" i="13" a="1"/>
  <c r="X118" i="13" s="1"/>
  <c r="G118" i="13" a="1"/>
  <c r="G118" i="13" s="1"/>
  <c r="W118" i="13" a="1"/>
  <c r="W118" i="13" s="1"/>
  <c r="F118" i="13" a="1"/>
  <c r="F118" i="13" s="1"/>
  <c r="V118" i="13" a="1"/>
  <c r="V118" i="13" s="1"/>
  <c r="E118" i="13" a="1"/>
  <c r="E118" i="13" s="1"/>
  <c r="K118" i="13" a="1"/>
  <c r="K118" i="13" s="1"/>
  <c r="U118" i="13" a="1"/>
  <c r="U118" i="13" s="1"/>
  <c r="T118" i="13" a="1"/>
  <c r="T118" i="13" s="1"/>
  <c r="S118" i="13" a="1"/>
  <c r="S118" i="13" s="1"/>
  <c r="R118" i="13" a="1"/>
  <c r="R118" i="13" s="1"/>
  <c r="Q118" i="13" a="1"/>
  <c r="Q118" i="13" s="1"/>
  <c r="P118" i="13" a="1"/>
  <c r="P118" i="13" s="1"/>
  <c r="N118" i="13" a="1"/>
  <c r="N118" i="13" s="1"/>
  <c r="M118" i="13" a="1"/>
  <c r="M118" i="13" s="1"/>
  <c r="L118" i="13" a="1"/>
  <c r="L118" i="13" s="1"/>
  <c r="J118" i="13" a="1"/>
  <c r="J118" i="13" s="1"/>
  <c r="O118" i="13" a="1"/>
  <c r="O118" i="13" s="1"/>
  <c r="G115" i="13"/>
  <c r="L107" i="13" l="1"/>
  <c r="D124" i="13"/>
  <c r="W119" i="13" a="1"/>
  <c r="W119" i="13" s="1"/>
  <c r="F119" i="13" a="1"/>
  <c r="F119" i="13" s="1"/>
  <c r="F120" i="13" s="1"/>
  <c r="V119" i="13" a="1"/>
  <c r="V119" i="13" s="1"/>
  <c r="V120" i="13" s="1"/>
  <c r="E119" i="13" a="1"/>
  <c r="E119" i="13" s="1"/>
  <c r="E120" i="13" s="1"/>
  <c r="U119" i="13" a="1"/>
  <c r="U119" i="13" s="1"/>
  <c r="U120" i="13" s="1"/>
  <c r="T119" i="13" a="1"/>
  <c r="T119" i="13" s="1"/>
  <c r="T120" i="13" s="1"/>
  <c r="S119" i="13" a="1"/>
  <c r="S119" i="13" s="1"/>
  <c r="S120" i="13" s="1"/>
  <c r="R119" i="13" a="1"/>
  <c r="R119" i="13" s="1"/>
  <c r="R120" i="13" s="1"/>
  <c r="Q119" i="13" a="1"/>
  <c r="Q119" i="13" s="1"/>
  <c r="Q120" i="13" s="1"/>
  <c r="P119" i="13" a="1"/>
  <c r="P119" i="13" s="1"/>
  <c r="P120" i="13" s="1"/>
  <c r="N119" i="13" a="1"/>
  <c r="N119" i="13" s="1"/>
  <c r="N120" i="13" s="1"/>
  <c r="M119" i="13" a="1"/>
  <c r="M119" i="13" s="1"/>
  <c r="M120" i="13" s="1"/>
  <c r="L119" i="13" a="1"/>
  <c r="L119" i="13" s="1"/>
  <c r="L120" i="13" s="1"/>
  <c r="K119" i="13" a="1"/>
  <c r="K119" i="13" s="1"/>
  <c r="K120" i="13" s="1"/>
  <c r="H119" i="13" a="1"/>
  <c r="H119" i="13" s="1"/>
  <c r="H120" i="13" s="1"/>
  <c r="J119" i="13" a="1"/>
  <c r="J119" i="13" s="1"/>
  <c r="J120" i="13" s="1"/>
  <c r="I119" i="13" a="1"/>
  <c r="I119" i="13" s="1"/>
  <c r="I120" i="13" s="1"/>
  <c r="X119" i="13" a="1"/>
  <c r="X119" i="13" s="1"/>
  <c r="G119" i="13" a="1"/>
  <c r="G119" i="13" s="1"/>
  <c r="G120" i="13" s="1"/>
  <c r="O119" i="13" a="1"/>
  <c r="O119" i="13" s="1"/>
  <c r="D116" i="13"/>
  <c r="V111" i="13" a="1"/>
  <c r="V111" i="13" s="1"/>
  <c r="V112" i="13" s="1"/>
  <c r="E111" i="13" a="1"/>
  <c r="E111" i="13" s="1"/>
  <c r="E112" i="13" s="1"/>
  <c r="U111" i="13" a="1"/>
  <c r="U111" i="13" s="1"/>
  <c r="U112" i="13" s="1"/>
  <c r="T111" i="13" a="1"/>
  <c r="T111" i="13" s="1"/>
  <c r="T112" i="13" s="1"/>
  <c r="S111" i="13" a="1"/>
  <c r="S111" i="13" s="1"/>
  <c r="S112" i="13" s="1"/>
  <c r="R111" i="13" a="1"/>
  <c r="R111" i="13" s="1"/>
  <c r="R112" i="13" s="1"/>
  <c r="Q111" i="13" a="1"/>
  <c r="Q111" i="13" s="1"/>
  <c r="Q112" i="13" s="1"/>
  <c r="P111" i="13" a="1"/>
  <c r="P111" i="13" s="1"/>
  <c r="P112" i="13" s="1"/>
  <c r="X111" i="13" a="1"/>
  <c r="X111" i="13" s="1"/>
  <c r="X112" i="13" s="1"/>
  <c r="O111" i="13" a="1"/>
  <c r="O111" i="13" s="1"/>
  <c r="O112" i="13" s="1"/>
  <c r="N111" i="13" a="1"/>
  <c r="N111" i="13" s="1"/>
  <c r="N112" i="13" s="1"/>
  <c r="L111" i="13" a="1"/>
  <c r="L111" i="13" s="1"/>
  <c r="L112" i="13" s="1"/>
  <c r="K111" i="13" a="1"/>
  <c r="K111" i="13" s="1"/>
  <c r="K112" i="13" s="1"/>
  <c r="J111" i="13" a="1"/>
  <c r="J111" i="13" s="1"/>
  <c r="J112" i="13" s="1"/>
  <c r="I111" i="13" a="1"/>
  <c r="I111" i="13" s="1"/>
  <c r="I112" i="13" s="1"/>
  <c r="H111" i="13" a="1"/>
  <c r="H111" i="13" s="1"/>
  <c r="H112" i="13" s="1"/>
  <c r="G111" i="13" a="1"/>
  <c r="G111" i="13" s="1"/>
  <c r="G112" i="13" s="1"/>
  <c r="W111" i="13" a="1"/>
  <c r="W111" i="13" s="1"/>
  <c r="W112" i="13" s="1"/>
  <c r="F111" i="13" a="1"/>
  <c r="F111" i="13" s="1"/>
  <c r="F112" i="13" s="1"/>
  <c r="M111" i="13" a="1"/>
  <c r="M111" i="13" s="1"/>
  <c r="W120" i="13"/>
  <c r="X120" i="13"/>
  <c r="D128" i="13"/>
  <c r="Q123" i="13" a="1"/>
  <c r="Q123" i="13" s="1"/>
  <c r="O123" i="13" a="1"/>
  <c r="O123" i="13" s="1"/>
  <c r="N123" i="13" a="1"/>
  <c r="N123" i="13" s="1"/>
  <c r="M123" i="13" a="1"/>
  <c r="M123" i="13" s="1"/>
  <c r="L123" i="13" a="1"/>
  <c r="L123" i="13" s="1"/>
  <c r="K123" i="13" a="1"/>
  <c r="K123" i="13" s="1"/>
  <c r="J123" i="13" a="1"/>
  <c r="J123" i="13" s="1"/>
  <c r="I123" i="13" a="1"/>
  <c r="I123" i="13" s="1"/>
  <c r="S123" i="13" a="1"/>
  <c r="S123" i="13" s="1"/>
  <c r="H123" i="13" a="1"/>
  <c r="H123" i="13" s="1"/>
  <c r="X123" i="13" a="1"/>
  <c r="X123" i="13" s="1"/>
  <c r="G123" i="13" a="1"/>
  <c r="G123" i="13" s="1"/>
  <c r="W123" i="13" a="1"/>
  <c r="W123" i="13" s="1"/>
  <c r="F123" i="13" a="1"/>
  <c r="F123" i="13" s="1"/>
  <c r="V123" i="13" a="1"/>
  <c r="V123" i="13" s="1"/>
  <c r="E123" i="13" a="1"/>
  <c r="E123" i="13" s="1"/>
  <c r="U123" i="13" a="1"/>
  <c r="U123" i="13" s="1"/>
  <c r="T123" i="13" a="1"/>
  <c r="T123" i="13" s="1"/>
  <c r="R123" i="13" a="1"/>
  <c r="R123" i="13" s="1"/>
  <c r="P123" i="13" a="1"/>
  <c r="P123" i="13" s="1"/>
  <c r="D129" i="13" l="1"/>
  <c r="M124" i="13" a="1"/>
  <c r="M124" i="13" s="1"/>
  <c r="L124" i="13" a="1"/>
  <c r="L124" i="13" s="1"/>
  <c r="K124" i="13" a="1"/>
  <c r="K124" i="13" s="1"/>
  <c r="K125" i="13" s="1"/>
  <c r="J124" i="13" a="1"/>
  <c r="J124" i="13" s="1"/>
  <c r="J125" i="13" s="1"/>
  <c r="I124" i="13" a="1"/>
  <c r="I124" i="13" s="1"/>
  <c r="I125" i="13" s="1"/>
  <c r="H124" i="13" a="1"/>
  <c r="H124" i="13" s="1"/>
  <c r="H125" i="13" s="1"/>
  <c r="X124" i="13" a="1"/>
  <c r="X124" i="13" s="1"/>
  <c r="X125" i="13" s="1"/>
  <c r="G124" i="13" a="1"/>
  <c r="G124" i="13" s="1"/>
  <c r="G125" i="13" s="1"/>
  <c r="W124" i="13" a="1"/>
  <c r="W124" i="13" s="1"/>
  <c r="W125" i="13" s="1"/>
  <c r="F124" i="13" a="1"/>
  <c r="F124" i="13" s="1"/>
  <c r="F125" i="13" s="1"/>
  <c r="V124" i="13" a="1"/>
  <c r="V124" i="13" s="1"/>
  <c r="V125" i="13" s="1"/>
  <c r="E124" i="13" a="1"/>
  <c r="E124" i="13" s="1"/>
  <c r="E125" i="13" s="1"/>
  <c r="O124" i="13" a="1"/>
  <c r="O124" i="13" s="1"/>
  <c r="O125" i="13" s="1"/>
  <c r="U124" i="13" a="1"/>
  <c r="U124" i="13" s="1"/>
  <c r="U125" i="13" s="1"/>
  <c r="T124" i="13" a="1"/>
  <c r="T124" i="13" s="1"/>
  <c r="T125" i="13" s="1"/>
  <c r="S124" i="13" a="1"/>
  <c r="S124" i="13" s="1"/>
  <c r="R124" i="13" a="1"/>
  <c r="R124" i="13" s="1"/>
  <c r="R125" i="13" s="1"/>
  <c r="Q124" i="13" a="1"/>
  <c r="Q124" i="13" s="1"/>
  <c r="Q125" i="13" s="1"/>
  <c r="N124" i="13" a="1"/>
  <c r="N124" i="13" s="1"/>
  <c r="P124" i="13" a="1"/>
  <c r="P124" i="13" s="1"/>
  <c r="O120" i="13"/>
  <c r="L125" i="13"/>
  <c r="M112" i="13"/>
  <c r="N125" i="13"/>
  <c r="D121" i="13"/>
  <c r="L116" i="13" a="1"/>
  <c r="L116" i="13" s="1"/>
  <c r="L117" i="13" s="1"/>
  <c r="K116" i="13" a="1"/>
  <c r="K116" i="13" s="1"/>
  <c r="K117" i="13" s="1"/>
  <c r="J116" i="13" a="1"/>
  <c r="J116" i="13" s="1"/>
  <c r="J117" i="13" s="1"/>
  <c r="I116" i="13" a="1"/>
  <c r="I116" i="13" s="1"/>
  <c r="I117" i="13" s="1"/>
  <c r="H116" i="13" a="1"/>
  <c r="H116" i="13" s="1"/>
  <c r="H117" i="13" s="1"/>
  <c r="X116" i="13" a="1"/>
  <c r="X116" i="13" s="1"/>
  <c r="X117" i="13" s="1"/>
  <c r="G116" i="13" a="1"/>
  <c r="G116" i="13" s="1"/>
  <c r="G117" i="13" s="1"/>
  <c r="W116" i="13" a="1"/>
  <c r="W116" i="13" s="1"/>
  <c r="W117" i="13" s="1"/>
  <c r="F116" i="13" a="1"/>
  <c r="F116" i="13" s="1"/>
  <c r="F117" i="13" s="1"/>
  <c r="V116" i="13" a="1"/>
  <c r="V116" i="13" s="1"/>
  <c r="V117" i="13" s="1"/>
  <c r="E116" i="13" a="1"/>
  <c r="E116" i="13" s="1"/>
  <c r="E117" i="13" s="1"/>
  <c r="U116" i="13" a="1"/>
  <c r="U116" i="13" s="1"/>
  <c r="U117" i="13" s="1"/>
  <c r="O116" i="13" a="1"/>
  <c r="O116" i="13" s="1"/>
  <c r="O117" i="13" s="1"/>
  <c r="T116" i="13" a="1"/>
  <c r="T116" i="13" s="1"/>
  <c r="T117" i="13" s="1"/>
  <c r="S116" i="13" a="1"/>
  <c r="S116" i="13" s="1"/>
  <c r="S117" i="13" s="1"/>
  <c r="R116" i="13" a="1"/>
  <c r="R116" i="13" s="1"/>
  <c r="R117" i="13" s="1"/>
  <c r="Q116" i="13" a="1"/>
  <c r="Q116" i="13" s="1"/>
  <c r="Q117" i="13" s="1"/>
  <c r="P116" i="13" a="1"/>
  <c r="P116" i="13" s="1"/>
  <c r="P117" i="13" s="1"/>
  <c r="M116" i="13" a="1"/>
  <c r="M116" i="13" s="1"/>
  <c r="M117" i="13" s="1"/>
  <c r="N116" i="13" a="1"/>
  <c r="N116" i="13" s="1"/>
  <c r="S125" i="13"/>
  <c r="M125" i="13"/>
  <c r="D133" i="13"/>
  <c r="X128" i="13" a="1"/>
  <c r="X128" i="13" s="1"/>
  <c r="G128" i="13" a="1"/>
  <c r="G128" i="13" s="1"/>
  <c r="W128" i="13" a="1"/>
  <c r="W128" i="13" s="1"/>
  <c r="F128" i="13" a="1"/>
  <c r="F128" i="13" s="1"/>
  <c r="V128" i="13" a="1"/>
  <c r="V128" i="13" s="1"/>
  <c r="E128" i="13" a="1"/>
  <c r="E128" i="13" s="1"/>
  <c r="U128" i="13" a="1"/>
  <c r="U128" i="13" s="1"/>
  <c r="T128" i="13" a="1"/>
  <c r="T128" i="13" s="1"/>
  <c r="S128" i="13" a="1"/>
  <c r="S128" i="13" s="1"/>
  <c r="R128" i="13" a="1"/>
  <c r="R128" i="13" s="1"/>
  <c r="P128" i="13" a="1"/>
  <c r="P128" i="13" s="1"/>
  <c r="O128" i="13" a="1"/>
  <c r="O128" i="13" s="1"/>
  <c r="N128" i="13" a="1"/>
  <c r="N128" i="13" s="1"/>
  <c r="I128" i="13" a="1"/>
  <c r="I128" i="13" s="1"/>
  <c r="M128" i="13" a="1"/>
  <c r="M128" i="13" s="1"/>
  <c r="L128" i="13" a="1"/>
  <c r="L128" i="13" s="1"/>
  <c r="K128" i="13" a="1"/>
  <c r="K128" i="13" s="1"/>
  <c r="J128" i="13" a="1"/>
  <c r="J128" i="13" s="1"/>
  <c r="H128" i="13" a="1"/>
  <c r="H128" i="13" s="1"/>
  <c r="Q128" i="13" a="1"/>
  <c r="Q128" i="13" s="1"/>
  <c r="N117" i="13" l="1"/>
  <c r="D134" i="13"/>
  <c r="U129" i="13" a="1"/>
  <c r="U129" i="13" s="1"/>
  <c r="U130" i="13" s="1"/>
  <c r="T129" i="13" a="1"/>
  <c r="T129" i="13" s="1"/>
  <c r="T130" i="13" s="1"/>
  <c r="S129" i="13" a="1"/>
  <c r="S129" i="13" s="1"/>
  <c r="S130" i="13" s="1"/>
  <c r="R129" i="13" a="1"/>
  <c r="R129" i="13" s="1"/>
  <c r="R130" i="13" s="1"/>
  <c r="P129" i="13" a="1"/>
  <c r="P129" i="13" s="1"/>
  <c r="P130" i="13" s="1"/>
  <c r="O129" i="13" a="1"/>
  <c r="O129" i="13" s="1"/>
  <c r="O130" i="13" s="1"/>
  <c r="N129" i="13" a="1"/>
  <c r="N129" i="13" s="1"/>
  <c r="N130" i="13" s="1"/>
  <c r="M129" i="13" a="1"/>
  <c r="M129" i="13" s="1"/>
  <c r="M130" i="13" s="1"/>
  <c r="L129" i="13" a="1"/>
  <c r="L129" i="13" s="1"/>
  <c r="L130" i="13" s="1"/>
  <c r="K129" i="13" a="1"/>
  <c r="K129" i="13" s="1"/>
  <c r="K130" i="13" s="1"/>
  <c r="J129" i="13" a="1"/>
  <c r="J129" i="13" s="1"/>
  <c r="J130" i="13" s="1"/>
  <c r="I129" i="13" a="1"/>
  <c r="I129" i="13" s="1"/>
  <c r="I130" i="13" s="1"/>
  <c r="F129" i="13" a="1"/>
  <c r="F129" i="13" s="1"/>
  <c r="F130" i="13" s="1"/>
  <c r="H129" i="13" a="1"/>
  <c r="H129" i="13" s="1"/>
  <c r="H130" i="13" s="1"/>
  <c r="W129" i="13" a="1"/>
  <c r="W129" i="13" s="1"/>
  <c r="W130" i="13" s="1"/>
  <c r="X129" i="13" a="1"/>
  <c r="X129" i="13" s="1"/>
  <c r="G129" i="13" a="1"/>
  <c r="G129" i="13" s="1"/>
  <c r="G130" i="13" s="1"/>
  <c r="V129" i="13" a="1"/>
  <c r="V129" i="13" s="1"/>
  <c r="V130" i="13" s="1"/>
  <c r="E129" i="13" a="1"/>
  <c r="E129" i="13" s="1"/>
  <c r="E130" i="13" s="1"/>
  <c r="Q129" i="13" a="1"/>
  <c r="Q129" i="13" s="1"/>
  <c r="X130" i="13"/>
  <c r="D126" i="13"/>
  <c r="T121" i="13" a="1"/>
  <c r="T121" i="13" s="1"/>
  <c r="T122" i="13" s="1"/>
  <c r="S121" i="13" a="1"/>
  <c r="S121" i="13" s="1"/>
  <c r="S122" i="13" s="1"/>
  <c r="R121" i="13" a="1"/>
  <c r="R121" i="13" s="1"/>
  <c r="R122" i="13" s="1"/>
  <c r="Q121" i="13" a="1"/>
  <c r="Q121" i="13" s="1"/>
  <c r="Q122" i="13" s="1"/>
  <c r="P121" i="13" a="1"/>
  <c r="P121" i="13" s="1"/>
  <c r="P122" i="13" s="1"/>
  <c r="N121" i="13" a="1"/>
  <c r="N121" i="13" s="1"/>
  <c r="N122" i="13" s="1"/>
  <c r="M121" i="13" a="1"/>
  <c r="M121" i="13" s="1"/>
  <c r="M122" i="13" s="1"/>
  <c r="L121" i="13" a="1"/>
  <c r="L121" i="13" s="1"/>
  <c r="L122" i="13" s="1"/>
  <c r="K121" i="13" a="1"/>
  <c r="K121" i="13" s="1"/>
  <c r="K122" i="13" s="1"/>
  <c r="J121" i="13" a="1"/>
  <c r="J121" i="13" s="1"/>
  <c r="J122" i="13" s="1"/>
  <c r="I121" i="13" a="1"/>
  <c r="I121" i="13" s="1"/>
  <c r="I122" i="13" s="1"/>
  <c r="V121" i="13" a="1"/>
  <c r="V121" i="13" s="1"/>
  <c r="V122" i="13" s="1"/>
  <c r="H121" i="13" a="1"/>
  <c r="H121" i="13" s="1"/>
  <c r="H122" i="13" s="1"/>
  <c r="X121" i="13" a="1"/>
  <c r="X121" i="13" s="1"/>
  <c r="X122" i="13" s="1"/>
  <c r="G121" i="13" a="1"/>
  <c r="G121" i="13" s="1"/>
  <c r="G122" i="13" s="1"/>
  <c r="E121" i="13" a="1"/>
  <c r="E121" i="13" s="1"/>
  <c r="E122" i="13" s="1"/>
  <c r="W121" i="13" a="1"/>
  <c r="W121" i="13" s="1"/>
  <c r="W122" i="13" s="1"/>
  <c r="F121" i="13" a="1"/>
  <c r="F121" i="13" s="1"/>
  <c r="F122" i="13" s="1"/>
  <c r="U121" i="13" a="1"/>
  <c r="U121" i="13" s="1"/>
  <c r="U122" i="13" s="1"/>
  <c r="O121" i="13" a="1"/>
  <c r="O121" i="13" s="1"/>
  <c r="D138" i="13"/>
  <c r="N133" i="13" a="1"/>
  <c r="N133" i="13" s="1"/>
  <c r="M133" i="13" a="1"/>
  <c r="M133" i="13" s="1"/>
  <c r="L133" i="13" a="1"/>
  <c r="L133" i="13" s="1"/>
  <c r="K133" i="13" a="1"/>
  <c r="K133" i="13" s="1"/>
  <c r="J133" i="13" a="1"/>
  <c r="J133" i="13" s="1"/>
  <c r="I133" i="13" a="1"/>
  <c r="I133" i="13" s="1"/>
  <c r="H133" i="13" a="1"/>
  <c r="H133" i="13" s="1"/>
  <c r="X133" i="13" a="1"/>
  <c r="X133" i="13" s="1"/>
  <c r="G133" i="13" a="1"/>
  <c r="G133" i="13" s="1"/>
  <c r="W133" i="13" a="1"/>
  <c r="W133" i="13" s="1"/>
  <c r="F133" i="13" a="1"/>
  <c r="F133" i="13" s="1"/>
  <c r="P133" i="13" a="1"/>
  <c r="P133" i="13" s="1"/>
  <c r="V133" i="13" a="1"/>
  <c r="V133" i="13" s="1"/>
  <c r="E133" i="13" a="1"/>
  <c r="E133" i="13" s="1"/>
  <c r="U133" i="13" a="1"/>
  <c r="U133" i="13" s="1"/>
  <c r="T133" i="13" a="1"/>
  <c r="T133" i="13" s="1"/>
  <c r="S133" i="13" a="1"/>
  <c r="S133" i="13" s="1"/>
  <c r="Q133" i="13" a="1"/>
  <c r="Q133" i="13" s="1"/>
  <c r="O133" i="13" a="1"/>
  <c r="O133" i="13" s="1"/>
  <c r="R133" i="13" a="1"/>
  <c r="R133" i="13" s="1"/>
  <c r="P125" i="13"/>
  <c r="O122" i="13" l="1"/>
  <c r="D143" i="13"/>
  <c r="V138" i="13" a="1"/>
  <c r="V138" i="13" s="1"/>
  <c r="E138" i="13" a="1"/>
  <c r="E138" i="13" s="1"/>
  <c r="U138" i="13" a="1"/>
  <c r="U138" i="13" s="1"/>
  <c r="T138" i="13" a="1"/>
  <c r="T138" i="13" s="1"/>
  <c r="R138" i="13" a="1"/>
  <c r="R138" i="13" s="1"/>
  <c r="Q138" i="13" a="1"/>
  <c r="Q138" i="13" s="1"/>
  <c r="P138" i="13" a="1"/>
  <c r="P138" i="13" s="1"/>
  <c r="G138" i="13" a="1"/>
  <c r="G138" i="13" s="1"/>
  <c r="O138" i="13" a="1"/>
  <c r="O138" i="13" s="1"/>
  <c r="X138" i="13" a="1"/>
  <c r="X138" i="13" s="1"/>
  <c r="N138" i="13" a="1"/>
  <c r="N138" i="13" s="1"/>
  <c r="M138" i="13" a="1"/>
  <c r="M138" i="13" s="1"/>
  <c r="L138" i="13" a="1"/>
  <c r="L138" i="13" s="1"/>
  <c r="K138" i="13" a="1"/>
  <c r="K138" i="13" s="1"/>
  <c r="J138" i="13" a="1"/>
  <c r="J138" i="13" s="1"/>
  <c r="I138" i="13" a="1"/>
  <c r="I138" i="13" s="1"/>
  <c r="H138" i="13" a="1"/>
  <c r="H138" i="13" s="1"/>
  <c r="F138" i="13" a="1"/>
  <c r="F138" i="13" s="1"/>
  <c r="W138" i="13" a="1"/>
  <c r="W138" i="13" s="1"/>
  <c r="S138" i="13" a="1"/>
  <c r="S138" i="13" s="1"/>
  <c r="D131" i="13"/>
  <c r="J126" i="13" a="1"/>
  <c r="J126" i="13" s="1"/>
  <c r="J127" i="13" s="1"/>
  <c r="I126" i="13" a="1"/>
  <c r="I126" i="13" s="1"/>
  <c r="I127" i="13" s="1"/>
  <c r="H126" i="13" a="1"/>
  <c r="H126" i="13" s="1"/>
  <c r="H127" i="13" s="1"/>
  <c r="X126" i="13" a="1"/>
  <c r="X126" i="13" s="1"/>
  <c r="X127" i="13" s="1"/>
  <c r="G126" i="13" a="1"/>
  <c r="G126" i="13" s="1"/>
  <c r="G127" i="13" s="1"/>
  <c r="W126" i="13" a="1"/>
  <c r="W126" i="13" s="1"/>
  <c r="W127" i="13" s="1"/>
  <c r="F126" i="13" a="1"/>
  <c r="F126" i="13" s="1"/>
  <c r="F127" i="13" s="1"/>
  <c r="V126" i="13" a="1"/>
  <c r="V126" i="13" s="1"/>
  <c r="V127" i="13" s="1"/>
  <c r="E126" i="13" a="1"/>
  <c r="E126" i="13" s="1"/>
  <c r="E127" i="13" s="1"/>
  <c r="U126" i="13" a="1"/>
  <c r="U126" i="13" s="1"/>
  <c r="U127" i="13" s="1"/>
  <c r="T126" i="13" a="1"/>
  <c r="T126" i="13" s="1"/>
  <c r="T127" i="13" s="1"/>
  <c r="S126" i="13" a="1"/>
  <c r="S126" i="13" s="1"/>
  <c r="S127" i="13" s="1"/>
  <c r="R126" i="13" a="1"/>
  <c r="R126" i="13" s="1"/>
  <c r="R127" i="13" s="1"/>
  <c r="Q126" i="13" a="1"/>
  <c r="Q126" i="13" s="1"/>
  <c r="Q127" i="13" s="1"/>
  <c r="O126" i="13" a="1"/>
  <c r="O126" i="13" s="1"/>
  <c r="O127" i="13" s="1"/>
  <c r="N126" i="13" a="1"/>
  <c r="N126" i="13" s="1"/>
  <c r="N127" i="13" s="1"/>
  <c r="M126" i="13" a="1"/>
  <c r="M126" i="13" s="1"/>
  <c r="M127" i="13" s="1"/>
  <c r="L126" i="13" a="1"/>
  <c r="L126" i="13" s="1"/>
  <c r="L127" i="13" s="1"/>
  <c r="K126" i="13" a="1"/>
  <c r="K126" i="13" s="1"/>
  <c r="K127" i="13" s="1"/>
  <c r="P126" i="13" a="1"/>
  <c r="P126" i="13" s="1"/>
  <c r="Q130" i="13"/>
  <c r="D139" i="13"/>
  <c r="K134" i="13" a="1"/>
  <c r="K134" i="13" s="1"/>
  <c r="K135" i="13" s="1"/>
  <c r="J134" i="13" a="1"/>
  <c r="J134" i="13" s="1"/>
  <c r="J135" i="13" s="1"/>
  <c r="I134" i="13" a="1"/>
  <c r="I134" i="13" s="1"/>
  <c r="I135" i="13" s="1"/>
  <c r="H134" i="13" a="1"/>
  <c r="H134" i="13" s="1"/>
  <c r="H135" i="13" s="1"/>
  <c r="X134" i="13" a="1"/>
  <c r="X134" i="13" s="1"/>
  <c r="X135" i="13" s="1"/>
  <c r="G134" i="13" a="1"/>
  <c r="G134" i="13" s="1"/>
  <c r="G135" i="13" s="1"/>
  <c r="W134" i="13" a="1"/>
  <c r="W134" i="13" s="1"/>
  <c r="W135" i="13" s="1"/>
  <c r="F134" i="13" a="1"/>
  <c r="F134" i="13" s="1"/>
  <c r="F135" i="13" s="1"/>
  <c r="V134" i="13" a="1"/>
  <c r="V134" i="13" s="1"/>
  <c r="V135" i="13" s="1"/>
  <c r="E134" i="13" a="1"/>
  <c r="E134" i="13" s="1"/>
  <c r="E135" i="13" s="1"/>
  <c r="U134" i="13" a="1"/>
  <c r="U134" i="13" s="1"/>
  <c r="U135" i="13" s="1"/>
  <c r="T134" i="13" a="1"/>
  <c r="T134" i="13" s="1"/>
  <c r="T135" i="13" s="1"/>
  <c r="S134" i="13" a="1"/>
  <c r="S134" i="13" s="1"/>
  <c r="S135" i="13" s="1"/>
  <c r="Q134" i="13" a="1"/>
  <c r="Q134" i="13" s="1"/>
  <c r="Q135" i="13" s="1"/>
  <c r="P134" i="13" a="1"/>
  <c r="P134" i="13" s="1"/>
  <c r="P135" i="13" s="1"/>
  <c r="O134" i="13" a="1"/>
  <c r="O134" i="13" s="1"/>
  <c r="O135" i="13" s="1"/>
  <c r="N134" i="13" a="1"/>
  <c r="N134" i="13" s="1"/>
  <c r="N135" i="13" s="1"/>
  <c r="M134" i="13" a="1"/>
  <c r="M134" i="13" s="1"/>
  <c r="M135" i="13" s="1"/>
  <c r="L134" i="13" a="1"/>
  <c r="L134" i="13" s="1"/>
  <c r="L135" i="13" s="1"/>
  <c r="R134" i="13" a="1"/>
  <c r="R134" i="13" s="1"/>
  <c r="D148" i="13" l="1"/>
  <c r="L143" i="13" a="1"/>
  <c r="L143" i="13" s="1"/>
  <c r="K143" i="13" a="1"/>
  <c r="K143" i="13" s="1"/>
  <c r="N143" i="13" a="1"/>
  <c r="N143" i="13" s="1"/>
  <c r="J143" i="13" a="1"/>
  <c r="J143" i="13" s="1"/>
  <c r="I143" i="13" a="1"/>
  <c r="I143" i="13" s="1"/>
  <c r="H143" i="13" a="1"/>
  <c r="H143" i="13" s="1"/>
  <c r="X143" i="13" a="1"/>
  <c r="X143" i="13" s="1"/>
  <c r="G143" i="13" a="1"/>
  <c r="G143" i="13" s="1"/>
  <c r="W143" i="13" a="1"/>
  <c r="W143" i="13" s="1"/>
  <c r="F143" i="13" a="1"/>
  <c r="F143" i="13" s="1"/>
  <c r="V143" i="13" a="1"/>
  <c r="V143" i="13" s="1"/>
  <c r="E143" i="13" a="1"/>
  <c r="E143" i="13" s="1"/>
  <c r="U143" i="13" a="1"/>
  <c r="U143" i="13" s="1"/>
  <c r="S143" i="13" a="1"/>
  <c r="S143" i="13" s="1"/>
  <c r="R143" i="13" a="1"/>
  <c r="R143" i="13" s="1"/>
  <c r="Q143" i="13" a="1"/>
  <c r="Q143" i="13" s="1"/>
  <c r="P143" i="13" a="1"/>
  <c r="P143" i="13" s="1"/>
  <c r="O143" i="13" a="1"/>
  <c r="O143" i="13" s="1"/>
  <c r="M143" i="13" a="1"/>
  <c r="M143" i="13" s="1"/>
  <c r="T143" i="13" a="1"/>
  <c r="T143" i="13" s="1"/>
  <c r="D144" i="13"/>
  <c r="R139" i="13" a="1"/>
  <c r="R139" i="13" s="1"/>
  <c r="R140" i="13" s="1"/>
  <c r="Q139" i="13" a="1"/>
  <c r="Q139" i="13" s="1"/>
  <c r="Q140" i="13" s="1"/>
  <c r="P139" i="13" a="1"/>
  <c r="P139" i="13" s="1"/>
  <c r="P140" i="13" s="1"/>
  <c r="O139" i="13" a="1"/>
  <c r="O139" i="13" s="1"/>
  <c r="O140" i="13" s="1"/>
  <c r="N139" i="13" a="1"/>
  <c r="N139" i="13" s="1"/>
  <c r="N140" i="13" s="1"/>
  <c r="U139" i="13" a="1"/>
  <c r="U139" i="13" s="1"/>
  <c r="U140" i="13" s="1"/>
  <c r="M139" i="13" a="1"/>
  <c r="M139" i="13" s="1"/>
  <c r="M140" i="13" s="1"/>
  <c r="L139" i="13" a="1"/>
  <c r="L139" i="13" s="1"/>
  <c r="L140" i="13" s="1"/>
  <c r="K139" i="13" a="1"/>
  <c r="K139" i="13" s="1"/>
  <c r="K140" i="13" s="1"/>
  <c r="J139" i="13" a="1"/>
  <c r="J139" i="13" s="1"/>
  <c r="J140" i="13" s="1"/>
  <c r="I139" i="13" a="1"/>
  <c r="I139" i="13" s="1"/>
  <c r="I140" i="13" s="1"/>
  <c r="H139" i="13" a="1"/>
  <c r="H139" i="13" s="1"/>
  <c r="H140" i="13" s="1"/>
  <c r="X139" i="13" a="1"/>
  <c r="X139" i="13" s="1"/>
  <c r="G139" i="13" a="1"/>
  <c r="G139" i="13" s="1"/>
  <c r="G140" i="13" s="1"/>
  <c r="W139" i="13" a="1"/>
  <c r="W139" i="13" s="1"/>
  <c r="W140" i="13" s="1"/>
  <c r="F139" i="13" a="1"/>
  <c r="F139" i="13" s="1"/>
  <c r="F140" i="13" s="1"/>
  <c r="V139" i="13" a="1"/>
  <c r="V139" i="13" s="1"/>
  <c r="V140" i="13" s="1"/>
  <c r="E139" i="13" a="1"/>
  <c r="E139" i="13" s="1"/>
  <c r="E140" i="13" s="1"/>
  <c r="T139" i="13" a="1"/>
  <c r="T139" i="13" s="1"/>
  <c r="T140" i="13" s="1"/>
  <c r="S139" i="13" a="1"/>
  <c r="S139" i="13" s="1"/>
  <c r="R135" i="13"/>
  <c r="X140" i="13"/>
  <c r="P127" i="13"/>
  <c r="D136" i="13"/>
  <c r="R131" i="13" a="1"/>
  <c r="R131" i="13" s="1"/>
  <c r="R132" i="13" s="1"/>
  <c r="P131" i="13" a="1"/>
  <c r="P131" i="13" s="1"/>
  <c r="P132" i="13" s="1"/>
  <c r="O131" i="13" a="1"/>
  <c r="O131" i="13" s="1"/>
  <c r="O132" i="13" s="1"/>
  <c r="N131" i="13" a="1"/>
  <c r="N131" i="13" s="1"/>
  <c r="N132" i="13" s="1"/>
  <c r="M131" i="13" a="1"/>
  <c r="M131" i="13" s="1"/>
  <c r="M132" i="13" s="1"/>
  <c r="L131" i="13" a="1"/>
  <c r="L131" i="13" s="1"/>
  <c r="L132" i="13" s="1"/>
  <c r="K131" i="13" a="1"/>
  <c r="K131" i="13" s="1"/>
  <c r="K132" i="13" s="1"/>
  <c r="J131" i="13" a="1"/>
  <c r="J131" i="13" s="1"/>
  <c r="J132" i="13" s="1"/>
  <c r="I131" i="13" a="1"/>
  <c r="I131" i="13" s="1"/>
  <c r="I132" i="13" s="1"/>
  <c r="H131" i="13" a="1"/>
  <c r="H131" i="13" s="1"/>
  <c r="H132" i="13" s="1"/>
  <c r="X131" i="13" a="1"/>
  <c r="X131" i="13" s="1"/>
  <c r="X132" i="13" s="1"/>
  <c r="G131" i="13" a="1"/>
  <c r="G131" i="13" s="1"/>
  <c r="G132" i="13" s="1"/>
  <c r="T131" i="13" a="1"/>
  <c r="T131" i="13" s="1"/>
  <c r="T132" i="13" s="1"/>
  <c r="W131" i="13" a="1"/>
  <c r="W131" i="13" s="1"/>
  <c r="W132" i="13" s="1"/>
  <c r="F131" i="13" a="1"/>
  <c r="F131" i="13" s="1"/>
  <c r="F132" i="13" s="1"/>
  <c r="V131" i="13" a="1"/>
  <c r="V131" i="13" s="1"/>
  <c r="V132" i="13" s="1"/>
  <c r="E131" i="13" a="1"/>
  <c r="E131" i="13" s="1"/>
  <c r="E132" i="13" s="1"/>
  <c r="U131" i="13" a="1"/>
  <c r="U131" i="13" s="1"/>
  <c r="U132" i="13" s="1"/>
  <c r="S131" i="13" a="1"/>
  <c r="S131" i="13" s="1"/>
  <c r="S132" i="13" s="1"/>
  <c r="Q131" i="13" a="1"/>
  <c r="Q131" i="13" s="1"/>
  <c r="D153" i="13" l="1"/>
  <c r="S148" i="13" a="1"/>
  <c r="S148" i="13" s="1"/>
  <c r="V148" i="13" a="1"/>
  <c r="V148" i="13" s="1"/>
  <c r="R148" i="13" a="1"/>
  <c r="R148" i="13" s="1"/>
  <c r="Q148" i="13" a="1"/>
  <c r="Q148" i="13" s="1"/>
  <c r="P148" i="13" a="1"/>
  <c r="P148" i="13" s="1"/>
  <c r="O148" i="13" a="1"/>
  <c r="O148" i="13" s="1"/>
  <c r="N148" i="13" a="1"/>
  <c r="N148" i="13" s="1"/>
  <c r="M148" i="13" a="1"/>
  <c r="M148" i="13" s="1"/>
  <c r="L148" i="13" a="1"/>
  <c r="L148" i="13" s="1"/>
  <c r="K148" i="13" a="1"/>
  <c r="K148" i="13" s="1"/>
  <c r="J148" i="13" a="1"/>
  <c r="J148" i="13" s="1"/>
  <c r="I148" i="13" a="1"/>
  <c r="I148" i="13" s="1"/>
  <c r="E148" i="13" a="1"/>
  <c r="E148" i="13" s="1"/>
  <c r="H148" i="13" a="1"/>
  <c r="H148" i="13" s="1"/>
  <c r="X148" i="13" a="1"/>
  <c r="X148" i="13" s="1"/>
  <c r="G148" i="13" a="1"/>
  <c r="G148" i="13" s="1"/>
  <c r="W148" i="13" a="1"/>
  <c r="W148" i="13" s="1"/>
  <c r="F148" i="13" a="1"/>
  <c r="F148" i="13" s="1"/>
  <c r="T148" i="13" a="1"/>
  <c r="T148" i="13" s="1"/>
  <c r="U148" i="13" a="1"/>
  <c r="U148" i="13" s="1"/>
  <c r="Q132" i="13"/>
  <c r="D149" i="13"/>
  <c r="I144" i="13" a="1"/>
  <c r="I144" i="13" s="1"/>
  <c r="I145" i="13" s="1"/>
  <c r="H144" i="13" a="1"/>
  <c r="H144" i="13" s="1"/>
  <c r="H145" i="13" s="1"/>
  <c r="X144" i="13" a="1"/>
  <c r="X144" i="13" s="1"/>
  <c r="X145" i="13" s="1"/>
  <c r="G144" i="13" a="1"/>
  <c r="G144" i="13" s="1"/>
  <c r="G145" i="13" s="1"/>
  <c r="K144" i="13" a="1"/>
  <c r="K144" i="13" s="1"/>
  <c r="K145" i="13" s="1"/>
  <c r="W144" i="13" a="1"/>
  <c r="W144" i="13" s="1"/>
  <c r="W145" i="13" s="1"/>
  <c r="F144" i="13" a="1"/>
  <c r="F144" i="13" s="1"/>
  <c r="F145" i="13" s="1"/>
  <c r="V144" i="13" a="1"/>
  <c r="V144" i="13" s="1"/>
  <c r="V145" i="13" s="1"/>
  <c r="E144" i="13" a="1"/>
  <c r="E144" i="13" s="1"/>
  <c r="E145" i="13" s="1"/>
  <c r="U144" i="13" a="1"/>
  <c r="U144" i="13" s="1"/>
  <c r="U145" i="13" s="1"/>
  <c r="S144" i="13" a="1"/>
  <c r="S144" i="13" s="1"/>
  <c r="S145" i="13" s="1"/>
  <c r="R144" i="13" a="1"/>
  <c r="R144" i="13" s="1"/>
  <c r="R145" i="13" s="1"/>
  <c r="Q144" i="13" a="1"/>
  <c r="Q144" i="13" s="1"/>
  <c r="Q145" i="13" s="1"/>
  <c r="P144" i="13" a="1"/>
  <c r="P144" i="13" s="1"/>
  <c r="P145" i="13" s="1"/>
  <c r="O144" i="13" a="1"/>
  <c r="O144" i="13" s="1"/>
  <c r="O145" i="13" s="1"/>
  <c r="N144" i="13" a="1"/>
  <c r="N144" i="13" s="1"/>
  <c r="N145" i="13" s="1"/>
  <c r="M144" i="13" a="1"/>
  <c r="M144" i="13" s="1"/>
  <c r="M145" i="13" s="1"/>
  <c r="L144" i="13" a="1"/>
  <c r="L144" i="13" s="1"/>
  <c r="L145" i="13" s="1"/>
  <c r="J144" i="13" a="1"/>
  <c r="J144" i="13" s="1"/>
  <c r="J145" i="13" s="1"/>
  <c r="T144" i="13" a="1"/>
  <c r="T144" i="13" s="1"/>
  <c r="T145" i="13" s="1"/>
  <c r="D141" i="13"/>
  <c r="H136" i="13" a="1"/>
  <c r="H136" i="13" s="1"/>
  <c r="H137" i="13" s="1"/>
  <c r="X136" i="13" a="1"/>
  <c r="X136" i="13" s="1"/>
  <c r="X137" i="13" s="1"/>
  <c r="G136" i="13" a="1"/>
  <c r="G136" i="13" s="1"/>
  <c r="G137" i="13" s="1"/>
  <c r="W136" i="13" a="1"/>
  <c r="W136" i="13" s="1"/>
  <c r="W137" i="13" s="1"/>
  <c r="F136" i="13" a="1"/>
  <c r="F136" i="13" s="1"/>
  <c r="F137" i="13" s="1"/>
  <c r="V136" i="13" a="1"/>
  <c r="V136" i="13" s="1"/>
  <c r="V137" i="13" s="1"/>
  <c r="E136" i="13" a="1"/>
  <c r="E136" i="13" s="1"/>
  <c r="E137" i="13" s="1"/>
  <c r="U136" i="13" a="1"/>
  <c r="U136" i="13" s="1"/>
  <c r="U137" i="13" s="1"/>
  <c r="T136" i="13" a="1"/>
  <c r="T136" i="13" s="1"/>
  <c r="T137" i="13" s="1"/>
  <c r="S136" i="13" a="1"/>
  <c r="S136" i="13" s="1"/>
  <c r="S137" i="13" s="1"/>
  <c r="Q136" i="13" a="1"/>
  <c r="Q136" i="13" s="1"/>
  <c r="Q137" i="13" s="1"/>
  <c r="P136" i="13" a="1"/>
  <c r="P136" i="13" s="1"/>
  <c r="P137" i="13" s="1"/>
  <c r="O136" i="13" a="1"/>
  <c r="O136" i="13" s="1"/>
  <c r="O137" i="13" s="1"/>
  <c r="N136" i="13" a="1"/>
  <c r="N136" i="13" s="1"/>
  <c r="N137" i="13" s="1"/>
  <c r="M136" i="13" a="1"/>
  <c r="M136" i="13" s="1"/>
  <c r="M137" i="13" s="1"/>
  <c r="J136" i="13" a="1"/>
  <c r="J136" i="13" s="1"/>
  <c r="J137" i="13" s="1"/>
  <c r="L136" i="13" a="1"/>
  <c r="L136" i="13" s="1"/>
  <c r="L137" i="13" s="1"/>
  <c r="K136" i="13" a="1"/>
  <c r="K136" i="13" s="1"/>
  <c r="K137" i="13" s="1"/>
  <c r="I136" i="13" a="1"/>
  <c r="I136" i="13" s="1"/>
  <c r="I137" i="13" s="1"/>
  <c r="R136" i="13" a="1"/>
  <c r="R136" i="13" s="1"/>
  <c r="S140" i="13"/>
  <c r="D154" i="13" l="1"/>
  <c r="P149" i="13" a="1"/>
  <c r="P149" i="13" s="1"/>
  <c r="P150" i="13" s="1"/>
  <c r="O149" i="13" a="1"/>
  <c r="O149" i="13" s="1"/>
  <c r="O150" i="13" s="1"/>
  <c r="N149" i="13" a="1"/>
  <c r="N149" i="13" s="1"/>
  <c r="N150" i="13" s="1"/>
  <c r="M149" i="13" a="1"/>
  <c r="M149" i="13" s="1"/>
  <c r="M150" i="13" s="1"/>
  <c r="L149" i="13" a="1"/>
  <c r="L149" i="13" s="1"/>
  <c r="L150" i="13" s="1"/>
  <c r="K149" i="13" a="1"/>
  <c r="K149" i="13" s="1"/>
  <c r="K150" i="13" s="1"/>
  <c r="J149" i="13" a="1"/>
  <c r="J149" i="13" s="1"/>
  <c r="J150" i="13" s="1"/>
  <c r="I149" i="13" a="1"/>
  <c r="I149" i="13" s="1"/>
  <c r="I150" i="13" s="1"/>
  <c r="H149" i="13" a="1"/>
  <c r="H149" i="13" s="1"/>
  <c r="H150" i="13" s="1"/>
  <c r="R149" i="13" a="1"/>
  <c r="R149" i="13" s="1"/>
  <c r="R150" i="13" s="1"/>
  <c r="X149" i="13" a="1"/>
  <c r="X149" i="13" s="1"/>
  <c r="X150" i="13" s="1"/>
  <c r="G149" i="13" a="1"/>
  <c r="G149" i="13" s="1"/>
  <c r="G150" i="13" s="1"/>
  <c r="W149" i="13" a="1"/>
  <c r="W149" i="13" s="1"/>
  <c r="W150" i="13" s="1"/>
  <c r="F149" i="13" a="1"/>
  <c r="F149" i="13" s="1"/>
  <c r="F150" i="13" s="1"/>
  <c r="V149" i="13" a="1"/>
  <c r="V149" i="13" s="1"/>
  <c r="V150" i="13" s="1"/>
  <c r="E149" i="13" a="1"/>
  <c r="E149" i="13" s="1"/>
  <c r="E150" i="13" s="1"/>
  <c r="T149" i="13" a="1"/>
  <c r="T149" i="13" s="1"/>
  <c r="T150" i="13" s="1"/>
  <c r="S149" i="13" a="1"/>
  <c r="S149" i="13" s="1"/>
  <c r="S150" i="13" s="1"/>
  <c r="Q149" i="13" a="1"/>
  <c r="Q149" i="13" s="1"/>
  <c r="Q150" i="13" s="1"/>
  <c r="U149" i="13" a="1"/>
  <c r="U149" i="13" s="1"/>
  <c r="U150" i="13" s="1"/>
  <c r="R137" i="13"/>
  <c r="D158" i="13"/>
  <c r="J153" i="13" a="1"/>
  <c r="J153" i="13" s="1"/>
  <c r="I153" i="13" a="1"/>
  <c r="I153" i="13" s="1"/>
  <c r="H153" i="13" a="1"/>
  <c r="H153" i="13" s="1"/>
  <c r="X153" i="13" a="1"/>
  <c r="X153" i="13" s="1"/>
  <c r="G153" i="13" a="1"/>
  <c r="G153" i="13" s="1"/>
  <c r="W153" i="13" a="1"/>
  <c r="W153" i="13" s="1"/>
  <c r="F153" i="13" a="1"/>
  <c r="F153" i="13" s="1"/>
  <c r="U153" i="13" a="1"/>
  <c r="U153" i="13" s="1"/>
  <c r="E153" i="13" a="1"/>
  <c r="E153" i="13" s="1"/>
  <c r="T153" i="13" a="1"/>
  <c r="T153" i="13" s="1"/>
  <c r="S153" i="13" a="1"/>
  <c r="S153" i="13" s="1"/>
  <c r="R153" i="13" a="1"/>
  <c r="R153" i="13" s="1"/>
  <c r="Q153" i="13" a="1"/>
  <c r="Q153" i="13" s="1"/>
  <c r="P153" i="13" a="1"/>
  <c r="P153" i="13" s="1"/>
  <c r="O153" i="13" a="1"/>
  <c r="O153" i="13" s="1"/>
  <c r="L153" i="13" a="1"/>
  <c r="L153" i="13" s="1"/>
  <c r="N153" i="13" a="1"/>
  <c r="N153" i="13" s="1"/>
  <c r="M153" i="13" a="1"/>
  <c r="M153" i="13" s="1"/>
  <c r="K153" i="13" a="1"/>
  <c r="K153" i="13" s="1"/>
  <c r="V153" i="13" a="1"/>
  <c r="V153" i="13" s="1"/>
  <c r="D146" i="13"/>
  <c r="O141" i="13" a="1"/>
  <c r="O141" i="13" s="1"/>
  <c r="O142" i="13" s="1"/>
  <c r="N141" i="13" a="1"/>
  <c r="N141" i="13" s="1"/>
  <c r="N142" i="13" s="1"/>
  <c r="M141" i="13" a="1"/>
  <c r="M141" i="13" s="1"/>
  <c r="M142" i="13" s="1"/>
  <c r="L141" i="13" a="1"/>
  <c r="L141" i="13" s="1"/>
  <c r="L142" i="13" s="1"/>
  <c r="Q141" i="13" a="1"/>
  <c r="Q141" i="13" s="1"/>
  <c r="Q142" i="13" s="1"/>
  <c r="K141" i="13" a="1"/>
  <c r="K141" i="13" s="1"/>
  <c r="K142" i="13" s="1"/>
  <c r="J141" i="13" a="1"/>
  <c r="J141" i="13" s="1"/>
  <c r="J142" i="13" s="1"/>
  <c r="I141" i="13" a="1"/>
  <c r="I141" i="13" s="1"/>
  <c r="I142" i="13" s="1"/>
  <c r="H141" i="13" a="1"/>
  <c r="H141" i="13" s="1"/>
  <c r="H142" i="13" s="1"/>
  <c r="X141" i="13" a="1"/>
  <c r="X141" i="13" s="1"/>
  <c r="X142" i="13" s="1"/>
  <c r="G141" i="13" a="1"/>
  <c r="G141" i="13" s="1"/>
  <c r="G142" i="13" s="1"/>
  <c r="W141" i="13" a="1"/>
  <c r="W141" i="13" s="1"/>
  <c r="W142" i="13" s="1"/>
  <c r="F141" i="13" a="1"/>
  <c r="F141" i="13" s="1"/>
  <c r="F142" i="13" s="1"/>
  <c r="V141" i="13" a="1"/>
  <c r="V141" i="13" s="1"/>
  <c r="V142" i="13" s="1"/>
  <c r="E141" i="13" a="1"/>
  <c r="E141" i="13" s="1"/>
  <c r="E142" i="13" s="1"/>
  <c r="U141" i="13" a="1"/>
  <c r="U141" i="13" s="1"/>
  <c r="U142" i="13" s="1"/>
  <c r="T141" i="13" a="1"/>
  <c r="T141" i="13" s="1"/>
  <c r="T142" i="13" s="1"/>
  <c r="R141" i="13" a="1"/>
  <c r="R141" i="13" s="1"/>
  <c r="R142" i="13" s="1"/>
  <c r="P141" i="13" a="1"/>
  <c r="P141" i="13" s="1"/>
  <c r="P142" i="13" s="1"/>
  <c r="S141" i="13" a="1"/>
  <c r="S141" i="13" s="1"/>
  <c r="D159" i="13" l="1"/>
  <c r="X154" i="13" a="1"/>
  <c r="X154" i="13" s="1"/>
  <c r="X155" i="13" s="1"/>
  <c r="G154" i="13" a="1"/>
  <c r="G154" i="13" s="1"/>
  <c r="G155" i="13" s="1"/>
  <c r="W154" i="13" a="1"/>
  <c r="W154" i="13" s="1"/>
  <c r="F154" i="13" a="1"/>
  <c r="F154" i="13" s="1"/>
  <c r="F155" i="13" s="1"/>
  <c r="U154" i="13" a="1"/>
  <c r="U154" i="13" s="1"/>
  <c r="U155" i="13" s="1"/>
  <c r="E154" i="13" a="1"/>
  <c r="E154" i="13" s="1"/>
  <c r="E155" i="13" s="1"/>
  <c r="T154" i="13" a="1"/>
  <c r="T154" i="13" s="1"/>
  <c r="T155" i="13" s="1"/>
  <c r="S154" i="13" a="1"/>
  <c r="S154" i="13" s="1"/>
  <c r="S155" i="13" s="1"/>
  <c r="R154" i="13" a="1"/>
  <c r="R154" i="13" s="1"/>
  <c r="R155" i="13" s="1"/>
  <c r="Q154" i="13" a="1"/>
  <c r="Q154" i="13" s="1"/>
  <c r="Q155" i="13" s="1"/>
  <c r="P154" i="13" a="1"/>
  <c r="P154" i="13" s="1"/>
  <c r="P155" i="13" s="1"/>
  <c r="O154" i="13" a="1"/>
  <c r="O154" i="13" s="1"/>
  <c r="O155" i="13" s="1"/>
  <c r="N154" i="13" a="1"/>
  <c r="N154" i="13" s="1"/>
  <c r="N155" i="13" s="1"/>
  <c r="M154" i="13" a="1"/>
  <c r="M154" i="13" s="1"/>
  <c r="M155" i="13" s="1"/>
  <c r="L154" i="13" a="1"/>
  <c r="L154" i="13" s="1"/>
  <c r="L155" i="13" s="1"/>
  <c r="K154" i="13" a="1"/>
  <c r="K154" i="13" s="1"/>
  <c r="I154" i="13" a="1"/>
  <c r="I154" i="13" s="1"/>
  <c r="J154" i="13" a="1"/>
  <c r="J154" i="13" s="1"/>
  <c r="J155" i="13" s="1"/>
  <c r="H154" i="13" a="1"/>
  <c r="H154" i="13" s="1"/>
  <c r="H155" i="13" s="1"/>
  <c r="V154" i="13" a="1"/>
  <c r="V154" i="13" s="1"/>
  <c r="W155" i="13"/>
  <c r="I155" i="13"/>
  <c r="K155" i="13"/>
  <c r="D151" i="13"/>
  <c r="W146" i="13" a="1"/>
  <c r="W146" i="13" s="1"/>
  <c r="W147" i="13" s="1"/>
  <c r="F146" i="13" a="1"/>
  <c r="F146" i="13" s="1"/>
  <c r="F147" i="13" s="1"/>
  <c r="V146" i="13" a="1"/>
  <c r="V146" i="13" s="1"/>
  <c r="V147" i="13" s="1"/>
  <c r="E146" i="13" a="1"/>
  <c r="E146" i="13" s="1"/>
  <c r="E147" i="13" s="1"/>
  <c r="U146" i="13" a="1"/>
  <c r="U146" i="13" s="1"/>
  <c r="U147" i="13" s="1"/>
  <c r="S146" i="13" a="1"/>
  <c r="S146" i="13" s="1"/>
  <c r="S147" i="13" s="1"/>
  <c r="R146" i="13" a="1"/>
  <c r="R146" i="13" s="1"/>
  <c r="R147" i="13" s="1"/>
  <c r="Q146" i="13" a="1"/>
  <c r="Q146" i="13" s="1"/>
  <c r="Q147" i="13" s="1"/>
  <c r="P146" i="13" a="1"/>
  <c r="P146" i="13" s="1"/>
  <c r="P147" i="13" s="1"/>
  <c r="O146" i="13" a="1"/>
  <c r="O146" i="13" s="1"/>
  <c r="O147" i="13" s="1"/>
  <c r="N146" i="13" a="1"/>
  <c r="N146" i="13" s="1"/>
  <c r="N147" i="13" s="1"/>
  <c r="M146" i="13" a="1"/>
  <c r="M146" i="13" s="1"/>
  <c r="M147" i="13" s="1"/>
  <c r="L146" i="13" a="1"/>
  <c r="L146" i="13" s="1"/>
  <c r="L147" i="13" s="1"/>
  <c r="K146" i="13" a="1"/>
  <c r="K146" i="13" s="1"/>
  <c r="K147" i="13" s="1"/>
  <c r="J146" i="13" a="1"/>
  <c r="J146" i="13" s="1"/>
  <c r="J147" i="13" s="1"/>
  <c r="H146" i="13" a="1"/>
  <c r="H146" i="13" s="1"/>
  <c r="H147" i="13" s="1"/>
  <c r="I146" i="13" a="1"/>
  <c r="I146" i="13" s="1"/>
  <c r="I147" i="13" s="1"/>
  <c r="X146" i="13" a="1"/>
  <c r="X146" i="13" s="1"/>
  <c r="X147" i="13" s="1"/>
  <c r="G146" i="13" a="1"/>
  <c r="G146" i="13" s="1"/>
  <c r="G147" i="13" s="1"/>
  <c r="T146" i="13" a="1"/>
  <c r="T146" i="13" s="1"/>
  <c r="T147" i="13" s="1"/>
  <c r="S142" i="13"/>
  <c r="D163" i="13"/>
  <c r="Q158" i="13" a="1"/>
  <c r="Q158" i="13" s="1"/>
  <c r="P158" i="13" a="1"/>
  <c r="P158" i="13" s="1"/>
  <c r="O158" i="13" a="1"/>
  <c r="O158" i="13" s="1"/>
  <c r="N158" i="13" a="1"/>
  <c r="N158" i="13" s="1"/>
  <c r="M158" i="13" a="1"/>
  <c r="M158" i="13" s="1"/>
  <c r="L158" i="13" a="1"/>
  <c r="L158" i="13" s="1"/>
  <c r="K158" i="13" a="1"/>
  <c r="K158" i="13" s="1"/>
  <c r="J158" i="13" a="1"/>
  <c r="J158" i="13" s="1"/>
  <c r="I158" i="13" a="1"/>
  <c r="I158" i="13" s="1"/>
  <c r="H158" i="13" a="1"/>
  <c r="H158" i="13" s="1"/>
  <c r="X158" i="13" a="1"/>
  <c r="X158" i="13" s="1"/>
  <c r="G158" i="13" a="1"/>
  <c r="G158" i="13" s="1"/>
  <c r="V158" i="13" a="1"/>
  <c r="V158" i="13" s="1"/>
  <c r="F158" i="13" a="1"/>
  <c r="F158" i="13" s="1"/>
  <c r="U158" i="13" a="1"/>
  <c r="U158" i="13" s="1"/>
  <c r="E158" i="13" a="1"/>
  <c r="E158" i="13" s="1"/>
  <c r="T158" i="13" a="1"/>
  <c r="T158" i="13" s="1"/>
  <c r="S158" i="13" a="1"/>
  <c r="S158" i="13" s="1"/>
  <c r="R158" i="13" a="1"/>
  <c r="R158" i="13" s="1"/>
  <c r="W158" i="13" a="1"/>
  <c r="W158" i="13" s="1"/>
  <c r="D164" i="13" l="1"/>
  <c r="N159" i="13" a="1"/>
  <c r="N159" i="13" s="1"/>
  <c r="N160" i="13" s="1"/>
  <c r="M159" i="13" a="1"/>
  <c r="M159" i="13" s="1"/>
  <c r="L159" i="13" a="1"/>
  <c r="L159" i="13" s="1"/>
  <c r="L160" i="13" s="1"/>
  <c r="K159" i="13" a="1"/>
  <c r="K159" i="13" s="1"/>
  <c r="K160" i="13" s="1"/>
  <c r="J159" i="13" a="1"/>
  <c r="J159" i="13" s="1"/>
  <c r="J160" i="13" s="1"/>
  <c r="I159" i="13" a="1"/>
  <c r="I159" i="13" s="1"/>
  <c r="I160" i="13" s="1"/>
  <c r="H159" i="13" a="1"/>
  <c r="H159" i="13" s="1"/>
  <c r="H160" i="13" s="1"/>
  <c r="X159" i="13" a="1"/>
  <c r="X159" i="13" s="1"/>
  <c r="X160" i="13" s="1"/>
  <c r="G159" i="13" a="1"/>
  <c r="G159" i="13" s="1"/>
  <c r="G160" i="13" s="1"/>
  <c r="V159" i="13" a="1"/>
  <c r="V159" i="13" s="1"/>
  <c r="V160" i="13" s="1"/>
  <c r="F159" i="13" a="1"/>
  <c r="F159" i="13" s="1"/>
  <c r="F160" i="13" s="1"/>
  <c r="U159" i="13" a="1"/>
  <c r="U159" i="13" s="1"/>
  <c r="U160" i="13" s="1"/>
  <c r="E159" i="13" a="1"/>
  <c r="E159" i="13" s="1"/>
  <c r="E160" i="13" s="1"/>
  <c r="T159" i="13" a="1"/>
  <c r="T159" i="13" s="1"/>
  <c r="T160" i="13" s="1"/>
  <c r="S159" i="13" a="1"/>
  <c r="S159" i="13" s="1"/>
  <c r="S160" i="13" s="1"/>
  <c r="P159" i="13" a="1"/>
  <c r="P159" i="13" s="1"/>
  <c r="R159" i="13" a="1"/>
  <c r="R159" i="13" s="1"/>
  <c r="Q159" i="13" a="1"/>
  <c r="Q159" i="13" s="1"/>
  <c r="Q160" i="13" s="1"/>
  <c r="O159" i="13" a="1"/>
  <c r="O159" i="13" s="1"/>
  <c r="O160" i="13" s="1"/>
  <c r="W159" i="13" a="1"/>
  <c r="W159" i="13" s="1"/>
  <c r="W160" i="13" s="1"/>
  <c r="V155" i="13"/>
  <c r="P160" i="13"/>
  <c r="M160" i="13"/>
  <c r="R160" i="13"/>
  <c r="D156" i="13"/>
  <c r="M151" i="13" a="1"/>
  <c r="M151" i="13" s="1"/>
  <c r="M152" i="13" s="1"/>
  <c r="L151" i="13" a="1"/>
  <c r="L151" i="13" s="1"/>
  <c r="L152" i="13" s="1"/>
  <c r="K151" i="13" a="1"/>
  <c r="K151" i="13" s="1"/>
  <c r="K152" i="13" s="1"/>
  <c r="J151" i="13" a="1"/>
  <c r="J151" i="13" s="1"/>
  <c r="J152" i="13" s="1"/>
  <c r="I151" i="13" a="1"/>
  <c r="I151" i="13" s="1"/>
  <c r="I152" i="13" s="1"/>
  <c r="H151" i="13" a="1"/>
  <c r="H151" i="13" s="1"/>
  <c r="H152" i="13" s="1"/>
  <c r="X151" i="13" a="1"/>
  <c r="X151" i="13" s="1"/>
  <c r="X152" i="13" s="1"/>
  <c r="G151" i="13" a="1"/>
  <c r="G151" i="13" s="1"/>
  <c r="G152" i="13" s="1"/>
  <c r="W151" i="13" a="1"/>
  <c r="W151" i="13" s="1"/>
  <c r="W152" i="13" s="1"/>
  <c r="F151" i="13" a="1"/>
  <c r="F151" i="13" s="1"/>
  <c r="F152" i="13" s="1"/>
  <c r="V151" i="13" a="1"/>
  <c r="V151" i="13" s="1"/>
  <c r="V152" i="13" s="1"/>
  <c r="E151" i="13" a="1"/>
  <c r="E151" i="13" s="1"/>
  <c r="E152" i="13" s="1"/>
  <c r="T151" i="13" a="1"/>
  <c r="T151" i="13" s="1"/>
  <c r="T152" i="13" s="1"/>
  <c r="S151" i="13" a="1"/>
  <c r="S151" i="13" s="1"/>
  <c r="S152" i="13" s="1"/>
  <c r="R151" i="13" a="1"/>
  <c r="R151" i="13" s="1"/>
  <c r="R152" i="13" s="1"/>
  <c r="Q151" i="13" a="1"/>
  <c r="Q151" i="13" s="1"/>
  <c r="Q152" i="13" s="1"/>
  <c r="P151" i="13" a="1"/>
  <c r="P151" i="13" s="1"/>
  <c r="P152" i="13" s="1"/>
  <c r="O151" i="13" a="1"/>
  <c r="O151" i="13" s="1"/>
  <c r="O152" i="13" s="1"/>
  <c r="N151" i="13" a="1"/>
  <c r="N151" i="13" s="1"/>
  <c r="N152" i="13" s="1"/>
  <c r="U151" i="13" a="1"/>
  <c r="U151" i="13" s="1"/>
  <c r="H163" i="13" a="1"/>
  <c r="H163" i="13" s="1"/>
  <c r="W163" i="13" a="1"/>
  <c r="W163" i="13" s="1"/>
  <c r="G163" i="13" a="1"/>
  <c r="G163" i="13" s="1"/>
  <c r="V163" i="13" a="1"/>
  <c r="V163" i="13" s="1"/>
  <c r="F163" i="13" a="1"/>
  <c r="F163" i="13" s="1"/>
  <c r="U163" i="13" a="1"/>
  <c r="U163" i="13" s="1"/>
  <c r="E163" i="13" a="1"/>
  <c r="E163" i="13" s="1"/>
  <c r="T163" i="13" a="1"/>
  <c r="T163" i="13" s="1"/>
  <c r="S163" i="13" a="1"/>
  <c r="S163" i="13" s="1"/>
  <c r="R163" i="13" a="1"/>
  <c r="R163" i="13" s="1"/>
  <c r="Q163" i="13" a="1"/>
  <c r="Q163" i="13" s="1"/>
  <c r="P163" i="13" a="1"/>
  <c r="P163" i="13" s="1"/>
  <c r="J163" i="13" a="1"/>
  <c r="J163" i="13" s="1"/>
  <c r="O163" i="13" a="1"/>
  <c r="O163" i="13" s="1"/>
  <c r="N163" i="13" a="1"/>
  <c r="N163" i="13" s="1"/>
  <c r="M163" i="13" a="1"/>
  <c r="M163" i="13" s="1"/>
  <c r="L163" i="13" a="1"/>
  <c r="L163" i="13" s="1"/>
  <c r="K163" i="13" a="1"/>
  <c r="K163" i="13" s="1"/>
  <c r="I163" i="13" a="1"/>
  <c r="I163" i="13" s="1"/>
  <c r="X163" i="13" a="1"/>
  <c r="X163" i="13" s="1"/>
  <c r="D161" i="13" l="1"/>
  <c r="T156" i="13" a="1"/>
  <c r="T156" i="13" s="1"/>
  <c r="T157" i="13" s="1"/>
  <c r="S156" i="13" a="1"/>
  <c r="S156" i="13" s="1"/>
  <c r="S157" i="13" s="1"/>
  <c r="R156" i="13" a="1"/>
  <c r="R156" i="13" s="1"/>
  <c r="R157" i="13" s="1"/>
  <c r="Q156" i="13" a="1"/>
  <c r="Q156" i="13" s="1"/>
  <c r="Q157" i="13" s="1"/>
  <c r="P156" i="13" a="1"/>
  <c r="P156" i="13" s="1"/>
  <c r="P157" i="13" s="1"/>
  <c r="O156" i="13" a="1"/>
  <c r="O156" i="13" s="1"/>
  <c r="O157" i="13" s="1"/>
  <c r="N156" i="13" a="1"/>
  <c r="N156" i="13" s="1"/>
  <c r="N157" i="13" s="1"/>
  <c r="M156" i="13" a="1"/>
  <c r="M156" i="13" s="1"/>
  <c r="M157" i="13" s="1"/>
  <c r="L156" i="13" a="1"/>
  <c r="L156" i="13" s="1"/>
  <c r="L157" i="13" s="1"/>
  <c r="W156" i="13" a="1"/>
  <c r="W156" i="13" s="1"/>
  <c r="W157" i="13" s="1"/>
  <c r="K156" i="13" a="1"/>
  <c r="K156" i="13" s="1"/>
  <c r="K157" i="13" s="1"/>
  <c r="J156" i="13" a="1"/>
  <c r="J156" i="13" s="1"/>
  <c r="J157" i="13" s="1"/>
  <c r="F156" i="13" a="1"/>
  <c r="F156" i="13" s="1"/>
  <c r="F157" i="13" s="1"/>
  <c r="I156" i="13" a="1"/>
  <c r="I156" i="13" s="1"/>
  <c r="I157" i="13" s="1"/>
  <c r="H156" i="13" a="1"/>
  <c r="H156" i="13" s="1"/>
  <c r="H157" i="13" s="1"/>
  <c r="X156" i="13" a="1"/>
  <c r="X156" i="13" s="1"/>
  <c r="X157" i="13" s="1"/>
  <c r="G156" i="13" a="1"/>
  <c r="G156" i="13" s="1"/>
  <c r="G157" i="13" s="1"/>
  <c r="U156" i="13" a="1"/>
  <c r="U156" i="13" s="1"/>
  <c r="U157" i="13" s="1"/>
  <c r="E156" i="13" a="1"/>
  <c r="E156" i="13" s="1"/>
  <c r="E157" i="13" s="1"/>
  <c r="V156" i="13" a="1"/>
  <c r="V156" i="13" s="1"/>
  <c r="U164" i="13" a="1"/>
  <c r="U164" i="13" s="1"/>
  <c r="E164" i="13" a="1"/>
  <c r="E164" i="13" s="1"/>
  <c r="T164" i="13" a="1"/>
  <c r="T164" i="13" s="1"/>
  <c r="T165" i="13" s="1"/>
  <c r="S164" i="13" a="1"/>
  <c r="S164" i="13" s="1"/>
  <c r="S165" i="13" s="1"/>
  <c r="R164" i="13" a="1"/>
  <c r="R164" i="13" s="1"/>
  <c r="Q164" i="13" a="1"/>
  <c r="Q164" i="13" s="1"/>
  <c r="P164" i="13" a="1"/>
  <c r="P164" i="13" s="1"/>
  <c r="O164" i="13" a="1"/>
  <c r="O164" i="13" s="1"/>
  <c r="N164" i="13" a="1"/>
  <c r="N164" i="13" s="1"/>
  <c r="G164" i="13" a="1"/>
  <c r="G164" i="13" s="1"/>
  <c r="M164" i="13" a="1"/>
  <c r="M164" i="13" s="1"/>
  <c r="L164" i="13" a="1"/>
  <c r="L164" i="13" s="1"/>
  <c r="K164" i="13" a="1"/>
  <c r="K164" i="13" s="1"/>
  <c r="W164" i="13" a="1"/>
  <c r="W164" i="13" s="1"/>
  <c r="J164" i="13" a="1"/>
  <c r="J164" i="13" s="1"/>
  <c r="I164" i="13" a="1"/>
  <c r="I164" i="13" s="1"/>
  <c r="H164" i="13" a="1"/>
  <c r="H164" i="13" s="1"/>
  <c r="F164" i="13" a="1"/>
  <c r="F164" i="13" s="1"/>
  <c r="F165" i="13" s="1"/>
  <c r="V164" i="13" a="1"/>
  <c r="V164" i="13" s="1"/>
  <c r="V165" i="13" s="1"/>
  <c r="X164" i="13" a="1"/>
  <c r="X164" i="13" s="1"/>
  <c r="I165" i="13"/>
  <c r="U152" i="13"/>
  <c r="G165" i="13" l="1"/>
  <c r="Q165" i="13"/>
  <c r="H165" i="13"/>
  <c r="U165" i="13"/>
  <c r="L165" i="13"/>
  <c r="W165" i="13"/>
  <c r="V157" i="13"/>
  <c r="D166" i="13"/>
  <c r="K161" i="13" a="1"/>
  <c r="K161" i="13" s="1"/>
  <c r="K162" i="13" s="1"/>
  <c r="J161" i="13" a="1"/>
  <c r="J161" i="13" s="1"/>
  <c r="J162" i="13" s="1"/>
  <c r="I161" i="13" a="1"/>
  <c r="I161" i="13" s="1"/>
  <c r="I162" i="13" s="1"/>
  <c r="H161" i="13" a="1"/>
  <c r="H161" i="13" s="1"/>
  <c r="H162" i="13" s="1"/>
  <c r="X161" i="13" a="1"/>
  <c r="X161" i="13" s="1"/>
  <c r="X162" i="13" s="1"/>
  <c r="G161" i="13" a="1"/>
  <c r="G161" i="13" s="1"/>
  <c r="G162" i="13" s="1"/>
  <c r="V161" i="13" a="1"/>
  <c r="V161" i="13" s="1"/>
  <c r="V162" i="13" s="1"/>
  <c r="F161" i="13" a="1"/>
  <c r="F161" i="13" s="1"/>
  <c r="F162" i="13" s="1"/>
  <c r="U161" i="13" a="1"/>
  <c r="U161" i="13" s="1"/>
  <c r="U162" i="13" s="1"/>
  <c r="E161" i="13" a="1"/>
  <c r="E161" i="13" s="1"/>
  <c r="E162" i="13" s="1"/>
  <c r="T161" i="13" a="1"/>
  <c r="T161" i="13" s="1"/>
  <c r="T162" i="13" s="1"/>
  <c r="S161" i="13" a="1"/>
  <c r="S161" i="13" s="1"/>
  <c r="S162" i="13" s="1"/>
  <c r="R161" i="13" a="1"/>
  <c r="R161" i="13" s="1"/>
  <c r="R162" i="13" s="1"/>
  <c r="Q161" i="13" a="1"/>
  <c r="Q161" i="13" s="1"/>
  <c r="Q162" i="13" s="1"/>
  <c r="P161" i="13" a="1"/>
  <c r="P161" i="13" s="1"/>
  <c r="P162" i="13" s="1"/>
  <c r="O161" i="13" a="1"/>
  <c r="O161" i="13" s="1"/>
  <c r="O162" i="13" s="1"/>
  <c r="M161" i="13" a="1"/>
  <c r="M161" i="13" s="1"/>
  <c r="M162" i="13" s="1"/>
  <c r="N161" i="13" a="1"/>
  <c r="N161" i="13" s="1"/>
  <c r="N162" i="13" s="1"/>
  <c r="L161" i="13" a="1"/>
  <c r="L161" i="13" s="1"/>
  <c r="L162" i="13" s="1"/>
  <c r="W161" i="13" a="1"/>
  <c r="W161" i="13" s="1"/>
  <c r="N165" i="13"/>
  <c r="J165" i="13"/>
  <c r="R165" i="13"/>
  <c r="E165" i="13"/>
  <c r="P165" i="13"/>
  <c r="K165" i="13"/>
  <c r="M165" i="13"/>
  <c r="O165" i="13"/>
  <c r="X165" i="13"/>
  <c r="W162" i="13" l="1"/>
  <c r="R166" i="13" a="1"/>
  <c r="R166" i="13" s="1"/>
  <c r="Q166" i="13" a="1"/>
  <c r="Q166" i="13" s="1"/>
  <c r="P166" i="13" a="1"/>
  <c r="P166" i="13" s="1"/>
  <c r="O166" i="13" a="1"/>
  <c r="O166" i="13" s="1"/>
  <c r="N166" i="13" a="1"/>
  <c r="N166" i="13" s="1"/>
  <c r="M166" i="13" a="1"/>
  <c r="M166" i="13" s="1"/>
  <c r="L166" i="13" a="1"/>
  <c r="L166" i="13" s="1"/>
  <c r="K166" i="13" a="1"/>
  <c r="K166" i="13" s="1"/>
  <c r="J166" i="13" a="1"/>
  <c r="J166" i="13" s="1"/>
  <c r="I166" i="13" a="1"/>
  <c r="I166" i="13" s="1"/>
  <c r="T166" i="13" a="1"/>
  <c r="T166" i="13" s="1"/>
  <c r="H166" i="13" a="1"/>
  <c r="H166" i="13" s="1"/>
  <c r="W166" i="13" a="1"/>
  <c r="W166" i="13" s="1"/>
  <c r="W167" i="13" s="1"/>
  <c r="G166" i="13" a="1"/>
  <c r="G166" i="13" s="1"/>
  <c r="V166" i="13" a="1"/>
  <c r="V166" i="13" s="1"/>
  <c r="F166" i="13" a="1"/>
  <c r="F166" i="13" s="1"/>
  <c r="U166" i="13" a="1"/>
  <c r="U166" i="13" s="1"/>
  <c r="E166" i="13" a="1"/>
  <c r="E166" i="13" s="1"/>
  <c r="S166" i="13" a="1"/>
  <c r="S166" i="13" s="1"/>
  <c r="X166" i="13" a="1"/>
  <c r="X166" i="13" s="1"/>
  <c r="G167" i="13" l="1"/>
  <c r="T167" i="13"/>
  <c r="O167" i="13"/>
  <c r="I167" i="13"/>
  <c r="L167" i="13"/>
  <c r="Q167" i="13"/>
  <c r="H167" i="13"/>
  <c r="K167" i="13"/>
  <c r="M167" i="13"/>
  <c r="S167" i="13"/>
  <c r="R167" i="13"/>
  <c r="X167" i="13"/>
  <c r="E167" i="13"/>
  <c r="F167" i="13"/>
  <c r="J167" i="13"/>
  <c r="N167" i="13"/>
  <c r="P167" i="13"/>
  <c r="U167" i="13"/>
  <c r="V16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tc={81A2D5FA-C531-4A13-BBEA-B96E10C78375}</author>
    <author>tc={65201B3B-0F51-450C-A52C-2E55CB9CCFA8}</author>
    <author>tc={598040F6-94B7-4F97-94C1-A12B948EF309}</author>
    <author>tc={DBABF384-461D-4236-A0E3-222DD8218DC1}</author>
    <author>tc={2BC0AD7C-DB68-4563-B445-21977ED54212}</author>
    <author>tc={4F424CA3-E80F-46B8-A686-9F61AE975406}</author>
    <author>tc={E705F8D9-10E6-4F92-834E-5E00552ED7F4}</author>
    <author>tc={38D6F090-1BCE-48AF-ABF8-31D24A4A9FB3}</author>
    <author>tc={160B0606-2392-4BA3-A876-11CFCA90C673}</author>
    <author>tc={0CC443BB-BF33-4F51-A770-BB97ECFDD15F}</author>
    <author>tc={0E5617C0-5F01-4B73-8B05-D73C7C145C0A}</author>
    <author>tc={B9792B57-2D32-4E7C-8BCA-1AAC78060D26}</author>
    <author>tc={8BA13A5A-1613-44FB-8937-B5FDAE89D7E5}</author>
    <author>tc={9A540DA0-8210-45FE-B395-F5069225DF49}</author>
  </authors>
  <commentList>
    <comment ref="O6" authorId="0" shapeId="0" xr:uid="{81A2D5FA-C531-4A13-BBEA-B96E10C78375}">
      <text>
        <t>[Threaded comment]
Your version of Excel allows you to read this threaded comment; however, any edits to it will get removed if the file is opened in a newer version of Excel. Learn more: https://go.microsoft.com/fwlink/?linkid=870924
Comment:
    New inventory data is measured every 10 years, in compliance with the Methodology. This calculates new uncertainty stats.</t>
      </text>
    </comment>
    <comment ref="H25" authorId="1" shapeId="0" xr:uid="{65201B3B-0F51-450C-A52C-2E55CB9CCFA8}">
      <text>
        <t>[Threaded comment]
Your version of Excel allows you to read this threaded comment; however, any edits to it will get removed if the file is opened in a newer version of Excel. Learn more: https://go.microsoft.com/fwlink/?linkid=870924
Comment:
    Observed Conditions Assessment Legality Test requires adjustments for new state Best Management Practices (BMPs).</t>
      </text>
    </comment>
    <comment ref="I25" authorId="2" shapeId="0" xr:uid="{598040F6-94B7-4F97-94C1-A12B948EF309}">
      <text>
        <t>[Threaded comment]
Your version of Excel allows you to read this threaded comment; however, any edits to it will get removed if the file is opened in a newer version of Excel. Learn more: https://go.microsoft.com/fwlink/?linkid=870924
Comment:
    Observed Conditions Assessment Operability and Access test requires adjustments for harvests on steep slopes and Legality Test requires adjustments for new state BMPs.</t>
      </text>
    </comment>
    <comment ref="H26" authorId="3" shapeId="0" xr:uid="{DBABF384-461D-4236-A0E3-222DD8218DC1}">
      <text>
        <t>[Threaded comment]
Your version of Excel allows you to read this threaded comment; however, any edits to it will get removed if the file is opened in a newer version of Excel. Learn more: https://go.microsoft.com/fwlink/?linkid=870924
Comment:
    Baseline Live, Dead, and HWPs are adjusted to reflect new BMPs.</t>
      </text>
    </comment>
    <comment ref="I26" authorId="4" shapeId="0" xr:uid="{2BC0AD7C-DB68-4563-B445-21977ED54212}">
      <text>
        <t>[Threaded comment]
Your version of Excel allows you to read this threaded comment; however, any edits to it will get removed if the file is opened in a newer version of Excel. Learn more: https://go.microsoft.com/fwlink/?linkid=870924
Comment:
    Baseline Live, Dead, and HWPs are adjusted to reflect new BMPs and harvest restriction on steep slopes.</t>
      </text>
    </comment>
    <comment ref="O35" authorId="5" shapeId="0" xr:uid="{4F424CA3-E80F-46B8-A686-9F61AE975406}">
      <text>
        <t>[Threaded comment]
Your version of Excel allows you to read this threaded comment; however, any edits to it will get removed if the file is opened in a newer version of Excel. Learn more: https://go.microsoft.com/fwlink/?linkid=870924
Comment:
    Dead wood is held static in between measurement events</t>
      </text>
    </comment>
    <comment ref="D36" authorId="6" shapeId="0" xr:uid="{E705F8D9-10E6-4F92-834E-5E00552ED7F4}">
      <text>
        <t>[Threaded comment]
Your version of Excel allows you to read this threaded comment; however, any edits to it will get removed if the file is opened in a newer version of Excel. Learn more: https://go.microsoft.com/fwlink/?linkid=870924
Comment:
    No HWPs are recorded prior to the Start Date.</t>
      </text>
    </comment>
    <comment ref="E52" authorId="7" shapeId="0" xr:uid="{38D6F090-1BCE-48AF-ABF8-31D24A4A9FB3}">
      <text>
        <t>[Threaded comment]
Your version of Excel allows you to read this threaded comment; however, any edits to it will get removed if the file is opened in a newer version of Excel. Learn more: https://go.microsoft.com/fwlink/?linkid=870924
Comment:
    Negative balance is only applicable prior to the first offset credit issuance.</t>
      </text>
    </comment>
    <comment ref="C53" authorId="8" shapeId="0" xr:uid="{160B0606-2392-4BA3-A876-11CFCA90C673}">
      <text>
        <t>[Threaded comment]
Your version of Excel allows you to read this threaded comment; however, any edits to it will get removed if the file is opened in a newer version of Excel. Learn more: https://go.microsoft.com/fwlink/?linkid=870924
Comment:
    Only applicable when a Periodic Modeling Assessment remodel shifts past baseline crediting, through updates to either the 20yr Avg Baseline HWP or ΔC Baseline terms.</t>
      </text>
    </comment>
    <comment ref="C54" authorId="9" shapeId="0" xr:uid="{0CC443BB-BF33-4F51-A770-BB97ECFDD15F}">
      <text>
        <t>[Threaded comment]
Your version of Excel allows you to read this threaded comment; however, any edits to it will get removed if the file is opened in a newer version of Excel. Learn more: https://go.microsoft.com/fwlink/?linkid=870924
Comment:
    Annual dynamic baseline balances are accumulated.</t>
      </text>
    </comment>
    <comment ref="C55" authorId="10" shapeId="0" xr:uid="{0E5617C0-5F01-4B73-8B05-D73C7C145C0A}">
      <text>
        <t>[Threaded comment]
Your version of Excel allows you to read this threaded comment; however, any edits to it will get removed if the file is opened in a newer version of Excel. Learn more: https://go.microsoft.com/fwlink/?linkid=870924
Comment:
    The cumulative dynamic baseline balance must be compensated at the time of Periodic Modeling Assessment, resulting in either a credit (+) or debit (-).</t>
      </text>
    </comment>
    <comment ref="C58" authorId="11" shapeId="0" xr:uid="{B9792B57-2D32-4E7C-8BCA-1AAC78060D26}">
      <text>
        <t>[Threaded comment]
Your version of Excel allows you to read this threaded comment; however, any edits to it will get removed if the file is opened in a newer version of Excel. Learn more: https://go.microsoft.com/fwlink/?linkid=870924
Comment:
    This section may optionally be used to distinguish ERRs into removals and emission reductions.</t>
      </text>
    </comment>
    <comment ref="C62" authorId="12" shapeId="0" xr:uid="{8BA13A5A-1613-44FB-8937-B5FDAE89D7E5}">
      <text>
        <t>[Threaded comment]
Your version of Excel allows you to read this threaded comment; however, any edits to it will get removed if the file is opened in a newer version of Excel. Learn more: https://go.microsoft.com/fwlink/?linkid=870924
Comment:
    Expand (+ button, left-hand margin) to view vintage calculations.</t>
      </text>
    </comment>
    <comment ref="E63" authorId="13" shapeId="0" xr:uid="{9A540DA0-8210-45FE-B395-F5069225DF49}">
      <text>
        <t>[Threaded comment]
Your version of Excel allows you to read this threaded comment; however, any edits to it will get removed if the file is opened in a newer version of Excel. Learn more: https://go.microsoft.com/fwlink/?linkid=870924
Comment:
    Unique formula in this cell.</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tc={684016BB-5820-47AA-8811-171076A2E947}</author>
    <author>tc={D5E049C9-76EA-4E82-B7E6-A8281B106909}</author>
    <author>tc={EAB4456B-F64C-463F-A5F2-225925C821F1}</author>
    <author>tc={4A612CB2-3BFA-4D9E-A909-DBF20890096F}</author>
    <author>tc={CE5E7B9D-C834-45F8-885D-A74D95244A24}</author>
    <author>tc={EB4BFE51-CE8E-410F-9E66-C5564BDB7E72}</author>
    <author>tc={363C2C74-A3AF-427E-9E87-C17CC323C471}</author>
    <author>tc={8BC939AD-D096-4607-84BB-5637C6C218CF}</author>
    <author>tc={38399103-E9A5-4C01-A7B2-D55A79673442}</author>
    <author>tc={0FCF6051-4E96-49DC-9A13-54429758BFE0}</author>
    <author>tc={170F38C0-2764-474A-8E2C-E3562BD97057}</author>
    <author>tc={26FA1FD7-55CE-437C-B960-2B0B19EFC1B6}</author>
    <author>tc={6972F4B6-8DE5-4B6B-8040-B55DAF1C368E}</author>
  </authors>
  <commentList>
    <comment ref="O6" authorId="0" shapeId="0" xr:uid="{684016BB-5820-47AA-8811-171076A2E947}">
      <text>
        <t>[Threaded comment]
Your version of Excel allows you to read this threaded comment; however, any edits to it will get removed if the file is opened in a newer version of Excel. Learn more: https://go.microsoft.com/fwlink/?linkid=870924
Comment:
    New inventory data is measured every 10 years, in compliance with the Methodology. This calculates new uncertainty stats.</t>
      </text>
    </comment>
    <comment ref="L25" authorId="1" shapeId="0" xr:uid="{D5E049C9-76EA-4E82-B7E6-A8281B106909}">
      <text>
        <t>[Threaded comment]
Your version of Excel allows you to read this threaded comment; however, any edits to it will get removed if the file is opened in a newer version of Excel. Learn more: https://go.microsoft.com/fwlink/?linkid=870924
Comment:
    Observed Conditions Assessment Regional Timber Market Capacity Test requires adjustments for pulp mill closure.</t>
      </text>
    </comment>
    <comment ref="M25" authorId="2" shapeId="0" xr:uid="{EAB4456B-F64C-463F-A5F2-225925C821F1}">
      <text>
        <t>[Threaded comment]
Your version of Excel allows you to read this threaded comment; however, any edits to it will get removed if the file is opened in a newer version of Excel. Learn more: https://go.microsoft.com/fwlink/?linkid=870924
Comment:
    Observed Conditions Assessment Regional Timber Market Capacity Test requires adjustments for pulp mill closure.</t>
      </text>
    </comment>
    <comment ref="N25" authorId="3" shapeId="0" xr:uid="{4A612CB2-3BFA-4D9E-A909-DBF20890096F}">
      <text>
        <t>[Threaded comment]
Your version of Excel allows you to read this threaded comment; however, any edits to it will get removed if the file is opened in a newer version of Excel. Learn more: https://go.microsoft.com/fwlink/?linkid=870924
Comment:
    Observed Conditions Assessment Regional Timber Market Capacity Test requires adjustments for pulp mill closure.</t>
      </text>
    </comment>
    <comment ref="O35" authorId="4" shapeId="0" xr:uid="{CE5E7B9D-C834-45F8-885D-A74D95244A24}">
      <text>
        <t>[Threaded comment]
Your version of Excel allows you to read this threaded comment; however, any edits to it will get removed if the file is opened in a newer version of Excel. Learn more: https://go.microsoft.com/fwlink/?linkid=870924
Comment:
    Dead wood is held static in between measurement events</t>
      </text>
    </comment>
    <comment ref="D36" authorId="5" shapeId="0" xr:uid="{EB4BFE51-CE8E-410F-9E66-C5564BDB7E72}">
      <text>
        <t>[Threaded comment]
Your version of Excel allows you to read this threaded comment; however, any edits to it will get removed if the file is opened in a newer version of Excel. Learn more: https://go.microsoft.com/fwlink/?linkid=870924
Comment:
    No HWPs are recorded prior to the Start Date.</t>
      </text>
    </comment>
    <comment ref="E52" authorId="6" shapeId="0" xr:uid="{363C2C74-A3AF-427E-9E87-C17CC323C471}">
      <text>
        <t>[Threaded comment]
Your version of Excel allows you to read this threaded comment; however, any edits to it will get removed if the file is opened in a newer version of Excel. Learn more: https://go.microsoft.com/fwlink/?linkid=870924
Comment:
    Negative balance is only applicable prior to the first offset credit issuance.</t>
      </text>
    </comment>
    <comment ref="C53" authorId="7" shapeId="0" xr:uid="{8BC939AD-D096-4607-84BB-5637C6C218CF}">
      <text>
        <t>[Threaded comment]
Your version of Excel allows you to read this threaded comment; however, any edits to it will get removed if the file is opened in a newer version of Excel. Learn more: https://go.microsoft.com/fwlink/?linkid=870924
Comment:
    Only applicable when a Periodic Modeling Assessment remodel shifts past baseline crediting, through updates to either the 20yr Avg Baseline HWP or ΔC Baseline terms.</t>
      </text>
    </comment>
    <comment ref="C54" authorId="8" shapeId="0" xr:uid="{38399103-E9A5-4C01-A7B2-D55A79673442}">
      <text>
        <t>[Threaded comment]
Your version of Excel allows you to read this threaded comment; however, any edits to it will get removed if the file is opened in a newer version of Excel. Learn more: https://go.microsoft.com/fwlink/?linkid=870924
Comment:
    Annual dynamic baseline balances are accumulated.</t>
      </text>
    </comment>
    <comment ref="C55" authorId="9" shapeId="0" xr:uid="{0FCF6051-4E96-49DC-9A13-54429758BFE0}">
      <text>
        <t>[Threaded comment]
Your version of Excel allows you to read this threaded comment; however, any edits to it will get removed if the file is opened in a newer version of Excel. Learn more: https://go.microsoft.com/fwlink/?linkid=870924
Comment:
    The cumulative dynamic baseline balance must be compensated at the time of Periodic Modeling Assessment, resulting in either a credit (+) or debit (-).</t>
      </text>
    </comment>
    <comment ref="C58" authorId="10" shapeId="0" xr:uid="{170F38C0-2764-474A-8E2C-E3562BD97057}">
      <text>
        <t>[Threaded comment]
Your version of Excel allows you to read this threaded comment; however, any edits to it will get removed if the file is opened in a newer version of Excel. Learn more: https://go.microsoft.com/fwlink/?linkid=870924
Comment:
    This section may optionally be used to distinguish ERRs into removals and emission reductions.</t>
      </text>
    </comment>
    <comment ref="C62" authorId="11" shapeId="0" xr:uid="{26FA1FD7-55CE-437C-B960-2B0B19EFC1B6}">
      <text>
        <t>[Threaded comment]
Your version of Excel allows you to read this threaded comment; however, any edits to it will get removed if the file is opened in a newer version of Excel. Learn more: https://go.microsoft.com/fwlink/?linkid=870924
Comment:
    Expand (+ button, left-hand margin) to view vintage calculations.</t>
      </text>
    </comment>
    <comment ref="E63" authorId="12" shapeId="0" xr:uid="{6972F4B6-8DE5-4B6B-8040-B55DAF1C368E}">
      <text>
        <t>[Threaded comment]
Your version of Excel allows you to read this threaded comment; however, any edits to it will get removed if the file is opened in a newer version of Excel. Learn more: https://go.microsoft.com/fwlink/?linkid=870924
Comment:
    Unique formula in this cell.</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tc={B5D3EB80-E5B7-49E0-ADCB-A19C1EBA503D}</author>
    <author>tc={B1AC8B1E-96F6-4CF8-936D-FDE3E71E5FE2}</author>
    <author>tc={0747D494-B452-4765-A66B-B472B0C6D46F}</author>
    <author>tc={F39A48CE-227A-4397-AD13-DF08C0459EC7}</author>
    <author>tc={54C5B7F4-7CDA-428E-827B-980B5166198B}</author>
    <author>tc={74FBB058-B76E-4D74-B6D3-81057AA813DF}</author>
    <author>tc={7A36DA31-A166-47C5-BB3F-8AE278A5F2D7}</author>
    <author>tc={EEDE0853-9E57-4F3C-A6F3-57DF84095622}</author>
    <author>tc={B78F3E13-833C-47F4-8E1E-5B4F123FAAFD}</author>
    <author>tc={789C7C2F-B06D-4417-8083-595323FA10CC}</author>
    <author>tc={9D385DB6-2F5D-4914-AD9C-3B2E3D49A94A}</author>
    <author>tc={6829448C-C503-4A25-8F36-E641B20CECA8}</author>
    <author>tc={DD33EE30-B821-4837-88F1-17B68C194EA0}</author>
    <author>tc={FE252E20-E64D-456C-9DCC-C1ACA0F66F43}</author>
  </authors>
  <commentList>
    <comment ref="O6" authorId="0" shapeId="0" xr:uid="{B5D3EB80-E5B7-49E0-ADCB-A19C1EBA503D}">
      <text>
        <t>[Threaded comment]
Your version of Excel allows you to read this threaded comment; however, any edits to it will get removed if the file is opened in a newer version of Excel. Learn more: https://go.microsoft.com/fwlink/?linkid=870924
Comment:
    New inventory data is measured every 10 years, in compliance with the Methodology. This calculates new uncertainty stats.</t>
      </text>
    </comment>
    <comment ref="P25" authorId="1" shapeId="0" xr:uid="{B1AC8B1E-96F6-4CF8-936D-FDE3E71E5FE2}">
      <text>
        <t>[Threaded comment]
Your version of Excel allows you to read this threaded comment; however, any edits to it will get removed if the file is opened in a newer version of Excel. Learn more: https://go.microsoft.com/fwlink/?linkid=870924
Comment:
    Observed Conditions Assessment Operability and Access Test requires adjustments due to road closure.</t>
      </text>
    </comment>
    <comment ref="Q25" authorId="2" shapeId="0" xr:uid="{0747D494-B452-4765-A66B-B472B0C6D46F}">
      <text>
        <t xml:space="preserve">[Threaded comment]
Your version of Excel allows you to read this threaded comment; however, any edits to it will get removed if the file is opened in a newer version of Excel. Learn more: https://go.microsoft.com/fwlink/?linkid=870924
Comment:
    Observed Conditions Assessment Operability and Access Test requires adjustments due to road closure.
</t>
      </text>
    </comment>
    <comment ref="R25" authorId="3" shapeId="0" xr:uid="{F39A48CE-227A-4397-AD13-DF08C0459EC7}">
      <text>
        <t xml:space="preserve">[Threaded comment]
Your version of Excel allows you to read this threaded comment; however, any edits to it will get removed if the file is opened in a newer version of Excel. Learn more: https://go.microsoft.com/fwlink/?linkid=870924
Comment:
    Observed Conditions Assessment Operability and Access Test requires adjustments due to road closure.
</t>
      </text>
    </comment>
    <comment ref="S25" authorId="4" shapeId="0" xr:uid="{54C5B7F4-7CDA-428E-827B-980B5166198B}">
      <text>
        <t xml:space="preserve">[Threaded comment]
Your version of Excel allows you to read this threaded comment; however, any edits to it will get removed if the file is opened in a newer version of Excel. Learn more: https://go.microsoft.com/fwlink/?linkid=870924
Comment:
    Observed Conditions Assessment Operability and Access Test requires adjustments due to road closure.
</t>
      </text>
    </comment>
    <comment ref="O35" authorId="5" shapeId="0" xr:uid="{74FBB058-B76E-4D74-B6D3-81057AA813DF}">
      <text>
        <t>[Threaded comment]
Your version of Excel allows you to read this threaded comment; however, any edits to it will get removed if the file is opened in a newer version of Excel. Learn more: https://go.microsoft.com/fwlink/?linkid=870924
Comment:
    Dead wood is held static in between measurement events</t>
      </text>
    </comment>
    <comment ref="D36" authorId="6" shapeId="0" xr:uid="{7A36DA31-A166-47C5-BB3F-8AE278A5F2D7}">
      <text>
        <t>[Threaded comment]
Your version of Excel allows you to read this threaded comment; however, any edits to it will get removed if the file is opened in a newer version of Excel. Learn more: https://go.microsoft.com/fwlink/?linkid=870924
Comment:
    No HWPs are recorded prior to the Start Date.</t>
      </text>
    </comment>
    <comment ref="E52" authorId="7" shapeId="0" xr:uid="{EEDE0853-9E57-4F3C-A6F3-57DF84095622}">
      <text>
        <t>[Threaded comment]
Your version of Excel allows you to read this threaded comment; however, any edits to it will get removed if the file is opened in a newer version of Excel. Learn more: https://go.microsoft.com/fwlink/?linkid=870924
Comment:
    Negative balance is only applicable prior to the first offset credit issuance.</t>
      </text>
    </comment>
    <comment ref="C53" authorId="8" shapeId="0" xr:uid="{B78F3E13-833C-47F4-8E1E-5B4F123FAAFD}">
      <text>
        <t>[Threaded comment]
Your version of Excel allows you to read this threaded comment; however, any edits to it will get removed if the file is opened in a newer version of Excel. Learn more: https://go.microsoft.com/fwlink/?linkid=870924
Comment:
    Only applicable when a Periodic Modeling Assessment remodel shifts past baseline crediting, through updates to either the 20yr Avg Baseline HWP or ΔC Baseline terms.</t>
      </text>
    </comment>
    <comment ref="C54" authorId="9" shapeId="0" xr:uid="{789C7C2F-B06D-4417-8083-595323FA10CC}">
      <text>
        <t>[Threaded comment]
Your version of Excel allows you to read this threaded comment; however, any edits to it will get removed if the file is opened in a newer version of Excel. Learn more: https://go.microsoft.com/fwlink/?linkid=870924
Comment:
    Annual dynamic baseline balances are accumulated.</t>
      </text>
    </comment>
    <comment ref="C55" authorId="10" shapeId="0" xr:uid="{9D385DB6-2F5D-4914-AD9C-3B2E3D49A94A}">
      <text>
        <t>[Threaded comment]
Your version of Excel allows you to read this threaded comment; however, any edits to it will get removed if the file is opened in a newer version of Excel. Learn more: https://go.microsoft.com/fwlink/?linkid=870924
Comment:
    The cumulative dynamic baseline balance must be compensated at the time of Periodic Modeling Assessment, resulting in either a credit (+) or debit (-).</t>
      </text>
    </comment>
    <comment ref="C58" authorId="11" shapeId="0" xr:uid="{6829448C-C503-4A25-8F36-E641B20CECA8}">
      <text>
        <t>[Threaded comment]
Your version of Excel allows you to read this threaded comment; however, any edits to it will get removed if the file is opened in a newer version of Excel. Learn more: https://go.microsoft.com/fwlink/?linkid=870924
Comment:
    This section may optionally be used to distinguish ERRs into removals and emission reductions.</t>
      </text>
    </comment>
    <comment ref="C62" authorId="12" shapeId="0" xr:uid="{DD33EE30-B821-4837-88F1-17B68C194EA0}">
      <text>
        <t>[Threaded comment]
Your version of Excel allows you to read this threaded comment; however, any edits to it will get removed if the file is opened in a newer version of Excel. Learn more: https://go.microsoft.com/fwlink/?linkid=870924
Comment:
    Expand (+ button, left-hand margin) to view vintage calculations.</t>
      </text>
    </comment>
    <comment ref="E63" authorId="13" shapeId="0" xr:uid="{FE252E20-E64D-456C-9DCC-C1ACA0F66F43}">
      <text>
        <t>[Threaded comment]
Your version of Excel allows you to read this threaded comment; however, any edits to it will get removed if the file is opened in a newer version of Excel. Learn more: https://go.microsoft.com/fwlink/?linkid=870924
Comment:
    Unique formula in this cell.</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tc={71A5544C-9A74-4E7F-AF09-D087378E2685}</author>
    <author>tc={9C2E3BCE-B44B-4C38-A828-FE7D8EF7579C}</author>
    <author>tc={105A31A8-B8E5-42AF-BC44-90AFF10009E0}</author>
    <author>tc={BC47569C-EA00-47D0-A832-6ABEB6BFD203}</author>
    <author>tc={D1954FB1-E8DA-4A01-97A9-4988E5EA12B5}</author>
    <author>tc={A11DEFAC-1277-45B6-937C-5CF98528C8C2}</author>
    <author>tc={245CB66A-7482-44CA-8FBE-80E33D18729B}</author>
    <author>tc={22FE7DD9-9532-4159-9BD9-D485853DCC9E}</author>
    <author>tc={7A99C313-5762-4660-AAC4-F3E2ABE3560F}</author>
    <author>tc={E7428E9C-1AAF-4975-94AA-E183862F31CE}</author>
    <author>tc={81BBAE4E-6A9A-4483-A823-BE5713C19EE3}</author>
    <author>tc={6B756678-088A-4EC0-8129-44CA5D67D536}</author>
    <author>tc={9DA49EAE-B0E1-4ECF-9A79-080BBEC521AD}</author>
    <author>tc={6194039F-A94D-483D-BE9B-F40146111395}</author>
  </authors>
  <commentList>
    <comment ref="O6" authorId="0" shapeId="0" xr:uid="{71A5544C-9A74-4E7F-AF09-D087378E2685}">
      <text>
        <t>[Threaded comment]
Your version of Excel allows you to read this threaded comment; however, any edits to it will get removed if the file is opened in a newer version of Excel. Learn more: https://go.microsoft.com/fwlink/?linkid=870924
Comment:
    New inventory data is measured every 10 years, in compliance with the Methodology. This calculates new uncertainty stats.</t>
      </text>
    </comment>
    <comment ref="U25" authorId="1" shapeId="0" xr:uid="{9C2E3BCE-B44B-4C38-A828-FE7D8EF7579C}">
      <text>
        <t>[Threaded comment]
Your version of Excel allows you to read this threaded comment; however, any edits to it will get removed if the file is opened in a newer version of Excel. Learn more: https://go.microsoft.com/fwlink/?linkid=870924
Comment:
    Observed Conditions Assessment Financial Feasibility Test requires adjustments due to changes in stumpage prices.</t>
      </text>
    </comment>
    <comment ref="V25" authorId="2" shapeId="0" xr:uid="{105A31A8-B8E5-42AF-BC44-90AFF10009E0}">
      <text>
        <t>[Threaded comment]
Your version of Excel allows you to read this threaded comment; however, any edits to it will get removed if the file is opened in a newer version of Excel. Learn more: https://go.microsoft.com/fwlink/?linkid=870924
Comment:
    Observed Conditions Assessment Financial Feasibility Test requires adjustments due to changes in stumpage prices.</t>
      </text>
    </comment>
    <comment ref="W25" authorId="3" shapeId="0" xr:uid="{BC47569C-EA00-47D0-A832-6ABEB6BFD203}">
      <text>
        <t>[Threaded comment]
Your version of Excel allows you to read this threaded comment; however, any edits to it will get removed if the file is opened in a newer version of Excel. Learn more: https://go.microsoft.com/fwlink/?linkid=870924
Comment:
    Observed Conditions Assessment Financial Feasibility Test requires adjustments due to changes in stumpage prices.</t>
      </text>
    </comment>
    <comment ref="X25" authorId="4" shapeId="0" xr:uid="{D1954FB1-E8DA-4A01-97A9-4988E5EA12B5}">
      <text>
        <t>[Threaded comment]
Your version of Excel allows you to read this threaded comment; however, any edits to it will get removed if the file is opened in a newer version of Excel. Learn more: https://go.microsoft.com/fwlink/?linkid=870924
Comment:
    Observed Conditions Assessment Financial Feasibility Test requires adjustments due to changes in stumpage prices.</t>
      </text>
    </comment>
    <comment ref="O35" authorId="5" shapeId="0" xr:uid="{A11DEFAC-1277-45B6-937C-5CF98528C8C2}">
      <text>
        <t>[Threaded comment]
Your version of Excel allows you to read this threaded comment; however, any edits to it will get removed if the file is opened in a newer version of Excel. Learn more: https://go.microsoft.com/fwlink/?linkid=870924
Comment:
    Dead wood is held static in between measurement events</t>
      </text>
    </comment>
    <comment ref="D36" authorId="6" shapeId="0" xr:uid="{245CB66A-7482-44CA-8FBE-80E33D18729B}">
      <text>
        <t>[Threaded comment]
Your version of Excel allows you to read this threaded comment; however, any edits to it will get removed if the file is opened in a newer version of Excel. Learn more: https://go.microsoft.com/fwlink/?linkid=870924
Comment:
    No HWPs are recorded prior to the Start Date.</t>
      </text>
    </comment>
    <comment ref="E52" authorId="7" shapeId="0" xr:uid="{22FE7DD9-9532-4159-9BD9-D485853DCC9E}">
      <text>
        <t>[Threaded comment]
Your version of Excel allows you to read this threaded comment; however, any edits to it will get removed if the file is opened in a newer version of Excel. Learn more: https://go.microsoft.com/fwlink/?linkid=870924
Comment:
    Negative balance is only applicable prior to the first offset credit issuance.</t>
      </text>
    </comment>
    <comment ref="C53" authorId="8" shapeId="0" xr:uid="{7A99C313-5762-4660-AAC4-F3E2ABE3560F}">
      <text>
        <t>[Threaded comment]
Your version of Excel allows you to read this threaded comment; however, any edits to it will get removed if the file is opened in a newer version of Excel. Learn more: https://go.microsoft.com/fwlink/?linkid=870924
Comment:
    Only applicable when a Periodic Modeling Assessment remodel shifts past baseline crediting, through updates to either the 20yr Avg Baseline HWP or ΔC Baseline terms.</t>
      </text>
    </comment>
    <comment ref="C54" authorId="9" shapeId="0" xr:uid="{E7428E9C-1AAF-4975-94AA-E183862F31CE}">
      <text>
        <t>[Threaded comment]
Your version of Excel allows you to read this threaded comment; however, any edits to it will get removed if the file is opened in a newer version of Excel. Learn more: https://go.microsoft.com/fwlink/?linkid=870924
Comment:
    Annual dynamic baseline balances are accumulated.</t>
      </text>
    </comment>
    <comment ref="C55" authorId="10" shapeId="0" xr:uid="{81BBAE4E-6A9A-4483-A823-BE5713C19EE3}">
      <text>
        <t>[Threaded comment]
Your version of Excel allows you to read this threaded comment; however, any edits to it will get removed if the file is opened in a newer version of Excel. Learn more: https://go.microsoft.com/fwlink/?linkid=870924
Comment:
    The cumulative dynamic baseline balance must be compensated at the time of Periodic Modeling Assessment, resulting in either a credit (+) or debit (-).</t>
      </text>
    </comment>
    <comment ref="C58" authorId="11" shapeId="0" xr:uid="{6B756678-088A-4EC0-8129-44CA5D67D536}">
      <text>
        <t>[Threaded comment]
Your version of Excel allows you to read this threaded comment; however, any edits to it will get removed if the file is opened in a newer version of Excel. Learn more: https://go.microsoft.com/fwlink/?linkid=870924
Comment:
    This section may optionally be used to distinguish ERRs into removals and emission reductions.</t>
      </text>
    </comment>
    <comment ref="C62" authorId="12" shapeId="0" xr:uid="{9DA49EAE-B0E1-4ECF-9A79-080BBEC521AD}">
      <text>
        <t>[Threaded comment]
Your version of Excel allows you to read this threaded comment; however, any edits to it will get removed if the file is opened in a newer version of Excel. Learn more: https://go.microsoft.com/fwlink/?linkid=870924
Comment:
    Expand (+ button, left-hand margin) to view vintage calculations.</t>
      </text>
    </comment>
    <comment ref="E63" authorId="13" shapeId="0" xr:uid="{6194039F-A94D-483D-BE9B-F40146111395}">
      <text>
        <t>[Threaded comment]
Your version of Excel allows you to read this threaded comment; however, any edits to it will get removed if the file is opened in a newer version of Excel. Learn more: https://go.microsoft.com/fwlink/?linkid=870924
Comment:
    Unique formula in this cell.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tc={83E155A8-CB61-445C-81B8-3674EE9D80F8}</author>
    <author>tc={1BCEA18B-436D-4298-939A-6B6DC7B6E83D}</author>
    <author>tc={D8D89873-665C-4EA4-8F6E-8853D9FDAB24}</author>
    <author>tc={58A9E1DA-185A-49A3-B4F4-846A95C9E442}</author>
    <author>tc={30629F5E-619A-4B42-A07B-EF30BC60AC53}</author>
    <author>tc={0BA67817-3991-4AFA-9576-D80C01642559}</author>
    <author>tc={9C31F1EA-D14E-40D7-A165-F19F9347DAAB}</author>
    <author>tc={278044EE-4E6F-4974-932D-E1268F28E336}</author>
    <author>tc={56FE8DCC-4F39-402B-B72C-84C2A58BC3CE}</author>
    <author>tc={E8595CED-AB68-482D-BCE6-D59009A0B29B}</author>
  </authors>
  <commentList>
    <comment ref="O6" authorId="0" shapeId="0" xr:uid="{83E155A8-CB61-445C-81B8-3674EE9D80F8}">
      <text>
        <t>[Threaded comment]
Your version of Excel allows you to read this threaded comment; however, any edits to it will get removed if the file is opened in a newer version of Excel. Learn more: https://go.microsoft.com/fwlink/?linkid=870924
Comment:
    New inventory data is measured every 10 years, in compliance with the Methodology. This calculates new uncertainty stats.</t>
      </text>
    </comment>
    <comment ref="O35" authorId="1" shapeId="0" xr:uid="{1BCEA18B-436D-4298-939A-6B6DC7B6E83D}">
      <text>
        <t>[Threaded comment]
Your version of Excel allows you to read this threaded comment; however, any edits to it will get removed if the file is opened in a newer version of Excel. Learn more: https://go.microsoft.com/fwlink/?linkid=870924
Comment:
    Dead wood is held static in between measurement events</t>
      </text>
    </comment>
    <comment ref="D36" authorId="2" shapeId="0" xr:uid="{D8D89873-665C-4EA4-8F6E-8853D9FDAB24}">
      <text>
        <t>[Threaded comment]
Your version of Excel allows you to read this threaded comment; however, any edits to it will get removed if the file is opened in a newer version of Excel. Learn more: https://go.microsoft.com/fwlink/?linkid=870924
Comment:
    No HWPs are recorded prior to the Start Date.</t>
      </text>
    </comment>
    <comment ref="E52" authorId="3" shapeId="0" xr:uid="{58A9E1DA-185A-49A3-B4F4-846A95C9E442}">
      <text>
        <t>[Threaded comment]
Your version of Excel allows you to read this threaded comment; however, any edits to it will get removed if the file is opened in a newer version of Excel. Learn more: https://go.microsoft.com/fwlink/?linkid=870924
Comment:
    Negative balance is only applicable prior to the first offset credit issuance.</t>
      </text>
    </comment>
    <comment ref="C53" authorId="4" shapeId="0" xr:uid="{30629F5E-619A-4B42-A07B-EF30BC60AC53}">
      <text>
        <t>[Threaded comment]
Your version of Excel allows you to read this threaded comment; however, any edits to it will get removed if the file is opened in a newer version of Excel. Learn more: https://go.microsoft.com/fwlink/?linkid=870924
Comment:
    Only applicable when a Periodic Modeling Assessment remodel shifts past baseline crediting, through updates to either the 20yr Avg Baseline HWP or ΔC Baseline terms.</t>
      </text>
    </comment>
    <comment ref="C54" authorId="5" shapeId="0" xr:uid="{0BA67817-3991-4AFA-9576-D80C01642559}">
      <text>
        <t>[Threaded comment]
Your version of Excel allows you to read this threaded comment; however, any edits to it will get removed if the file is opened in a newer version of Excel. Learn more: https://go.microsoft.com/fwlink/?linkid=870924
Comment:
    Annual dynamic baseline balances are accumulated.</t>
      </text>
    </comment>
    <comment ref="C55" authorId="6" shapeId="0" xr:uid="{9C31F1EA-D14E-40D7-A165-F19F9347DAAB}">
      <text>
        <t>[Threaded comment]
Your version of Excel allows you to read this threaded comment; however, any edits to it will get removed if the file is opened in a newer version of Excel. Learn more: https://go.microsoft.com/fwlink/?linkid=870924
Comment:
    The cumulative dynamic baseline balance must be compensated at the time of Periodic Modeling Assessment, resulting in either a credit (+) or debit (-).</t>
      </text>
    </comment>
    <comment ref="C58" authorId="7" shapeId="0" xr:uid="{278044EE-4E6F-4974-932D-E1268F28E336}">
      <text>
        <t>[Threaded comment]
Your version of Excel allows you to read this threaded comment; however, any edits to it will get removed if the file is opened in a newer version of Excel. Learn more: https://go.microsoft.com/fwlink/?linkid=870924
Comment:
    This section may optionally be used to distinguish ERRs into removals and emission reductions.</t>
      </text>
    </comment>
    <comment ref="C62" authorId="8" shapeId="0" xr:uid="{56FE8DCC-4F39-402B-B72C-84C2A58BC3CE}">
      <text>
        <t>[Threaded comment]
Your version of Excel allows you to read this threaded comment; however, any edits to it will get removed if the file is opened in a newer version of Excel. Learn more: https://go.microsoft.com/fwlink/?linkid=870924
Comment:
    Expand (+ button, left-hand margin) to view vintage calculations.</t>
      </text>
    </comment>
    <comment ref="E63" authorId="9" shapeId="0" xr:uid="{E8595CED-AB68-482D-BCE6-D59009A0B29B}">
      <text>
        <t>[Threaded comment]
Your version of Excel allows you to read this threaded comment; however, any edits to it will get removed if the file is opened in a newer version of Excel. Learn more: https://go.microsoft.com/fwlink/?linkid=870924
Comment:
    Unique formula in this cell.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<sst xmlns="http://schemas.openxmlformats.org/spreadsheetml/2006/main" count="1645" uniqueCount="189">
  <si>
    <t>Title:</t>
  </si>
  <si>
    <r>
      <rPr>
        <sz val="11"/>
        <color theme="1"/>
        <rFont val="Calibri"/>
        <family val="2"/>
        <scheme val="minor"/>
      </rPr>
      <t xml:space="preserve">ERT Calculator for </t>
    </r>
    <r>
      <rPr>
        <b/>
        <sz val="11"/>
        <color theme="1"/>
        <rFont val="Calibri"/>
        <family val="2"/>
        <scheme val="minor"/>
      </rPr>
      <t>version 2.1</t>
    </r>
    <r>
      <rPr>
        <sz val="11"/>
        <color theme="1"/>
        <rFont val="Calibri"/>
        <family val="2"/>
        <scheme val="minor"/>
      </rPr>
      <t xml:space="preserve"> of ACR's Methodology for</t>
    </r>
    <r>
      <rPr>
        <i/>
        <sz val="11"/>
        <color theme="1"/>
        <rFont val="Calibri"/>
        <family val="2"/>
        <scheme val="minor"/>
      </rPr>
      <t xml:space="preserve"> Improved Forest Management on Non-Federal U.S. Forestlands</t>
    </r>
  </si>
  <si>
    <t>Calculator  Version:</t>
  </si>
  <si>
    <t>Date:</t>
  </si>
  <si>
    <t>Change Log:</t>
  </si>
  <si>
    <t>Version 1.1 fixes the Total Uncertainty formulae to match the equation found within the Methodology.</t>
  </si>
  <si>
    <t>Dynamic Evaluation Example Scenario</t>
  </si>
  <si>
    <t xml:space="preserve">Example A Description: </t>
  </si>
  <si>
    <r>
      <t xml:space="preserve">This is an example 15,000 acre project utilizing the ACR Methodology </t>
    </r>
    <r>
      <rPr>
        <i/>
        <sz val="11"/>
        <color theme="1"/>
        <rFont val="Calibri"/>
        <family val="2"/>
        <scheme val="minor"/>
      </rPr>
      <t xml:space="preserve">Improved Forest Management on Non-Federal U.S. Forestlands </t>
    </r>
    <r>
      <rPr>
        <sz val="11"/>
        <color theme="1"/>
        <rFont val="Calibri"/>
        <family val="2"/>
        <scheme val="minor"/>
      </rPr>
      <t>v2.1 over one 20-year Crediting Period.</t>
    </r>
  </si>
  <si>
    <r>
      <t xml:space="preserve">It assumes annual reporting and verifications, as required for </t>
    </r>
    <r>
      <rPr>
        <i/>
        <sz val="11"/>
        <color theme="1"/>
        <rFont val="Calibri"/>
        <family val="2"/>
        <scheme val="minor"/>
      </rPr>
      <t>ex-ante</t>
    </r>
    <r>
      <rPr>
        <sz val="11"/>
        <color theme="1"/>
        <rFont val="Calibri"/>
        <family val="2"/>
        <scheme val="minor"/>
      </rPr>
      <t xml:space="preserve"> projections.</t>
    </r>
  </si>
  <si>
    <r>
      <t>Inventory stocks are based on a hypothetical 15,000-acre forest and FVS-produced CO</t>
    </r>
    <r>
      <rPr>
        <vertAlign val="subscript"/>
        <sz val="11"/>
        <color theme="1"/>
        <rFont val="Calibri"/>
        <family val="2"/>
        <scheme val="minor"/>
      </rPr>
      <t>2</t>
    </r>
    <r>
      <rPr>
        <sz val="11"/>
        <color theme="1"/>
        <rFont val="Calibri"/>
        <family val="2"/>
        <scheme val="minor"/>
      </rPr>
      <t>e growth and yields.</t>
    </r>
  </si>
  <si>
    <r>
      <rPr>
        <b/>
        <sz val="11"/>
        <color theme="1"/>
        <rFont val="Calibri"/>
        <family val="2"/>
        <scheme val="minor"/>
      </rPr>
      <t xml:space="preserve">Initial baseline scenario: </t>
    </r>
    <r>
      <rPr>
        <sz val="11"/>
        <color theme="1"/>
        <rFont val="Calibri"/>
        <family val="2"/>
        <scheme val="minor"/>
      </rPr>
      <t>Stands older than the financially optimal rotation age are immediately harvested while respecting all constraints and forest management practices. Other stands are harvested over time once they reach the financially optimal rotation age.</t>
    </r>
  </si>
  <si>
    <r>
      <rPr>
        <b/>
        <sz val="11"/>
        <color theme="1"/>
        <rFont val="Calibri"/>
        <family val="2"/>
        <scheme val="minor"/>
      </rPr>
      <t>With-project scenario:</t>
    </r>
    <r>
      <rPr>
        <sz val="11"/>
        <color theme="1"/>
        <rFont val="Calibri"/>
        <family val="2"/>
        <scheme val="minor"/>
      </rPr>
      <t xml:space="preserve"> No harvesting planned for the project scenario.</t>
    </r>
  </si>
  <si>
    <t>Reporting Period</t>
  </si>
  <si>
    <t>Dynamic Evaluation Tests and Results</t>
  </si>
  <si>
    <t>Notes</t>
  </si>
  <si>
    <t>Validation</t>
  </si>
  <si>
    <r>
      <rPr>
        <b/>
        <sz val="11"/>
        <color theme="1"/>
        <rFont val="Calibri"/>
        <family val="2"/>
        <scheme val="minor"/>
      </rPr>
      <t>Initial baseline</t>
    </r>
    <r>
      <rPr>
        <sz val="11"/>
        <color theme="1"/>
        <rFont val="Calibri"/>
        <family val="2"/>
        <scheme val="minor"/>
      </rPr>
      <t xml:space="preserve"> is identified according to the applicable Methodology and modeled considering all costs, forest management practices, and other constraints. "Example A RP1-RP5" ERT Calculator sheet is created.</t>
    </r>
  </si>
  <si>
    <t>Ex-ante projections of growth and harvests are modeled for 100 years.</t>
  </si>
  <si>
    <t>RP1</t>
  </si>
  <si>
    <t>Observed Conditions Assessment confirms most recent ex-ante projections (initial baseline) were accurate for what occurred during the Reporting Period.</t>
  </si>
  <si>
    <t>RP2</t>
  </si>
  <si>
    <t>RP3</t>
  </si>
  <si>
    <t>RP4</t>
  </si>
  <si>
    <r>
      <rPr>
        <b/>
        <sz val="11"/>
        <color theme="1"/>
        <rFont val="Calibri"/>
        <family val="2"/>
        <scheme val="minor"/>
      </rPr>
      <t>Observed Conditions Assessment Legality Test</t>
    </r>
    <r>
      <rPr>
        <sz val="11"/>
        <color theme="1"/>
        <rFont val="Calibri"/>
        <family val="2"/>
        <scheme val="minor"/>
      </rPr>
      <t xml:space="preserve"> determines that new state Best Management Practices (BMPs) require expanded riparian buffers that restrict harvesting with 300 feet of waterbodies starting in RP4. This restricts harvesting in ~10% of the project area. An adjustment is applied in RP4 to implement the new BMPs.</t>
    </r>
  </si>
  <si>
    <t>This impacts ~1,500 acres of previously modeled baseline harvests in riparian buffers. Their impact on carbon stocks must be adjusted and accounted for.</t>
  </si>
  <si>
    <t>RP5</t>
  </si>
  <si>
    <r>
      <rPr>
        <b/>
        <sz val="11"/>
        <color theme="1"/>
        <rFont val="Calibri"/>
        <family val="2"/>
        <scheme val="minor"/>
      </rPr>
      <t>Observed Conditions Assessment Operability and Access Test</t>
    </r>
    <r>
      <rPr>
        <sz val="11"/>
        <color theme="1"/>
        <rFont val="Calibri"/>
        <family val="2"/>
        <scheme val="minor"/>
      </rPr>
      <t xml:space="preserve"> finds that it is no longer regional common practice to operate on slopes &gt;35%. </t>
    </r>
    <r>
      <rPr>
        <b/>
        <sz val="11"/>
        <color theme="1"/>
        <rFont val="Calibri"/>
        <family val="2"/>
        <scheme val="minor"/>
      </rPr>
      <t xml:space="preserve">Legality Test </t>
    </r>
    <r>
      <rPr>
        <sz val="11"/>
        <color theme="1"/>
        <rFont val="Calibri"/>
        <family val="2"/>
        <scheme val="minor"/>
      </rPr>
      <t xml:space="preserve">still fails due to new state BMPs. </t>
    </r>
  </si>
  <si>
    <t>The areas identified as &gt;35% amount to ~2,500 acres that will be changed to no harvest prescriptions until evidence supporting their operability is provided.</t>
  </si>
  <si>
    <r>
      <t>RP6</t>
    </r>
    <r>
      <rPr>
        <sz val="11"/>
        <color theme="1"/>
        <rFont val="Calibri"/>
        <family val="2"/>
        <scheme val="minor"/>
      </rPr>
      <t xml:space="preserve"> (full verification)</t>
    </r>
  </si>
  <si>
    <r>
      <rPr>
        <b/>
        <sz val="11"/>
        <color theme="1"/>
        <rFont val="Calibri"/>
        <family val="2"/>
        <scheme val="minor"/>
      </rPr>
      <t>Periodic Modeling Assessment</t>
    </r>
    <r>
      <rPr>
        <sz val="11"/>
        <color theme="1"/>
        <rFont val="Calibri"/>
        <family val="2"/>
        <scheme val="minor"/>
      </rPr>
      <t xml:space="preserve"> results in updated ex-ante projections, starting in RP6 and extending for the remainder of the Crediting Period. "Example A RP6-RP10" ERT Calculator sheet is created, resulting in new averages and a dynamic baseline credit (cell J61) to be included in the RP6 ERT issuance.  </t>
    </r>
    <r>
      <rPr>
        <b/>
        <sz val="11"/>
        <color theme="1"/>
        <rFont val="Calibri"/>
        <family val="2"/>
        <scheme val="minor"/>
      </rPr>
      <t>Observed Conditions Assessment</t>
    </r>
    <r>
      <rPr>
        <sz val="11"/>
        <color theme="1"/>
        <rFont val="Calibri"/>
        <family val="2"/>
        <scheme val="minor"/>
      </rPr>
      <t xml:space="preserve"> confirms the updated ex-ante projections are accurate for what occurred during the Reporting Period.</t>
    </r>
  </si>
  <si>
    <t>New ex-ante projections start at RP6 incorporating the new BMPs (identified in RP4) and eliminating harvests on slopes &gt;35% (identified in RP5).</t>
  </si>
  <si>
    <t>RP7</t>
  </si>
  <si>
    <t>Observed Conditions Assessment confirms most recent ex-ante projections (RP6 Periodic Modeling Assessment) were accurate for what occurred during the Reporting Period.</t>
  </si>
  <si>
    <t>RP8</t>
  </si>
  <si>
    <r>
      <rPr>
        <b/>
        <sz val="11"/>
        <color theme="1"/>
        <rFont val="Calibri"/>
        <family val="2"/>
        <scheme val="minor"/>
      </rPr>
      <t xml:space="preserve">Observed Conditions Assessment Regional Timber Market Capacity Test </t>
    </r>
    <r>
      <rPr>
        <sz val="11"/>
        <color theme="1"/>
        <rFont val="Calibri"/>
        <family val="2"/>
        <scheme val="minor"/>
      </rPr>
      <t>determines that, due to a pulp mill closure, there is no longer a market for aspen logs within a financially feasible hauling distance. An adjustment is applied starting in RP8 to eliminate any aspen clearcuts.</t>
    </r>
  </si>
  <si>
    <t>500 acres of aspen clearcuts, or about ~3% of the total baseline harvests, associated with aspen forest type are constrained to grow until a new aspen market can be identified.</t>
  </si>
  <si>
    <t>RP9</t>
  </si>
  <si>
    <r>
      <rPr>
        <b/>
        <sz val="11"/>
        <color theme="1"/>
        <rFont val="Calibri"/>
        <family val="2"/>
        <scheme val="minor"/>
      </rPr>
      <t xml:space="preserve">Observed Conditions Assessment Regional Timber Market Capacity Test </t>
    </r>
    <r>
      <rPr>
        <sz val="11"/>
        <color theme="1"/>
        <rFont val="Calibri"/>
        <family val="2"/>
        <scheme val="minor"/>
      </rPr>
      <t>determines aspen logs still have no market. An adjustment is applied in RP9.</t>
    </r>
  </si>
  <si>
    <t>Baseline harvesting in aspen forest type is still not allowed.</t>
  </si>
  <si>
    <t>RP10</t>
  </si>
  <si>
    <r>
      <rPr>
        <b/>
        <sz val="11"/>
        <color theme="1"/>
        <rFont val="Calibri"/>
        <family val="2"/>
        <scheme val="minor"/>
      </rPr>
      <t>Observed Conditions Assessment Legality Test</t>
    </r>
    <r>
      <rPr>
        <sz val="11"/>
        <color theme="1"/>
        <rFont val="Calibri"/>
        <family val="2"/>
        <scheme val="minor"/>
      </rPr>
      <t xml:space="preserve"> determines that new state Forest Practice Rules do not allow landowners to decrease the average stocking across the property over any 5-year period. </t>
    </r>
    <r>
      <rPr>
        <b/>
        <sz val="11"/>
        <color theme="1"/>
        <rFont val="Calibri"/>
        <family val="2"/>
        <scheme val="minor"/>
      </rPr>
      <t xml:space="preserve">Regional Timber Market Capacity Test </t>
    </r>
    <r>
      <rPr>
        <sz val="11"/>
        <color theme="1"/>
        <rFont val="Calibri"/>
        <family val="2"/>
        <scheme val="minor"/>
      </rPr>
      <t>determines aspen logs still have no market. An adjustment is applied in RP10.</t>
    </r>
  </si>
  <si>
    <t>This rule change affects harvest levels on a forward-moving basis only. No adjustments are necessary in RP10. Baseline harvesting in aspen forest type is still not allowed.</t>
  </si>
  <si>
    <r>
      <t xml:space="preserve">RP11 </t>
    </r>
    <r>
      <rPr>
        <sz val="11"/>
        <color theme="1"/>
        <rFont val="Calibri"/>
        <family val="2"/>
        <scheme val="minor"/>
      </rPr>
      <t>(full verification)</t>
    </r>
  </si>
  <si>
    <r>
      <rPr>
        <b/>
        <sz val="11"/>
        <color theme="1"/>
        <rFont val="Calibri"/>
        <family val="2"/>
        <scheme val="minor"/>
      </rPr>
      <t xml:space="preserve">Periodic Modeling Assessment </t>
    </r>
    <r>
      <rPr>
        <sz val="11"/>
        <color theme="1"/>
        <rFont val="Calibri"/>
        <family val="2"/>
        <scheme val="minor"/>
      </rPr>
      <t xml:space="preserve">results in updated ex-ante projections, starting in RP11 and extending for the remainder of the Crediting Period. "Example A RP11-RP15" ERT Calculator sheet is created, resulting in new averages and a dynamic baseline debit (cell O61) to be included in the RP11 ERT issuance. </t>
    </r>
    <r>
      <rPr>
        <b/>
        <sz val="11"/>
        <color theme="1"/>
        <rFont val="Calibri"/>
        <family val="2"/>
        <scheme val="minor"/>
      </rPr>
      <t>Observed Conditions Assessment</t>
    </r>
    <r>
      <rPr>
        <sz val="11"/>
        <color theme="1"/>
        <rFont val="Calibri"/>
        <family val="2"/>
        <scheme val="minor"/>
      </rPr>
      <t xml:space="preserve"> confirms the updated ex-ante projections are accurate for what occurred during the Reporting Period.</t>
    </r>
  </si>
  <si>
    <t>New ex-ante projections start at RP11 incorporating the regional timber market constraint for aspen logs (identified in RP8) and the new Forest Practice Rule (identified in RP10).</t>
  </si>
  <si>
    <t>RP12</t>
  </si>
  <si>
    <r>
      <rPr>
        <b/>
        <sz val="11"/>
        <color theme="1"/>
        <rFont val="Calibri"/>
        <family val="2"/>
        <scheme val="minor"/>
      </rPr>
      <t>Observed Conditions Assessment Operability and Access Test</t>
    </r>
    <r>
      <rPr>
        <sz val="11"/>
        <color theme="1"/>
        <rFont val="Calibri"/>
        <family val="2"/>
        <scheme val="minor"/>
      </rPr>
      <t xml:space="preserve"> determines that a road closure has made harvesting in a portion of the project area financially infeasible. An adjustment is applied in RP12 to eliminate baseline harvests from these acres.</t>
    </r>
  </si>
  <si>
    <t>Harvests of approximately 500 acres during RP12 are identified within the newly inaccessible portion. Baseline harvests in areas impacted by the road closure are constrained.</t>
  </si>
  <si>
    <t>RP13</t>
  </si>
  <si>
    <r>
      <rPr>
        <b/>
        <sz val="11"/>
        <color theme="1"/>
        <rFont val="Calibri"/>
        <family val="2"/>
        <scheme val="minor"/>
      </rPr>
      <t xml:space="preserve">Observed Conditions Assessment Regional Timber Market Capacity Test </t>
    </r>
    <r>
      <rPr>
        <sz val="11"/>
        <color theme="1"/>
        <rFont val="Calibri"/>
        <family val="2"/>
        <scheme val="minor"/>
      </rPr>
      <t xml:space="preserve">finds that a new pulp mill has opened that will accept aspen pulp volumes. </t>
    </r>
    <r>
      <rPr>
        <b/>
        <sz val="11"/>
        <color theme="1"/>
        <rFont val="Calibri"/>
        <family val="2"/>
        <scheme val="minor"/>
      </rPr>
      <t>Operability and Access Test</t>
    </r>
    <r>
      <rPr>
        <sz val="11"/>
        <color theme="1"/>
        <rFont val="Calibri"/>
        <family val="2"/>
        <scheme val="minor"/>
      </rPr>
      <t xml:space="preserve"> determines that harvesting in a portion of the project area is still financially infeasible.</t>
    </r>
  </si>
  <si>
    <t>Due to state Forest Practice Rule's restriction on decreasing average stocking over any 5-year period, the new pulp mill does not result in any adjustments. Baseline harvests in areas impacted by the road closure are still constrained.</t>
  </si>
  <si>
    <t>RP14</t>
  </si>
  <si>
    <r>
      <rPr>
        <b/>
        <sz val="11"/>
        <color theme="1"/>
        <rFont val="Calibri"/>
        <family val="2"/>
        <scheme val="minor"/>
      </rPr>
      <t>Observed Conditions Assessment Operability and Access Test</t>
    </r>
    <r>
      <rPr>
        <sz val="11"/>
        <color theme="1"/>
        <rFont val="Calibri"/>
        <family val="2"/>
        <scheme val="minor"/>
      </rPr>
      <t xml:space="preserve"> determines that harvesting in a portion of the project area is still financially infeasible.</t>
    </r>
  </si>
  <si>
    <t>Baseline harvests in areas impacted by the road closure are still constrained.</t>
  </si>
  <si>
    <t>RP15</t>
  </si>
  <si>
    <r>
      <rPr>
        <b/>
        <sz val="11"/>
        <color theme="1"/>
        <rFont val="Calibri"/>
        <family val="2"/>
        <scheme val="minor"/>
      </rPr>
      <t>Observed Conditions Assessment Operability and Access Test</t>
    </r>
    <r>
      <rPr>
        <sz val="11"/>
        <color theme="1"/>
        <rFont val="Calibri"/>
        <family val="2"/>
        <scheme val="minor"/>
      </rPr>
      <t xml:space="preserve"> finds that the road has been reopened, allowing financially feasible access to that portion of the project area again.</t>
    </r>
  </si>
  <si>
    <t>The baseline is allowed to harvest in the previously inaccessible portion of the property affected by the road closure.</t>
  </si>
  <si>
    <r>
      <t xml:space="preserve">RP16 </t>
    </r>
    <r>
      <rPr>
        <sz val="11"/>
        <color theme="1"/>
        <rFont val="Calibri"/>
        <family val="2"/>
        <scheme val="minor"/>
      </rPr>
      <t>(full verification)</t>
    </r>
  </si>
  <si>
    <r>
      <rPr>
        <b/>
        <sz val="11"/>
        <color theme="1"/>
        <rFont val="Calibri"/>
        <family val="2"/>
        <scheme val="minor"/>
      </rPr>
      <t>Periodic Modeling Assessment</t>
    </r>
    <r>
      <rPr>
        <sz val="11"/>
        <color theme="1"/>
        <rFont val="Calibri"/>
        <family val="2"/>
        <scheme val="minor"/>
      </rPr>
      <t xml:space="preserve"> results in updated ex-ante projections, starting in RP16 and extending for the remainder of the Crediting Period. "Example A RP15-RP20" ERT Calculator sheet is created, resulting in new averages and a dynamic baseline debit (cell T61) to be included in the RP16 ERT issuance. </t>
    </r>
    <r>
      <rPr>
        <b/>
        <sz val="11"/>
        <color theme="1"/>
        <rFont val="Calibri"/>
        <family val="2"/>
        <scheme val="minor"/>
      </rPr>
      <t xml:space="preserve">Observed Conditions Assessment </t>
    </r>
    <r>
      <rPr>
        <sz val="11"/>
        <color theme="1"/>
        <rFont val="Calibri"/>
        <family val="2"/>
        <scheme val="minor"/>
      </rPr>
      <t>confirms the updated ex-ante projections are accurate for what occurred during the Reporting Period.</t>
    </r>
  </si>
  <si>
    <t>New ex-ante projections start at RP16 incorporating current timber markets (identified in RP13) and the reoepend road (identified in RP15).</t>
  </si>
  <si>
    <t>RP17</t>
  </si>
  <si>
    <r>
      <rPr>
        <b/>
        <sz val="11"/>
        <color theme="1"/>
        <rFont val="Calibri"/>
        <family val="2"/>
        <scheme val="minor"/>
      </rPr>
      <t xml:space="preserve">Observed Conditions Assessment Financial Feasibility Test </t>
    </r>
    <r>
      <rPr>
        <sz val="11"/>
        <color theme="1"/>
        <rFont val="Calibri"/>
        <family val="2"/>
        <scheme val="minor"/>
      </rPr>
      <t>finds the average stumpage price (weighted by species) has dropped by 45% and baseline pulpwood harvests are no longer financially feasible. As a result, baseline harvests must only include merchantable sawtimber volumes. An adjustment is applied in RP17 to eliminate pulpwood baseline harvests.</t>
    </r>
  </si>
  <si>
    <t>Baseline harvesting is changed to only allow for sawtimber (e.g., trees &gt;10" DBH) to be harvested.</t>
  </si>
  <si>
    <t>RP18</t>
  </si>
  <si>
    <r>
      <rPr>
        <b/>
        <sz val="11"/>
        <color theme="1"/>
        <rFont val="Calibri"/>
        <family val="2"/>
        <scheme val="minor"/>
      </rPr>
      <t>Observed Conditions Assessment Financial Feasibility Test</t>
    </r>
    <r>
      <rPr>
        <sz val="11"/>
        <color theme="1"/>
        <rFont val="Calibri"/>
        <family val="2"/>
        <scheme val="minor"/>
      </rPr>
      <t xml:space="preserve"> finds pulpwood harvests are still financially infeasible. An adjustment is applied in RP18 to eliminate pulpwood baseline harvests.</t>
    </r>
  </si>
  <si>
    <t>Baseline harvesting of pulpwood is still not allowed.</t>
  </si>
  <si>
    <t>RP19</t>
  </si>
  <si>
    <r>
      <rPr>
        <b/>
        <sz val="11"/>
        <color theme="1"/>
        <rFont val="Calibri"/>
        <family val="2"/>
        <scheme val="minor"/>
      </rPr>
      <t>Observed Conditions Assessment Financial Feasibility Test</t>
    </r>
    <r>
      <rPr>
        <sz val="11"/>
        <color theme="1"/>
        <rFont val="Calibri"/>
        <family val="2"/>
        <scheme val="minor"/>
      </rPr>
      <t xml:space="preserve"> finds pulpwood harvests are still financially infeasible. An adjustment is applied in RP19 to eliminate pulpwood baseline harvests.</t>
    </r>
  </si>
  <si>
    <t>RP20</t>
  </si>
  <si>
    <r>
      <rPr>
        <b/>
        <sz val="11"/>
        <color theme="1"/>
        <rFont val="Calibri"/>
        <family val="2"/>
        <scheme val="minor"/>
      </rPr>
      <t xml:space="preserve">Observed Conditions Assessment Financial Feasibility Test </t>
    </r>
    <r>
      <rPr>
        <sz val="11"/>
        <color theme="1"/>
        <rFont val="Calibri"/>
        <family val="2"/>
        <scheme val="minor"/>
      </rPr>
      <t>finds pulpwood harvests are still financially infeasible. An adjustment is applied in RP20 to eliminate pulpwood baseline harvests. The project decides to not renew for a second Crediting Period, so outstanding dynamic baseline credits/debits must be settled up. "Example A Full CP1" ERT Calculator sheet is created, resulting in final averages and the last dynamic baseline debit (cell X61) to be included in the RP20 ERT issuance.</t>
    </r>
  </si>
  <si>
    <t>Example A: Improved Forest Management project in a hypothetical 15,000-acre forest over one Crediting Period</t>
  </si>
  <si>
    <t>The baseline scenario harvests stands once they reach the financially optimal rotation age while respecting all constraints and forest management practices.</t>
  </si>
  <si>
    <t>The with-project scenario does not harvest.</t>
  </si>
  <si>
    <t>ACR Parameters</t>
  </si>
  <si>
    <t>ACR Parameters, Inventory at Year 10</t>
  </si>
  <si>
    <r>
      <t>e</t>
    </r>
    <r>
      <rPr>
        <vertAlign val="subscript"/>
        <sz val="11"/>
        <color theme="1"/>
        <rFont val="Calibri"/>
        <family val="2"/>
        <scheme val="minor"/>
      </rPr>
      <t>BSL,TREE</t>
    </r>
    <r>
      <rPr>
        <sz val="11"/>
        <color theme="1"/>
        <rFont val="Calibri"/>
        <family val="2"/>
        <scheme val="minor"/>
      </rPr>
      <t>/e</t>
    </r>
    <r>
      <rPr>
        <vertAlign val="subscript"/>
        <sz val="11"/>
        <color theme="1"/>
        <rFont val="Calibri"/>
        <family val="2"/>
        <scheme val="minor"/>
      </rPr>
      <t>P,TREE,1</t>
    </r>
  </si>
  <si>
    <r>
      <t>Uncertainty Live Tree CO</t>
    </r>
    <r>
      <rPr>
        <vertAlign val="subscript"/>
        <sz val="11"/>
        <color theme="1"/>
        <rFont val="Calibri"/>
        <family val="2"/>
        <scheme val="minor"/>
      </rPr>
      <t>2</t>
    </r>
    <r>
      <rPr>
        <sz val="11"/>
        <color theme="1"/>
        <rFont val="Calibri"/>
        <family val="2"/>
        <scheme val="minor"/>
      </rPr>
      <t>, initial inventory</t>
    </r>
  </si>
  <si>
    <r>
      <t>e</t>
    </r>
    <r>
      <rPr>
        <vertAlign val="subscript"/>
        <sz val="11"/>
        <color theme="1"/>
        <rFont val="Calibri"/>
        <family val="2"/>
        <scheme val="minor"/>
      </rPr>
      <t>P,TREE,10</t>
    </r>
  </si>
  <si>
    <r>
      <t>Uncertainty Live Tree CO</t>
    </r>
    <r>
      <rPr>
        <vertAlign val="subscript"/>
        <sz val="11"/>
        <color theme="1"/>
        <rFont val="Calibri"/>
        <family val="2"/>
        <scheme val="minor"/>
      </rPr>
      <t>2</t>
    </r>
    <r>
      <rPr>
        <sz val="11"/>
        <color theme="1"/>
        <rFont val="Calibri"/>
        <family val="2"/>
        <scheme val="minor"/>
      </rPr>
      <t>, year 10</t>
    </r>
  </si>
  <si>
    <r>
      <t>e</t>
    </r>
    <r>
      <rPr>
        <vertAlign val="subscript"/>
        <sz val="11"/>
        <color theme="1"/>
        <rFont val="Calibri"/>
        <family val="2"/>
        <scheme val="minor"/>
      </rPr>
      <t>BSL,DEAD</t>
    </r>
    <r>
      <rPr>
        <sz val="11"/>
        <color theme="1"/>
        <rFont val="Calibri"/>
        <family val="2"/>
        <scheme val="minor"/>
      </rPr>
      <t>/e</t>
    </r>
    <r>
      <rPr>
        <vertAlign val="subscript"/>
        <sz val="11"/>
        <color theme="1"/>
        <rFont val="Calibri"/>
        <family val="2"/>
        <scheme val="minor"/>
      </rPr>
      <t>P,DEAD,1</t>
    </r>
  </si>
  <si>
    <r>
      <t>Uncertainty Dead Wood CO</t>
    </r>
    <r>
      <rPr>
        <vertAlign val="subscript"/>
        <sz val="11"/>
        <color theme="1"/>
        <rFont val="Calibri"/>
        <family val="2"/>
        <scheme val="minor"/>
      </rPr>
      <t>2</t>
    </r>
    <r>
      <rPr>
        <sz val="11"/>
        <color theme="1"/>
        <rFont val="Calibri"/>
        <family val="2"/>
        <scheme val="minor"/>
      </rPr>
      <t>, initial inventory</t>
    </r>
  </si>
  <si>
    <r>
      <t>e</t>
    </r>
    <r>
      <rPr>
        <vertAlign val="subscript"/>
        <sz val="11"/>
        <color theme="1"/>
        <rFont val="Calibri"/>
        <family val="2"/>
        <scheme val="minor"/>
      </rPr>
      <t>P,DEAD,10</t>
    </r>
  </si>
  <si>
    <r>
      <t>Uncertainty Dead Wood CO</t>
    </r>
    <r>
      <rPr>
        <vertAlign val="subscript"/>
        <sz val="11"/>
        <color theme="1"/>
        <rFont val="Calibri"/>
        <family val="2"/>
        <scheme val="minor"/>
      </rPr>
      <t>2</t>
    </r>
    <r>
      <rPr>
        <sz val="11"/>
        <color theme="1"/>
        <rFont val="Calibri"/>
        <family val="2"/>
        <scheme val="minor"/>
      </rPr>
      <t>, year 10</t>
    </r>
  </si>
  <si>
    <t>LK</t>
  </si>
  <si>
    <t>Market Leakage</t>
  </si>
  <si>
    <t>BUF</t>
  </si>
  <si>
    <t>Buffer deduction rate</t>
  </si>
  <si>
    <t>Example A Start Date</t>
  </si>
  <si>
    <t>1st crediting period</t>
  </si>
  <si>
    <t>Crediting Period Year</t>
  </si>
  <si>
    <t>Equation</t>
  </si>
  <si>
    <t>Parameter</t>
  </si>
  <si>
    <t>Reporting Date</t>
  </si>
  <si>
    <t>Baseline</t>
  </si>
  <si>
    <r>
      <t>C</t>
    </r>
    <r>
      <rPr>
        <i/>
        <vertAlign val="subscript"/>
        <sz val="11"/>
        <color theme="1"/>
        <rFont val="Calibri"/>
        <family val="2"/>
        <scheme val="minor"/>
      </rPr>
      <t>BSL,TREE,t</t>
    </r>
  </si>
  <si>
    <r>
      <t>Live Tree CO</t>
    </r>
    <r>
      <rPr>
        <vertAlign val="subscript"/>
        <sz val="11"/>
        <color theme="1"/>
        <rFont val="Calibri"/>
        <family val="2"/>
        <scheme val="minor"/>
      </rPr>
      <t>2</t>
    </r>
    <r>
      <rPr>
        <sz val="11"/>
        <color theme="1"/>
        <rFont val="Calibri"/>
        <family val="2"/>
        <scheme val="minor"/>
      </rPr>
      <t xml:space="preserve"> Baseline</t>
    </r>
  </si>
  <si>
    <r>
      <t>C</t>
    </r>
    <r>
      <rPr>
        <i/>
        <vertAlign val="subscript"/>
        <sz val="11"/>
        <color theme="1"/>
        <rFont val="Calibri"/>
        <family val="2"/>
        <scheme val="minor"/>
      </rPr>
      <t>BSL, DEAD,t</t>
    </r>
  </si>
  <si>
    <r>
      <t>Dead Wood CO</t>
    </r>
    <r>
      <rPr>
        <vertAlign val="subscript"/>
        <sz val="11"/>
        <color theme="1"/>
        <rFont val="Calibri"/>
        <family val="2"/>
        <scheme val="minor"/>
      </rPr>
      <t>2</t>
    </r>
    <r>
      <rPr>
        <sz val="11"/>
        <color theme="1"/>
        <rFont val="Calibri"/>
        <family val="2"/>
        <scheme val="minor"/>
      </rPr>
      <t xml:space="preserve"> Baseline</t>
    </r>
  </si>
  <si>
    <r>
      <t>C</t>
    </r>
    <r>
      <rPr>
        <i/>
        <vertAlign val="subscript"/>
        <sz val="11"/>
        <color theme="1"/>
        <rFont val="Calibri"/>
        <family val="2"/>
        <scheme val="minor"/>
      </rPr>
      <t>BSL,HWP,t</t>
    </r>
  </si>
  <si>
    <t>HWP Baseline</t>
  </si>
  <si>
    <r>
      <t>C</t>
    </r>
    <r>
      <rPr>
        <i/>
        <vertAlign val="subscript"/>
        <sz val="11"/>
        <color theme="1"/>
        <rFont val="Calibri"/>
        <family val="2"/>
        <scheme val="minor"/>
      </rPr>
      <t>BSL,HWP</t>
    </r>
  </si>
  <si>
    <t>20yr Avg Baseline HWP</t>
  </si>
  <si>
    <r>
      <t>C</t>
    </r>
    <r>
      <rPr>
        <i/>
        <vertAlign val="subscript"/>
        <sz val="11"/>
        <color theme="1"/>
        <rFont val="Calibri"/>
        <family val="2"/>
        <scheme val="minor"/>
      </rPr>
      <t>BSL,AVG</t>
    </r>
  </si>
  <si>
    <t>20yr Avg Baseline</t>
  </si>
  <si>
    <t>5 &amp; 6</t>
  </si>
  <si>
    <t>T</t>
  </si>
  <si>
    <r>
      <t xml:space="preserve">Year </t>
    </r>
    <r>
      <rPr>
        <i/>
        <sz val="11"/>
        <color theme="1"/>
        <rFont val="Calibri"/>
        <family val="2"/>
        <scheme val="minor"/>
      </rPr>
      <t>T</t>
    </r>
  </si>
  <si>
    <t>7, 8, &amp; 9</t>
  </si>
  <si>
    <r>
      <rPr>
        <i/>
        <sz val="11"/>
        <color theme="1"/>
        <rFont val="Symbol"/>
        <family val="1"/>
        <charset val="2"/>
      </rPr>
      <t>D</t>
    </r>
    <r>
      <rPr>
        <i/>
        <sz val="11"/>
        <color theme="1"/>
        <rFont val="Calibri"/>
        <family val="2"/>
      </rPr>
      <t>C</t>
    </r>
    <r>
      <rPr>
        <i/>
        <vertAlign val="subscript"/>
        <sz val="11"/>
        <color theme="1"/>
        <rFont val="Calibri"/>
        <family val="2"/>
      </rPr>
      <t>BSL,t</t>
    </r>
  </si>
  <si>
    <t>ΔC Baseline</t>
  </si>
  <si>
    <t>Dynamically Adjusted? (1=Yes, 0=No)</t>
  </si>
  <si>
    <r>
      <t>Adjustment to Δ Live Tree CO</t>
    </r>
    <r>
      <rPr>
        <vertAlign val="subscript"/>
        <sz val="11"/>
        <color theme="1"/>
        <rFont val="Calibri"/>
        <family val="2"/>
        <scheme val="minor"/>
      </rPr>
      <t>2</t>
    </r>
    <r>
      <rPr>
        <sz val="11"/>
        <color theme="1"/>
        <rFont val="Calibri"/>
        <family val="2"/>
        <scheme val="minor"/>
      </rPr>
      <t xml:space="preserve"> Baseline</t>
    </r>
  </si>
  <si>
    <r>
      <t>Adjustment to Δ Dead CO</t>
    </r>
    <r>
      <rPr>
        <vertAlign val="subscript"/>
        <sz val="11"/>
        <color theme="1"/>
        <rFont val="Calibri"/>
        <family val="2"/>
        <scheme val="minor"/>
      </rPr>
      <t>2</t>
    </r>
    <r>
      <rPr>
        <sz val="11"/>
        <color theme="1"/>
        <rFont val="Calibri"/>
        <family val="2"/>
        <scheme val="minor"/>
      </rPr>
      <t xml:space="preserve"> Baseline</t>
    </r>
  </si>
  <si>
    <t>Adjustment to HWP Baseline</t>
  </si>
  <si>
    <r>
      <t>Dynamic Live Tree CO</t>
    </r>
    <r>
      <rPr>
        <vertAlign val="subscript"/>
        <sz val="11"/>
        <color theme="1"/>
        <rFont val="Calibri"/>
        <family val="2"/>
        <scheme val="minor"/>
      </rPr>
      <t>2</t>
    </r>
    <r>
      <rPr>
        <sz val="11"/>
        <color theme="1"/>
        <rFont val="Calibri"/>
        <family val="2"/>
        <scheme val="minor"/>
      </rPr>
      <t xml:space="preserve"> Baseline</t>
    </r>
  </si>
  <si>
    <r>
      <t>Dynamic Dead Wood CO</t>
    </r>
    <r>
      <rPr>
        <vertAlign val="subscript"/>
        <sz val="11"/>
        <color theme="1"/>
        <rFont val="Calibri"/>
        <family val="2"/>
        <scheme val="minor"/>
      </rPr>
      <t>2</t>
    </r>
    <r>
      <rPr>
        <sz val="11"/>
        <color theme="1"/>
        <rFont val="Calibri"/>
        <family val="2"/>
        <scheme val="minor"/>
      </rPr>
      <t xml:space="preserve"> Baseline</t>
    </r>
  </si>
  <si>
    <t>Dynamic HWP Baseline</t>
  </si>
  <si>
    <t>ΔC Baseline Dynamic</t>
  </si>
  <si>
    <t>Project</t>
  </si>
  <si>
    <r>
      <t>C</t>
    </r>
    <r>
      <rPr>
        <i/>
        <vertAlign val="subscript"/>
        <sz val="11"/>
        <color theme="1"/>
        <rFont val="Calibri"/>
        <family val="2"/>
        <scheme val="minor"/>
      </rPr>
      <t>P,TREE,t</t>
    </r>
  </si>
  <si>
    <r>
      <t>Live Tree CO</t>
    </r>
    <r>
      <rPr>
        <vertAlign val="subscript"/>
        <sz val="11"/>
        <color theme="1"/>
        <rFont val="Calibri"/>
        <family val="2"/>
        <scheme val="minor"/>
      </rPr>
      <t>2</t>
    </r>
    <r>
      <rPr>
        <sz val="11"/>
        <color theme="1"/>
        <rFont val="Calibri"/>
        <family val="2"/>
        <scheme val="minor"/>
      </rPr>
      <t xml:space="preserve"> Project</t>
    </r>
  </si>
  <si>
    <r>
      <t>C</t>
    </r>
    <r>
      <rPr>
        <i/>
        <vertAlign val="subscript"/>
        <sz val="11"/>
        <color theme="1"/>
        <rFont val="Calibri"/>
        <family val="2"/>
        <scheme val="minor"/>
      </rPr>
      <t>P,DEAD,t</t>
    </r>
  </si>
  <si>
    <r>
      <t>Dead Wood CO</t>
    </r>
    <r>
      <rPr>
        <vertAlign val="subscript"/>
        <sz val="11"/>
        <color theme="1"/>
        <rFont val="Calibri"/>
        <family val="2"/>
        <scheme val="minor"/>
      </rPr>
      <t>2</t>
    </r>
    <r>
      <rPr>
        <sz val="11"/>
        <color theme="1"/>
        <rFont val="Calibri"/>
        <family val="2"/>
        <scheme val="minor"/>
      </rPr>
      <t xml:space="preserve"> Project</t>
    </r>
  </si>
  <si>
    <r>
      <t>C</t>
    </r>
    <r>
      <rPr>
        <i/>
        <vertAlign val="subscript"/>
        <sz val="11"/>
        <color theme="1"/>
        <rFont val="Calibri"/>
        <family val="2"/>
        <scheme val="minor"/>
      </rPr>
      <t>P,HWP,t</t>
    </r>
  </si>
  <si>
    <t>HWP Project</t>
  </si>
  <si>
    <r>
      <rPr>
        <i/>
        <sz val="11"/>
        <color theme="1"/>
        <rFont val="Symbol"/>
        <family val="1"/>
        <charset val="2"/>
      </rPr>
      <t>D</t>
    </r>
    <r>
      <rPr>
        <i/>
        <sz val="11"/>
        <color theme="1"/>
        <rFont val="Calibri"/>
        <family val="2"/>
      </rPr>
      <t>C</t>
    </r>
    <r>
      <rPr>
        <i/>
        <vertAlign val="subscript"/>
        <sz val="11"/>
        <color theme="1"/>
        <rFont val="Calibri"/>
        <family val="2"/>
      </rPr>
      <t>P,t</t>
    </r>
  </si>
  <si>
    <t>ΔC Project</t>
  </si>
  <si>
    <t>Uncertainty</t>
  </si>
  <si>
    <r>
      <t>UNC</t>
    </r>
    <r>
      <rPr>
        <i/>
        <vertAlign val="subscript"/>
        <sz val="11"/>
        <color theme="1"/>
        <rFont val="Calibri"/>
        <family val="2"/>
      </rPr>
      <t>BSL</t>
    </r>
  </si>
  <si>
    <t>Baseline Stocks Uncertainty</t>
  </si>
  <si>
    <r>
      <t>UNC</t>
    </r>
    <r>
      <rPr>
        <i/>
        <vertAlign val="subscript"/>
        <sz val="11"/>
        <color theme="1"/>
        <rFont val="Calibri"/>
        <family val="2"/>
      </rPr>
      <t>P,t</t>
    </r>
  </si>
  <si>
    <t>Project Stocks Uncertainty</t>
  </si>
  <si>
    <r>
      <t>UNC</t>
    </r>
    <r>
      <rPr>
        <i/>
        <vertAlign val="subscript"/>
        <sz val="11"/>
        <color theme="1"/>
        <rFont val="Calibri"/>
        <family val="2"/>
      </rPr>
      <t>t</t>
    </r>
  </si>
  <si>
    <t>Total Uncertainty</t>
  </si>
  <si>
    <r>
      <t>UNC</t>
    </r>
    <r>
      <rPr>
        <i/>
        <vertAlign val="subscript"/>
        <sz val="11"/>
        <color theme="1"/>
        <rFont val="Calibri"/>
        <family val="2"/>
      </rPr>
      <t>DED,t</t>
    </r>
  </si>
  <si>
    <t>Uncertainty Deduction</t>
  </si>
  <si>
    <t>Crediting</t>
  </si>
  <si>
    <r>
      <t>ERR</t>
    </r>
    <r>
      <rPr>
        <i/>
        <vertAlign val="subscript"/>
        <sz val="11"/>
        <color theme="1"/>
        <rFont val="Calibri"/>
        <family val="2"/>
        <scheme val="minor"/>
      </rPr>
      <t>RP,t</t>
    </r>
  </si>
  <si>
    <r>
      <t xml:space="preserve">Total ERRs, RP </t>
    </r>
    <r>
      <rPr>
        <i/>
        <sz val="11"/>
        <color theme="1"/>
        <rFont val="Calibri"/>
        <family val="2"/>
        <scheme val="minor"/>
      </rPr>
      <t>t</t>
    </r>
  </si>
  <si>
    <r>
      <t xml:space="preserve">Total ERRs minus debits, RP </t>
    </r>
    <r>
      <rPr>
        <i/>
        <sz val="11"/>
        <color theme="1"/>
        <rFont val="Calibri"/>
        <family val="2"/>
        <scheme val="minor"/>
      </rPr>
      <t>t</t>
    </r>
  </si>
  <si>
    <r>
      <t>BUF</t>
    </r>
    <r>
      <rPr>
        <i/>
        <vertAlign val="subscript"/>
        <sz val="11"/>
        <color theme="1"/>
        <rFont val="Calibri"/>
        <family val="2"/>
        <scheme val="minor"/>
      </rPr>
      <t>RP,t</t>
    </r>
  </si>
  <si>
    <r>
      <t xml:space="preserve">Buffer Pool Contribution, RP </t>
    </r>
    <r>
      <rPr>
        <i/>
        <sz val="11"/>
        <color theme="1"/>
        <rFont val="Calibri"/>
        <family val="2"/>
        <scheme val="minor"/>
      </rPr>
      <t>t</t>
    </r>
  </si>
  <si>
    <r>
      <t>ERR</t>
    </r>
    <r>
      <rPr>
        <i/>
        <vertAlign val="subscript"/>
        <sz val="11"/>
        <color theme="1"/>
        <rFont val="Calibri"/>
        <family val="2"/>
        <scheme val="minor"/>
      </rPr>
      <t>NETRP,t</t>
    </r>
  </si>
  <si>
    <r>
      <t xml:space="preserve">Net ERRs, RP </t>
    </r>
    <r>
      <rPr>
        <i/>
        <sz val="11"/>
        <color theme="1"/>
        <rFont val="Calibri"/>
        <family val="2"/>
        <scheme val="minor"/>
      </rPr>
      <t>t</t>
    </r>
  </si>
  <si>
    <t>Cumulative Total ERRs Issued</t>
  </si>
  <si>
    <t>Cumulative Buffer Pool Contributions</t>
  </si>
  <si>
    <t>Cumulative Net ERRs Issued</t>
  </si>
  <si>
    <t>Reversals and Balances</t>
  </si>
  <si>
    <t>Negative Balance</t>
  </si>
  <si>
    <t>Annual Dynamic Baseline Balance</t>
  </si>
  <si>
    <t>Cumulative Dynamic Baseline Balance</t>
  </si>
  <si>
    <t>Dynamic Baseline Credit/Debit</t>
  </si>
  <si>
    <r>
      <t xml:space="preserve">Reversals at </t>
    </r>
    <r>
      <rPr>
        <i/>
        <sz val="11"/>
        <color theme="1"/>
        <rFont val="Calibri"/>
        <family val="2"/>
        <scheme val="minor"/>
      </rPr>
      <t>t</t>
    </r>
  </si>
  <si>
    <t>Cumulative Reversals</t>
  </si>
  <si>
    <t>Emission Reductions/Removals (optional)</t>
  </si>
  <si>
    <r>
      <t>REM</t>
    </r>
    <r>
      <rPr>
        <i/>
        <vertAlign val="subscript"/>
        <sz val="11"/>
        <color theme="1"/>
        <rFont val="Calibri"/>
        <family val="2"/>
        <scheme val="minor"/>
      </rPr>
      <t>RP,t</t>
    </r>
  </si>
  <si>
    <r>
      <t xml:space="preserve">Total Removals, RP </t>
    </r>
    <r>
      <rPr>
        <i/>
        <sz val="11"/>
        <color theme="1"/>
        <rFont val="Calibri"/>
        <family val="2"/>
        <scheme val="minor"/>
      </rPr>
      <t>t</t>
    </r>
  </si>
  <si>
    <r>
      <t>ER</t>
    </r>
    <r>
      <rPr>
        <i/>
        <vertAlign val="subscript"/>
        <sz val="11"/>
        <color theme="1"/>
        <rFont val="Calibri"/>
        <family val="2"/>
        <scheme val="minor"/>
      </rPr>
      <t>RP,t</t>
    </r>
  </si>
  <si>
    <r>
      <t xml:space="preserve">Total Emission Reductions, RP </t>
    </r>
    <r>
      <rPr>
        <i/>
        <sz val="11"/>
        <color theme="1"/>
        <rFont val="Calibri"/>
        <family val="2"/>
        <scheme val="minor"/>
      </rPr>
      <t>t</t>
    </r>
  </si>
  <si>
    <t>Vintages</t>
  </si>
  <si>
    <t>Year</t>
  </si>
  <si>
    <r>
      <t>ERR</t>
    </r>
    <r>
      <rPr>
        <i/>
        <vertAlign val="subscript"/>
        <sz val="11"/>
        <color theme="1"/>
        <rFont val="Calibri"/>
        <family val="2"/>
        <scheme val="minor"/>
      </rPr>
      <t>VIN,y</t>
    </r>
  </si>
  <si>
    <t>Total ERRs</t>
  </si>
  <si>
    <r>
      <t>BUF</t>
    </r>
    <r>
      <rPr>
        <i/>
        <vertAlign val="subscript"/>
        <sz val="11"/>
        <color theme="1"/>
        <rFont val="Calibri"/>
        <family val="2"/>
        <scheme val="minor"/>
      </rPr>
      <t>VIN,y</t>
    </r>
  </si>
  <si>
    <t>Buffer Pool Contribution</t>
  </si>
  <si>
    <r>
      <t>ERR</t>
    </r>
    <r>
      <rPr>
        <i/>
        <vertAlign val="subscript"/>
        <sz val="11"/>
        <color theme="1"/>
        <rFont val="Calibri"/>
        <family val="2"/>
        <scheme val="minor"/>
      </rPr>
      <t>NET,VIN,y</t>
    </r>
  </si>
  <si>
    <t>Net ERRs</t>
  </si>
  <si>
    <r>
      <t>REM</t>
    </r>
    <r>
      <rPr>
        <i/>
        <vertAlign val="subscript"/>
        <sz val="11"/>
        <color theme="1"/>
        <rFont val="Calibri"/>
        <family val="2"/>
        <scheme val="minor"/>
      </rPr>
      <t>VIN,y</t>
    </r>
  </si>
  <si>
    <t>Removals</t>
  </si>
  <si>
    <r>
      <t>ER</t>
    </r>
    <r>
      <rPr>
        <i/>
        <vertAlign val="subscript"/>
        <sz val="11"/>
        <color theme="1"/>
        <rFont val="Calibri"/>
        <family val="2"/>
        <scheme val="minor"/>
      </rPr>
      <t>VIN,y</t>
    </r>
  </si>
  <si>
    <t>Emission Reductions</t>
  </si>
  <si>
    <t>Initial Carbon Stocks (for Graphs)</t>
  </si>
  <si>
    <t>Ex-ante Baseline Stocks (for Graphs)</t>
  </si>
  <si>
    <t>Dynamically Adjusted Baseline (for Graphs)</t>
  </si>
  <si>
    <t>20-year Average Baseline (for Graphs)</t>
  </si>
  <si>
    <t>Project (for Graphs)</t>
  </si>
  <si>
    <r>
      <t>ERR</t>
    </r>
    <r>
      <rPr>
        <i/>
        <vertAlign val="subscript"/>
        <sz val="11"/>
        <color theme="1"/>
        <rFont val="Calibri"/>
        <family val="2"/>
        <scheme val="minor"/>
      </rPr>
      <t>NET,RP,t</t>
    </r>
  </si>
  <si>
    <t>Cumulative Total ERTs Issued</t>
  </si>
  <si>
    <t>Cumulative Net ERTs Issued</t>
  </si>
  <si>
    <t>6 &amp; 7</t>
  </si>
  <si>
    <t>8, 9, &amp; 10</t>
  </si>
  <si>
    <t>Dynamically Adjusted 20-year Average Baseline (for Graphs)</t>
  </si>
  <si>
    <t>Example A, Reporting Period 1 to Reporting Period 5</t>
  </si>
  <si>
    <t>Example A, Reporting Period 6 to Reporting Period 10</t>
  </si>
  <si>
    <t>Example A, Reporting Period 11 to Reporting Period 15</t>
  </si>
  <si>
    <t>Example A, Reporting Period 16 to Reporting Period 20</t>
  </si>
  <si>
    <t>Example A, Full Crediting Period 1</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</si>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</sst>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0.0"/>
    <numFmt numFmtId="165" formatCode="0.0%"/>
    <numFmt numFmtId="166" formatCode="_(* #,##0_);_(* \(#,##0\);_(* &quot;-&quot;??_);_(@_)"/>
    <numFmt numFmtId="167" formatCode="#,##0.000"/>
  </numFmts>
  <fonts count="11" x14ac:knownFonts="1">
    <font>
      <sz val="11"/>
      <color theme="1"/>
      <name val="Calibri"/>
      <family val="2"/>
      <scheme val="minor"/>
    </font>
    <font>
      <b/>
      <sz val="11"/>
      <color theme="1"/>
      <name val="Calibri"/>
      <family val="2"/>
      <scheme val="minor"/>
    </font>
    <font>
      <vertAlign val="subscript"/>
      <sz val="11"/>
      <color theme="1"/>
      <name val="Calibri"/>
      <family val="2"/>
      <scheme val="minor"/>
    </font>
    <font>
      <sz val="11"/>
      <color theme="1"/>
      <name val="Calibri"/>
      <family val="2"/>
      <scheme val="minor"/>
    </font>
    <font>
      <i/>
      <sz val="11"/>
      <color theme="1"/>
      <name val="Calibri"/>
      <family val="2"/>
      <scheme val="minor"/>
    </font>
    <font>
      <i/>
      <vertAlign val="subscript"/>
      <sz val="11"/>
      <color theme="1"/>
      <name val="Calibri"/>
      <family val="2"/>
      <scheme val="minor"/>
    </font>
    <font>
      <i/>
      <sz val="11"/>
      <color theme="1"/>
      <name val="Calibri"/>
      <family val="1"/>
      <charset val="2"/>
    </font>
    <font>
      <i/>
      <sz val="11"/>
      <color theme="1"/>
      <name val="Symbol"/>
      <family val="1"/>
      <charset val="2"/>
    </font>
    <font>
      <i/>
      <sz val="11"/>
      <color theme="1"/>
      <name val="Calibri"/>
      <family val="2"/>
    </font>
    <font>
      <i/>
      <vertAlign val="subscript"/>
      <sz val="11"/>
      <color theme="1"/>
      <name val="Calibri"/>
      <family val="2"/>
    </font>
    <font>
      <sz val="11"/>
      <color theme="1"/>
      <name val="Aptos Display"/>
      <family val="2"/>
    </font>
  </fonts>
  <fills count="13">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8" tint="0.59999389629810485"/>
        <bgColor indexed="64"/>
      </patternFill>
    </fill>
    <fill>
      <patternFill patternType="solid">
        <fgColor theme="2"/>
        <bgColor indexed="64"/>
      </patternFill>
    </fill>
    <fill>
      <patternFill patternType="solid">
        <fgColor rgb="FFF3F3F3"/>
        <bgColor indexed="64"/>
      </patternFill>
    </fill>
    <fill>
      <patternFill patternType="solid">
        <fgColor theme="0" tint="-4.9989318521683403E-2"/>
        <bgColor indexed="64"/>
      </patternFill>
    </fill>
  </fills>
  <borders count="10">
    <border>
      <left/>
      <right/>
      <top/>
      <bottom/>
      <diagonal/>
    </border>
    <border>
      <left/>
      <right/>
      <top/>
      <bottom style="thin">
        <color indexed="64"/>
      </bottom>
      <diagonal/>
    </border>
    <border>
      <left/>
      <right/>
      <top style="thin">
        <color indexed="64"/>
      </top>
      <bottom style="double">
        <color indexed="64"/>
      </bottom>
      <diagonal/>
    </border>
    <border>
      <left/>
      <right/>
      <top style="thin">
        <color indexed="64"/>
      </top>
      <bottom/>
      <diagonal/>
    </border>
    <border diagonalUp="1" diagonalDown="1">
      <left/>
      <right/>
      <top/>
      <bottom/>
      <diagonal style="thin">
        <color indexed="64"/>
      </diagonal>
    </border>
    <border diagonalUp="1" diagonalDown="1">
      <left/>
      <right/>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3" fillId="0" borderId="0" applyFont="0" applyFill="0" applyBorder="0" applyAlignment="0" applyProtection="0"/>
    <xf numFmtId="43" fontId="3" fillId="0" borderId="0" applyFont="0" applyFill="0" applyBorder="0" applyAlignment="0" applyProtection="0"/>
  </cellStyleXfs>
  <cellXfs count="143">
    <xf numFmtId="0" fontId="0" fillId="0" borderId="0" xfId="0"/>
    <xf numFmtId="164" fontId="0" fillId="0" borderId="0" xfId="0" applyNumberFormat="1"/>
    <xf numFmtId="0" fontId="1" fillId="0" borderId="0" xfId="0" applyFont="1"/>
    <xf numFmtId="0" fontId="0" fillId="2" borderId="0" xfId="0" applyFill="1"/>
    <xf numFmtId="0" fontId="1" fillId="2" borderId="0" xfId="0" applyFont="1" applyFill="1"/>
    <xf numFmtId="0" fontId="0" fillId="2" borderId="0" xfId="0" applyFill="1" applyAlignment="1">
      <alignment horizontal="center"/>
    </xf>
    <xf numFmtId="0" fontId="1" fillId="2" borderId="2" xfId="0" applyFont="1" applyFill="1" applyBorder="1"/>
    <xf numFmtId="0" fontId="1" fillId="2" borderId="2" xfId="0" applyFont="1" applyFill="1" applyBorder="1" applyAlignment="1">
      <alignment horizontal="center"/>
    </xf>
    <xf numFmtId="0" fontId="0" fillId="2" borderId="1" xfId="0" applyFill="1" applyBorder="1"/>
    <xf numFmtId="0" fontId="4" fillId="0" borderId="0" xfId="0" applyFont="1"/>
    <xf numFmtId="0" fontId="1" fillId="2" borderId="1" xfId="0" applyFont="1" applyFill="1" applyBorder="1"/>
    <xf numFmtId="0" fontId="0" fillId="0" borderId="1" xfId="0" applyBorder="1"/>
    <xf numFmtId="9" fontId="0" fillId="2" borderId="3" xfId="0" applyNumberFormat="1" applyFill="1" applyBorder="1"/>
    <xf numFmtId="9" fontId="0" fillId="2" borderId="0" xfId="0" applyNumberFormat="1" applyFill="1"/>
    <xf numFmtId="0" fontId="1" fillId="2" borderId="0" xfId="0" applyFont="1" applyFill="1" applyAlignment="1">
      <alignment horizontal="center"/>
    </xf>
    <xf numFmtId="0" fontId="1" fillId="3" borderId="0" xfId="0" applyFont="1" applyFill="1"/>
    <xf numFmtId="0" fontId="1" fillId="3" borderId="0" xfId="0" applyFont="1" applyFill="1" applyAlignment="1">
      <alignment horizontal="center"/>
    </xf>
    <xf numFmtId="0" fontId="0" fillId="3" borderId="0" xfId="0" applyFill="1"/>
    <xf numFmtId="0" fontId="1" fillId="4" borderId="3" xfId="0" applyFont="1" applyFill="1" applyBorder="1"/>
    <xf numFmtId="0" fontId="0" fillId="4" borderId="3" xfId="0" applyFill="1" applyBorder="1"/>
    <xf numFmtId="0" fontId="0" fillId="4" borderId="0" xfId="0" applyFill="1"/>
    <xf numFmtId="0" fontId="1" fillId="5" borderId="0" xfId="0" applyFont="1" applyFill="1"/>
    <xf numFmtId="164" fontId="0" fillId="5" borderId="0" xfId="0" applyNumberFormat="1" applyFill="1" applyAlignment="1">
      <alignment horizontal="right"/>
    </xf>
    <xf numFmtId="0" fontId="0" fillId="5" borderId="0" xfId="0" applyFill="1"/>
    <xf numFmtId="165" fontId="0" fillId="5" borderId="0" xfId="1" applyNumberFormat="1" applyFont="1" applyFill="1" applyBorder="1" applyAlignment="1">
      <alignment horizontal="right"/>
    </xf>
    <xf numFmtId="0" fontId="1" fillId="6" borderId="3" xfId="0" applyFont="1" applyFill="1" applyBorder="1"/>
    <xf numFmtId="0" fontId="0" fillId="6" borderId="0" xfId="0" applyFill="1"/>
    <xf numFmtId="0" fontId="0" fillId="6" borderId="1" xfId="0" applyFill="1" applyBorder="1"/>
    <xf numFmtId="14" fontId="0" fillId="2" borderId="0" xfId="0" applyNumberFormat="1" applyFill="1"/>
    <xf numFmtId="164" fontId="0" fillId="2" borderId="0" xfId="0" applyNumberFormat="1" applyFill="1"/>
    <xf numFmtId="0" fontId="1" fillId="7" borderId="3" xfId="0" applyFont="1" applyFill="1" applyBorder="1"/>
    <xf numFmtId="0" fontId="0" fillId="7" borderId="0" xfId="0" applyFill="1"/>
    <xf numFmtId="0" fontId="0" fillId="7" borderId="1" xfId="0" applyFill="1" applyBorder="1"/>
    <xf numFmtId="9" fontId="0" fillId="2" borderId="0" xfId="1" applyFont="1" applyFill="1"/>
    <xf numFmtId="0" fontId="0" fillId="2" borderId="0" xfId="0" applyFill="1" applyAlignment="1">
      <alignment horizontal="left"/>
    </xf>
    <xf numFmtId="1" fontId="0" fillId="0" borderId="0" xfId="0" applyNumberFormat="1"/>
    <xf numFmtId="0" fontId="1" fillId="2" borderId="0" xfId="0" applyFont="1" applyFill="1" applyAlignment="1">
      <alignment horizontal="left"/>
    </xf>
    <xf numFmtId="0" fontId="4" fillId="2" borderId="0" xfId="0" applyFont="1" applyFill="1" applyAlignment="1">
      <alignment horizontal="left"/>
    </xf>
    <xf numFmtId="0" fontId="6" fillId="2" borderId="0" xfId="0" applyFont="1" applyFill="1" applyAlignment="1">
      <alignment horizontal="left"/>
    </xf>
    <xf numFmtId="0" fontId="8" fillId="2" borderId="0" xfId="0" applyFont="1" applyFill="1" applyAlignment="1">
      <alignment horizontal="left"/>
    </xf>
    <xf numFmtId="17" fontId="0" fillId="0" borderId="0" xfId="0" applyNumberFormat="1"/>
    <xf numFmtId="14" fontId="1" fillId="2" borderId="2" xfId="0" applyNumberFormat="1" applyFont="1" applyFill="1" applyBorder="1" applyAlignment="1">
      <alignment horizontal="center"/>
    </xf>
    <xf numFmtId="165" fontId="0" fillId="5" borderId="4" xfId="0" applyNumberFormat="1" applyFill="1" applyBorder="1" applyAlignment="1">
      <alignment horizontal="right"/>
    </xf>
    <xf numFmtId="165" fontId="0" fillId="5" borderId="5" xfId="0" applyNumberFormat="1" applyFill="1" applyBorder="1" applyAlignment="1">
      <alignment horizontal="right"/>
    </xf>
    <xf numFmtId="0" fontId="1" fillId="8" borderId="0" xfId="0" applyFont="1" applyFill="1"/>
    <xf numFmtId="0" fontId="0" fillId="8" borderId="0" xfId="0" applyFill="1"/>
    <xf numFmtId="166" fontId="0" fillId="3" borderId="0" xfId="2" applyNumberFormat="1" applyFont="1" applyFill="1" applyAlignment="1">
      <alignment horizontal="right"/>
    </xf>
    <xf numFmtId="0" fontId="1" fillId="9" borderId="3" xfId="0" applyFont="1" applyFill="1" applyBorder="1"/>
    <xf numFmtId="0" fontId="0" fillId="9" borderId="0" xfId="0" applyFill="1"/>
    <xf numFmtId="0" fontId="0" fillId="9" borderId="1" xfId="0" applyFill="1" applyBorder="1"/>
    <xf numFmtId="3" fontId="0" fillId="3" borderId="0" xfId="2" applyNumberFormat="1" applyFont="1" applyFill="1" applyAlignment="1">
      <alignment horizontal="right"/>
    </xf>
    <xf numFmtId="3" fontId="0" fillId="3" borderId="4" xfId="2" applyNumberFormat="1" applyFont="1" applyFill="1" applyBorder="1" applyAlignment="1">
      <alignment horizontal="right"/>
    </xf>
    <xf numFmtId="3" fontId="0" fillId="9" borderId="4" xfId="0" applyNumberFormat="1" applyFill="1" applyBorder="1" applyAlignment="1">
      <alignment horizontal="right"/>
    </xf>
    <xf numFmtId="3" fontId="1" fillId="9" borderId="3" xfId="0" applyNumberFormat="1" applyFont="1" applyFill="1" applyBorder="1"/>
    <xf numFmtId="3" fontId="0" fillId="9" borderId="3" xfId="0" applyNumberFormat="1" applyFill="1" applyBorder="1"/>
    <xf numFmtId="3" fontId="0" fillId="9" borderId="0" xfId="2" applyNumberFormat="1" applyFont="1" applyFill="1" applyAlignment="1">
      <alignment horizontal="right"/>
    </xf>
    <xf numFmtId="3" fontId="1" fillId="9" borderId="0" xfId="2" applyNumberFormat="1" applyFont="1" applyFill="1"/>
    <xf numFmtId="3" fontId="0" fillId="9" borderId="0" xfId="0" applyNumberFormat="1" applyFill="1"/>
    <xf numFmtId="3" fontId="0" fillId="9" borderId="0" xfId="0" applyNumberFormat="1" applyFill="1" applyAlignment="1">
      <alignment horizontal="right"/>
    </xf>
    <xf numFmtId="3" fontId="0" fillId="9" borderId="1" xfId="0" applyNumberFormat="1" applyFill="1" applyBorder="1" applyAlignment="1">
      <alignment horizontal="right"/>
    </xf>
    <xf numFmtId="3" fontId="0" fillId="6" borderId="0" xfId="0" applyNumberFormat="1" applyFill="1"/>
    <xf numFmtId="3" fontId="0" fillId="6" borderId="3" xfId="0" applyNumberFormat="1" applyFill="1" applyBorder="1"/>
    <xf numFmtId="3" fontId="0" fillId="6" borderId="0" xfId="0" applyNumberFormat="1" applyFill="1" applyAlignment="1">
      <alignment horizontal="right"/>
    </xf>
    <xf numFmtId="3" fontId="0" fillId="6" borderId="4" xfId="0" applyNumberFormat="1" applyFill="1" applyBorder="1" applyAlignment="1">
      <alignment horizontal="right"/>
    </xf>
    <xf numFmtId="3" fontId="0" fillId="6" borderId="5" xfId="0" applyNumberFormat="1" applyFill="1" applyBorder="1" applyAlignment="1">
      <alignment horizontal="right"/>
    </xf>
    <xf numFmtId="3" fontId="0" fillId="6" borderId="1" xfId="0" applyNumberFormat="1" applyFill="1" applyBorder="1" applyAlignment="1">
      <alignment horizontal="right"/>
    </xf>
    <xf numFmtId="3" fontId="0" fillId="4" borderId="4" xfId="0" applyNumberFormat="1" applyFill="1" applyBorder="1"/>
    <xf numFmtId="3" fontId="0" fillId="4" borderId="0" xfId="0" applyNumberFormat="1" applyFill="1"/>
    <xf numFmtId="3" fontId="0" fillId="4" borderId="5" xfId="0" applyNumberFormat="1" applyFill="1" applyBorder="1"/>
    <xf numFmtId="3" fontId="0" fillId="7" borderId="3" xfId="0" applyNumberFormat="1" applyFill="1" applyBorder="1"/>
    <xf numFmtId="3" fontId="0" fillId="7" borderId="4" xfId="0" applyNumberFormat="1" applyFill="1" applyBorder="1"/>
    <xf numFmtId="3" fontId="0" fillId="7" borderId="0" xfId="0" applyNumberFormat="1" applyFill="1"/>
    <xf numFmtId="3" fontId="0" fillId="7" borderId="5" xfId="0" applyNumberFormat="1" applyFill="1" applyBorder="1"/>
    <xf numFmtId="3" fontId="0" fillId="7" borderId="1" xfId="0" applyNumberFormat="1" applyFill="1" applyBorder="1"/>
    <xf numFmtId="3" fontId="0" fillId="8" borderId="0" xfId="0" applyNumberFormat="1" applyFill="1"/>
    <xf numFmtId="3" fontId="0" fillId="8" borderId="4" xfId="0" applyNumberFormat="1" applyFill="1" applyBorder="1"/>
    <xf numFmtId="3" fontId="0" fillId="2" borderId="0" xfId="0" applyNumberFormat="1" applyFill="1"/>
    <xf numFmtId="3" fontId="1" fillId="9" borderId="0" xfId="2" applyNumberFormat="1" applyFont="1" applyFill="1" applyAlignment="1">
      <alignment horizontal="right"/>
    </xf>
    <xf numFmtId="3" fontId="1" fillId="9" borderId="0" xfId="0" applyNumberFormat="1" applyFont="1" applyFill="1" applyAlignment="1">
      <alignment horizontal="right"/>
    </xf>
    <xf numFmtId="0" fontId="0" fillId="3" borderId="1" xfId="0" applyFill="1" applyBorder="1"/>
    <xf numFmtId="0" fontId="0" fillId="0" borderId="0" xfId="0" applyAlignment="1">
      <alignment horizontal="left"/>
    </xf>
    <xf numFmtId="0" fontId="1" fillId="8" borderId="6" xfId="0" applyFont="1" applyFill="1" applyBorder="1"/>
    <xf numFmtId="0" fontId="1" fillId="0" borderId="6" xfId="0" applyFont="1" applyBorder="1"/>
    <xf numFmtId="3" fontId="0" fillId="3" borderId="0" xfId="2" applyNumberFormat="1" applyFont="1" applyFill="1" applyAlignment="1"/>
    <xf numFmtId="166" fontId="0" fillId="3" borderId="0" xfId="2" applyNumberFormat="1" applyFont="1" applyFill="1" applyAlignment="1"/>
    <xf numFmtId="3" fontId="0" fillId="3" borderId="4" xfId="2" applyNumberFormat="1" applyFont="1" applyFill="1" applyBorder="1" applyAlignment="1"/>
    <xf numFmtId="3" fontId="0" fillId="9" borderId="0" xfId="2" applyNumberFormat="1" applyFont="1" applyFill="1" applyAlignment="1"/>
    <xf numFmtId="3" fontId="1" fillId="9" borderId="0" xfId="2" applyNumberFormat="1" applyFont="1" applyFill="1" applyAlignment="1"/>
    <xf numFmtId="3" fontId="1" fillId="9" borderId="0" xfId="0" applyNumberFormat="1" applyFont="1" applyFill="1"/>
    <xf numFmtId="3" fontId="0" fillId="6" borderId="5" xfId="0" applyNumberFormat="1" applyFill="1" applyBorder="1"/>
    <xf numFmtId="164" fontId="0" fillId="5" borderId="0" xfId="0" applyNumberFormat="1" applyFill="1"/>
    <xf numFmtId="165" fontId="0" fillId="5" borderId="0" xfId="1" applyNumberFormat="1" applyFont="1" applyFill="1" applyBorder="1" applyAlignment="1"/>
    <xf numFmtId="165" fontId="0" fillId="5" borderId="4" xfId="0" applyNumberFormat="1" applyFill="1" applyBorder="1"/>
    <xf numFmtId="165" fontId="0" fillId="5" borderId="5" xfId="0" applyNumberFormat="1" applyFill="1" applyBorder="1"/>
    <xf numFmtId="0" fontId="0" fillId="9" borderId="1" xfId="0" applyFill="1" applyBorder="1" applyAlignment="1">
      <alignment horizontal="right"/>
    </xf>
    <xf numFmtId="3" fontId="0" fillId="6" borderId="3" xfId="0" applyNumberFormat="1" applyFill="1" applyBorder="1" applyAlignment="1">
      <alignment horizontal="right"/>
    </xf>
    <xf numFmtId="166" fontId="0" fillId="3" borderId="4" xfId="2" applyNumberFormat="1" applyFont="1" applyFill="1" applyBorder="1" applyAlignment="1">
      <alignment horizontal="right"/>
    </xf>
    <xf numFmtId="0" fontId="0" fillId="0" borderId="0" xfId="0" applyAlignment="1">
      <alignment horizontal="center"/>
    </xf>
    <xf numFmtId="166" fontId="0" fillId="3" borderId="5" xfId="2" applyNumberFormat="1" applyFont="1" applyFill="1" applyBorder="1"/>
    <xf numFmtId="166" fontId="0" fillId="3" borderId="0" xfId="2" applyNumberFormat="1" applyFont="1" applyFill="1"/>
    <xf numFmtId="1" fontId="0" fillId="7" borderId="0" xfId="0" applyNumberFormat="1" applyFill="1"/>
    <xf numFmtId="164" fontId="0" fillId="9" borderId="5" xfId="0" applyNumberFormat="1" applyFill="1" applyBorder="1" applyAlignment="1">
      <alignment horizontal="right"/>
    </xf>
    <xf numFmtId="166" fontId="0" fillId="9" borderId="1" xfId="2" applyNumberFormat="1" applyFont="1" applyFill="1" applyBorder="1" applyAlignment="1">
      <alignment horizontal="right"/>
    </xf>
    <xf numFmtId="166" fontId="0" fillId="3" borderId="1" xfId="2" applyNumberFormat="1" applyFont="1" applyFill="1" applyBorder="1"/>
    <xf numFmtId="166" fontId="0" fillId="2" borderId="0" xfId="0" applyNumberFormat="1" applyFill="1"/>
    <xf numFmtId="9" fontId="0" fillId="9" borderId="0" xfId="1" applyFont="1" applyFill="1" applyAlignment="1">
      <alignment horizontal="right"/>
    </xf>
    <xf numFmtId="4" fontId="0" fillId="9" borderId="0" xfId="0" applyNumberFormat="1" applyFill="1"/>
    <xf numFmtId="167" fontId="0" fillId="9" borderId="0" xfId="0" applyNumberFormat="1" applyFill="1"/>
    <xf numFmtId="14" fontId="0" fillId="0" borderId="0" xfId="0" applyNumberFormat="1"/>
    <xf numFmtId="3" fontId="3" fillId="9" borderId="0" xfId="2" applyNumberFormat="1" applyFont="1" applyFill="1" applyAlignment="1"/>
    <xf numFmtId="166" fontId="0" fillId="0" borderId="0" xfId="0" applyNumberFormat="1"/>
    <xf numFmtId="43" fontId="0" fillId="0" borderId="0" xfId="0" applyNumberFormat="1"/>
    <xf numFmtId="0" fontId="10" fillId="2" borderId="0" xfId="0" applyFont="1" applyFill="1"/>
    <xf numFmtId="3" fontId="0" fillId="2" borderId="2" xfId="0" applyNumberFormat="1" applyFill="1" applyBorder="1"/>
    <xf numFmtId="0" fontId="0" fillId="10" borderId="0" xfId="0" applyFill="1"/>
    <xf numFmtId="0" fontId="0" fillId="10" borderId="0" xfId="0" applyFill="1" applyAlignment="1">
      <alignment horizontal="center"/>
    </xf>
    <xf numFmtId="41" fontId="0" fillId="10" borderId="0" xfId="0" applyNumberFormat="1" applyFill="1" applyAlignment="1">
      <alignment horizontal="center"/>
    </xf>
    <xf numFmtId="0" fontId="0" fillId="10" borderId="1" xfId="0" applyFill="1" applyBorder="1"/>
    <xf numFmtId="0" fontId="0" fillId="10" borderId="1" xfId="0" applyFill="1" applyBorder="1" applyAlignment="1">
      <alignment horizontal="center"/>
    </xf>
    <xf numFmtId="41" fontId="0" fillId="10" borderId="1" xfId="0" applyNumberFormat="1" applyFill="1" applyBorder="1" applyAlignment="1">
      <alignment horizontal="center"/>
    </xf>
    <xf numFmtId="0" fontId="0" fillId="11" borderId="0" xfId="0" applyFill="1"/>
    <xf numFmtId="0" fontId="0" fillId="11" borderId="0" xfId="0" applyFill="1" applyAlignment="1">
      <alignment horizontal="center"/>
    </xf>
    <xf numFmtId="41" fontId="0" fillId="12" borderId="0" xfId="0" applyNumberFormat="1" applyFill="1" applyAlignment="1">
      <alignment horizontal="center"/>
    </xf>
    <xf numFmtId="41" fontId="0" fillId="11" borderId="0" xfId="0" applyNumberFormat="1" applyFill="1" applyAlignment="1">
      <alignment horizontal="center"/>
    </xf>
    <xf numFmtId="0" fontId="0" fillId="11" borderId="1" xfId="0" applyFill="1" applyBorder="1"/>
    <xf numFmtId="0" fontId="0" fillId="11" borderId="1" xfId="0" applyFill="1" applyBorder="1" applyAlignment="1">
      <alignment horizontal="center"/>
    </xf>
    <xf numFmtId="41" fontId="0" fillId="12" borderId="1" xfId="0" applyNumberFormat="1" applyFill="1" applyBorder="1" applyAlignment="1">
      <alignment horizontal="center"/>
    </xf>
    <xf numFmtId="3" fontId="0" fillId="0" borderId="0" xfId="0" applyNumberFormat="1"/>
    <xf numFmtId="2" fontId="0" fillId="0" borderId="0" xfId="0" applyNumberFormat="1"/>
    <xf numFmtId="0" fontId="4" fillId="2" borderId="0" xfId="0" applyFont="1" applyFill="1"/>
    <xf numFmtId="0" fontId="1" fillId="8" borderId="6" xfId="0" applyFont="1" applyFill="1" applyBorder="1" applyAlignment="1">
      <alignment horizontal="center" wrapText="1"/>
    </xf>
    <xf numFmtId="0" fontId="0" fillId="3" borderId="6" xfId="0" applyFill="1" applyBorder="1" applyAlignment="1">
      <alignment horizontal="left" wrapText="1"/>
    </xf>
    <xf numFmtId="0" fontId="0" fillId="0" borderId="6" xfId="0" applyBorder="1" applyAlignment="1">
      <alignment horizontal="left" wrapText="1"/>
    </xf>
    <xf numFmtId="0" fontId="0" fillId="2" borderId="6" xfId="0" applyFill="1" applyBorder="1" applyAlignment="1">
      <alignment horizontal="left" wrapText="1"/>
    </xf>
    <xf numFmtId="0" fontId="0" fillId="4" borderId="6" xfId="0" applyFill="1" applyBorder="1" applyAlignment="1">
      <alignment horizontal="left" wrapText="1"/>
    </xf>
    <xf numFmtId="0" fontId="0" fillId="3" borderId="7" xfId="0" applyFill="1" applyBorder="1" applyAlignment="1">
      <alignment horizontal="left" wrapText="1"/>
    </xf>
    <xf numFmtId="0" fontId="0" fillId="3" borderId="8" xfId="0" applyFill="1" applyBorder="1" applyAlignment="1">
      <alignment horizontal="left" wrapText="1"/>
    </xf>
    <xf numFmtId="0" fontId="0" fillId="3" borderId="9" xfId="0" applyFill="1" applyBorder="1" applyAlignment="1">
      <alignment horizontal="left" wrapText="1"/>
    </xf>
    <xf numFmtId="0" fontId="0" fillId="2" borderId="0" xfId="0" applyFill="1" applyAlignment="1">
      <alignment horizontal="left"/>
    </xf>
    <xf numFmtId="0" fontId="1" fillId="2" borderId="0" xfId="0" applyFont="1" applyFill="1" applyAlignment="1">
      <alignment horizontal="center"/>
    </xf>
    <xf numFmtId="0" fontId="1" fillId="2" borderId="1" xfId="0" applyFont="1" applyFill="1" applyBorder="1" applyAlignment="1">
      <alignment horizontal="center"/>
    </xf>
    <xf numFmtId="0" fontId="0" fillId="2" borderId="3" xfId="0" applyFill="1" applyBorder="1" applyAlignment="1">
      <alignment horizontal="left"/>
    </xf>
    <xf numFmtId="0" fontId="0" fillId="2" borderId="0" xfId="0" applyFill="1" applyAlignment="1">
      <alignment horizontal="center"/>
    </xf>
  </cellXfs>
  <cellStyles count="3">
    <cellStyle name="Comma" xfId="2" builtinId="3"/>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800" b="1" i="0" u="none" strike="noStrike" kern="1200" spc="0" baseline="0">
                <a:solidFill>
                  <a:sysClr val="windowText" lastClr="000000"/>
                </a:solidFill>
                <a:latin typeface="+mn-lt"/>
                <a:ea typeface="+mn-ea"/>
                <a:cs typeface="+mn-cs"/>
              </a:defRPr>
            </a:pPr>
            <a:r>
              <a:rPr lang="en-US" sz="1600" b="1" i="0" u="none" strike="noStrike" kern="1200" baseline="0">
                <a:solidFill>
                  <a:sysClr val="windowText" lastClr="000000"/>
                </a:solidFill>
                <a:latin typeface="+mn-lt"/>
                <a:ea typeface="+mn-ea"/>
                <a:cs typeface="+mn-cs"/>
              </a:rPr>
              <a:t>Example A, RP1-RP5</a:t>
            </a:r>
          </a:p>
        </c:rich>
      </c:tx>
      <c:overlay val="0"/>
      <c:spPr>
        <a:noFill/>
        <a:ln>
          <a:noFill/>
        </a:ln>
        <a:effectLst/>
      </c:spPr>
      <c:txPr>
        <a:bodyPr rot="0" spcFirstLastPara="1" vertOverflow="ellipsis" vert="horz" wrap="square" anchor="ctr" anchorCtr="1"/>
        <a:lstStyle/>
        <a:p>
          <a:pPr algn="ctr" rtl="0">
            <a:defRPr lang="en-US" sz="18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9297826233259305"/>
          <c:y val="0.15255178767804078"/>
          <c:w val="0.53714013953384032"/>
          <c:h val="0.67608965237052965"/>
        </c:manualLayout>
      </c:layout>
      <c:lineChart>
        <c:grouping val="standard"/>
        <c:varyColors val="0"/>
        <c:ser>
          <c:idx val="1"/>
          <c:order val="1"/>
          <c:tx>
            <c:v>Project Stocks</c:v>
          </c:tx>
          <c:spPr>
            <a:ln w="28575" cap="rnd">
              <a:solidFill>
                <a:schemeClr val="accent2"/>
              </a:solidFill>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RP1-RP5'!$D$173:$X$173</c:f>
              <c:numCache>
                <c:formatCode>#,##0</c:formatCode>
                <c:ptCount val="21"/>
                <c:pt idx="0">
                  <c:v>1570482</c:v>
                </c:pt>
                <c:pt idx="1">
                  <c:v>1606903.9920000001</c:v>
                </c:pt>
                <c:pt idx="2">
                  <c:v>1643191.2226296</c:v>
                </c:pt>
                <c:pt idx="3">
                  <c:v>1679289.5207316584</c:v>
                </c:pt>
                <c:pt idx="4">
                  <c:v>1715143.7576284134</c:v>
                </c:pt>
                <c:pt idx="5">
                  <c:v>1750697.977543764</c:v>
                </c:pt>
                <c:pt idx="6">
                  <c:v>1785895.534180955</c:v>
                </c:pt>
                <c:pt idx="7">
                  <c:v>1820679.2330359188</c:v>
                </c:pt>
                <c:pt idx="8">
                  <c:v>1854991.4789879408</c:v>
                </c:pt>
                <c:pt idx="9">
                  <c:v>1888774.4286723069</c:v>
                </c:pt>
                <c:pt idx="10">
                  <c:v>1921970.1471044791</c:v>
                </c:pt>
                <c:pt idx="11">
                  <c:v>1958608.1794659598</c:v>
                </c:pt>
                <c:pt idx="12">
                  <c:v>1990456.0686162277</c:v>
                </c:pt>
                <c:pt idx="13">
                  <c:v>2021543.9898127953</c:v>
                </c:pt>
                <c:pt idx="14">
                  <c:v>2051815.2725203885</c:v>
                </c:pt>
                <c:pt idx="15">
                  <c:v>2081213.9807442997</c:v>
                </c:pt>
                <c:pt idx="16">
                  <c:v>2109685.0823587249</c:v>
                </c:pt>
                <c:pt idx="17">
                  <c:v>2137174.6182009396</c:v>
                </c:pt>
                <c:pt idx="18">
                  <c:v>2163629.8702170677</c:v>
                </c:pt>
                <c:pt idx="19">
                  <c:v>2188999.5279374868</c:v>
                </c:pt>
                <c:pt idx="20">
                  <c:v>2213233.8525561146</c:v>
                </c:pt>
              </c:numCache>
            </c:numRef>
          </c:val>
          <c:smooth val="1"/>
          <c:extLst>
            <c:ext xmlns:c16="http://schemas.microsoft.com/office/drawing/2014/chart" uri="{C3380CC4-5D6E-409C-BE32-E72D297353CC}">
              <c16:uniqueId val="{00000000-10A5-464E-A86F-E0C6BCCA2D9D}"/>
            </c:ext>
          </c:extLst>
        </c:ser>
        <c:ser>
          <c:idx val="2"/>
          <c:order val="2"/>
          <c:tx>
            <c:v>Ex-Ante Baseline Stocks</c:v>
          </c:tx>
          <c:spPr>
            <a:ln w="28575" cap="rnd">
              <a:solidFill>
                <a:schemeClr val="accent3"/>
              </a:solidFill>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RP1-RP5'!$D$170:$X$170</c:f>
              <c:numCache>
                <c:formatCode>#,##0</c:formatCode>
                <c:ptCount val="21"/>
                <c:pt idx="0">
                  <c:v>1570482</c:v>
                </c:pt>
                <c:pt idx="1">
                  <c:v>1515176.4177229516</c:v>
                </c:pt>
                <c:pt idx="2">
                  <c:v>1459870.835445903</c:v>
                </c:pt>
                <c:pt idx="3">
                  <c:v>1404565.2531688546</c:v>
                </c:pt>
                <c:pt idx="4">
                  <c:v>1349259.6708918063</c:v>
                </c:pt>
                <c:pt idx="5">
                  <c:v>1293954.0886147579</c:v>
                </c:pt>
                <c:pt idx="6">
                  <c:v>1255911.2213671345</c:v>
                </c:pt>
                <c:pt idx="7">
                  <c:v>1217868.3541195111</c:v>
                </c:pt>
                <c:pt idx="8">
                  <c:v>1179825.4868718877</c:v>
                </c:pt>
                <c:pt idx="9">
                  <c:v>1141782.6196242643</c:v>
                </c:pt>
                <c:pt idx="10">
                  <c:v>1103739.7523766409</c:v>
                </c:pt>
                <c:pt idx="11">
                  <c:v>1079990.8529877772</c:v>
                </c:pt>
                <c:pt idx="12">
                  <c:v>1056241.9535989135</c:v>
                </c:pt>
                <c:pt idx="13">
                  <c:v>1032493.0542100498</c:v>
                </c:pt>
                <c:pt idx="14">
                  <c:v>1008744.154821186</c:v>
                </c:pt>
                <c:pt idx="15">
                  <c:v>984995.25543232227</c:v>
                </c:pt>
                <c:pt idx="16">
                  <c:v>979435.05285196914</c:v>
                </c:pt>
                <c:pt idx="17">
                  <c:v>973874.85027161613</c:v>
                </c:pt>
                <c:pt idx="18">
                  <c:v>968314.647691263</c:v>
                </c:pt>
                <c:pt idx="19">
                  <c:v>962754.44511090987</c:v>
                </c:pt>
                <c:pt idx="20">
                  <c:v>957194.24253055686</c:v>
                </c:pt>
              </c:numCache>
            </c:numRef>
          </c:val>
          <c:smooth val="1"/>
          <c:extLst>
            <c:ext xmlns:c16="http://schemas.microsoft.com/office/drawing/2014/chart" uri="{C3380CC4-5D6E-409C-BE32-E72D297353CC}">
              <c16:uniqueId val="{00000001-10A5-464E-A86F-E0C6BCCA2D9D}"/>
            </c:ext>
          </c:extLst>
        </c:ser>
        <c:ser>
          <c:idx val="3"/>
          <c:order val="3"/>
          <c:tx>
            <c:v>Dynamically Adjusted Baseline Stocks</c:v>
          </c:tx>
          <c:spPr>
            <a:ln w="28575" cap="rnd">
              <a:solidFill>
                <a:schemeClr val="accent4"/>
              </a:solidFill>
              <a:prstDash val="sysDash"/>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RP1-RP5'!$D$171:$X$171</c:f>
              <c:numCache>
                <c:formatCode>#,##0</c:formatCode>
                <c:ptCount val="21"/>
                <c:pt idx="0">
                  <c:v>1570482</c:v>
                </c:pt>
                <c:pt idx="1">
                  <c:v>1515176.4177229516</c:v>
                </c:pt>
                <c:pt idx="2">
                  <c:v>1459870.835445903</c:v>
                </c:pt>
                <c:pt idx="3">
                  <c:v>1404565.2531688546</c:v>
                </c:pt>
                <c:pt idx="4">
                  <c:v>1363745.0104702991</c:v>
                </c:pt>
                <c:pt idx="5">
                  <c:v>1331470.7818652904</c:v>
                </c:pt>
              </c:numCache>
            </c:numRef>
          </c:val>
          <c:smooth val="0"/>
          <c:extLst>
            <c:ext xmlns:c16="http://schemas.microsoft.com/office/drawing/2014/chart" uri="{C3380CC4-5D6E-409C-BE32-E72D297353CC}">
              <c16:uniqueId val="{00000002-10A5-464E-A86F-E0C6BCCA2D9D}"/>
            </c:ext>
          </c:extLst>
        </c:ser>
        <c:dLbls>
          <c:showLegendKey val="0"/>
          <c:showVal val="0"/>
          <c:showCatName val="0"/>
          <c:showSerName val="0"/>
          <c:showPercent val="0"/>
          <c:showBubbleSize val="0"/>
        </c:dLbls>
        <c:marker val="1"/>
        <c:smooth val="0"/>
        <c:axId val="566182424"/>
        <c:axId val="566183408"/>
      </c:lineChart>
      <c:scatterChart>
        <c:scatterStyle val="lineMarker"/>
        <c:varyColors val="0"/>
        <c:ser>
          <c:idx val="0"/>
          <c:order val="0"/>
          <c:tx>
            <c:v>Initial Carbon Stocks</c:v>
          </c:tx>
          <c:spPr>
            <a:ln w="25400" cap="rnd">
              <a:noFill/>
              <a:round/>
            </a:ln>
            <a:effectLst/>
          </c:spPr>
          <c:marker>
            <c:symbol val="circle"/>
            <c:size val="5"/>
            <c:spPr>
              <a:solidFill>
                <a:schemeClr val="accent1"/>
              </a:solidFill>
              <a:ln w="9525">
                <a:solidFill>
                  <a:schemeClr val="accent1"/>
                </a:solidFill>
              </a:ln>
              <a:effectLst/>
            </c:spPr>
          </c:marker>
          <c:yVal>
            <c:numRef>
              <c:f>'Example A RP1-RP5'!$D$169:$X$169</c:f>
              <c:numCache>
                <c:formatCode>#,##0</c:formatCode>
                <c:ptCount val="21"/>
                <c:pt idx="0">
                  <c:v>1570482</c:v>
                </c:pt>
              </c:numCache>
            </c:numRef>
          </c:yVal>
          <c:smooth val="0"/>
          <c:extLst>
            <c:ext xmlns:c16="http://schemas.microsoft.com/office/drawing/2014/chart" uri="{C3380CC4-5D6E-409C-BE32-E72D297353CC}">
              <c16:uniqueId val="{00000003-10A5-464E-A86F-E0C6BCCA2D9D}"/>
            </c:ext>
          </c:extLst>
        </c:ser>
        <c:ser>
          <c:idx val="4"/>
          <c:order val="4"/>
          <c:tx>
            <c:v>20-year Average Baseline</c:v>
          </c:tx>
          <c:spPr>
            <a:ln w="25400" cap="rnd">
              <a:solidFill>
                <a:schemeClr val="accent1"/>
              </a:solidFill>
              <a:round/>
            </a:ln>
            <a:effectLst/>
          </c:spPr>
          <c:marker>
            <c:symbol val="none"/>
          </c:marker>
          <c:yVal>
            <c:numRef>
              <c:f>'Example A RP1-RP5'!$D$172:$X$172</c:f>
              <c:numCache>
                <c:formatCode>#,##0</c:formatCode>
                <c:ptCount val="21"/>
                <c:pt idx="0">
                  <c:v>1166498.7718909655</c:v>
                </c:pt>
                <c:pt idx="1">
                  <c:v>1166498.7718909655</c:v>
                </c:pt>
                <c:pt idx="2">
                  <c:v>1166498.7718909655</c:v>
                </c:pt>
                <c:pt idx="3">
                  <c:v>1166498.7718909655</c:v>
                </c:pt>
                <c:pt idx="4">
                  <c:v>1166498.7718909655</c:v>
                </c:pt>
                <c:pt idx="5">
                  <c:v>1166498.7718909655</c:v>
                </c:pt>
                <c:pt idx="6">
                  <c:v>1166498.7718909655</c:v>
                </c:pt>
                <c:pt idx="7">
                  <c:v>1166498.7718909655</c:v>
                </c:pt>
                <c:pt idx="8">
                  <c:v>1166498.7718909655</c:v>
                </c:pt>
                <c:pt idx="9">
                  <c:v>1166498.7718909655</c:v>
                </c:pt>
                <c:pt idx="10">
                  <c:v>1166498.7718909655</c:v>
                </c:pt>
                <c:pt idx="11">
                  <c:v>1166498.7718909655</c:v>
                </c:pt>
                <c:pt idx="12">
                  <c:v>1166498.7718909655</c:v>
                </c:pt>
                <c:pt idx="13">
                  <c:v>1166498.7718909655</c:v>
                </c:pt>
                <c:pt idx="14">
                  <c:v>1166498.7718909655</c:v>
                </c:pt>
                <c:pt idx="15">
                  <c:v>1166498.7718909655</c:v>
                </c:pt>
                <c:pt idx="16">
                  <c:v>1166498.7718909655</c:v>
                </c:pt>
                <c:pt idx="17">
                  <c:v>1166498.7718909655</c:v>
                </c:pt>
                <c:pt idx="18">
                  <c:v>1166498.7718909655</c:v>
                </c:pt>
                <c:pt idx="19">
                  <c:v>1166498.7718909655</c:v>
                </c:pt>
                <c:pt idx="20">
                  <c:v>1166498.7718909655</c:v>
                </c:pt>
              </c:numCache>
            </c:numRef>
          </c:yVal>
          <c:smooth val="0"/>
          <c:extLst>
            <c:ext xmlns:c16="http://schemas.microsoft.com/office/drawing/2014/chart" uri="{C3380CC4-5D6E-409C-BE32-E72D297353CC}">
              <c16:uniqueId val="{00000001-DA13-452D-B4BB-C67AC66F67D0}"/>
            </c:ext>
          </c:extLst>
        </c:ser>
        <c:dLbls>
          <c:showLegendKey val="0"/>
          <c:showVal val="0"/>
          <c:showCatName val="0"/>
          <c:showSerName val="0"/>
          <c:showPercent val="0"/>
          <c:showBubbleSize val="0"/>
        </c:dLbls>
        <c:axId val="566182424"/>
        <c:axId val="566183408"/>
      </c:scatterChart>
      <c:catAx>
        <c:axId val="566182424"/>
        <c:scaling>
          <c:orientation val="minMax"/>
        </c:scaling>
        <c:delete val="0"/>
        <c:axPos val="b"/>
        <c:title>
          <c:tx>
            <c:rich>
              <a:bodyPr rot="0" spcFirstLastPara="1" vertOverflow="ellipsis" vert="horz" wrap="square" anchor="ctr" anchorCtr="1"/>
              <a:lstStyle/>
              <a:p>
                <a:pPr algn="ctr" rtl="0">
                  <a:defRPr lang="en-US" sz="1000" b="1" i="0" u="none" strike="noStrike" kern="1200" baseline="0">
                    <a:solidFill>
                      <a:sysClr val="windowText" lastClr="000000"/>
                    </a:solidFill>
                    <a:latin typeface="+mn-lt"/>
                    <a:ea typeface="+mn-ea"/>
                    <a:cs typeface="+mn-cs"/>
                  </a:defRPr>
                </a:pPr>
                <a:r>
                  <a:rPr lang="en-US" sz="1000" b="1" i="0" u="none" strike="noStrike" kern="1200" baseline="0">
                    <a:solidFill>
                      <a:sysClr val="windowText" lastClr="000000"/>
                    </a:solidFill>
                    <a:latin typeface="+mn-lt"/>
                    <a:ea typeface="+mn-ea"/>
                    <a:cs typeface="+mn-cs"/>
                  </a:rPr>
                  <a:t>Project year</a:t>
                </a:r>
              </a:p>
            </c:rich>
          </c:tx>
          <c:overlay val="0"/>
          <c:spPr>
            <a:noFill/>
            <a:ln>
              <a:noFill/>
            </a:ln>
            <a:effectLst/>
          </c:spPr>
          <c:txPr>
            <a:bodyPr rot="0" spcFirstLastPara="1" vertOverflow="ellipsis" vert="horz" wrap="square" anchor="ctr" anchorCtr="1"/>
            <a:lstStyle/>
            <a:p>
              <a:pPr algn="ctr" rtl="0">
                <a:defRPr lang="en-US" sz="10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183408"/>
        <c:crosses val="autoZero"/>
        <c:auto val="1"/>
        <c:lblAlgn val="ctr"/>
        <c:lblOffset val="100"/>
        <c:noMultiLvlLbl val="0"/>
      </c:catAx>
      <c:valAx>
        <c:axId val="566183408"/>
        <c:scaling>
          <c:orientation val="minMax"/>
          <c:min val="9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ysClr val="windowText" lastClr="000000"/>
                    </a:solidFill>
                    <a:latin typeface="+mn-lt"/>
                    <a:ea typeface="+mn-ea"/>
                    <a:cs typeface="+mn-cs"/>
                  </a:defRPr>
                </a:pPr>
                <a:r>
                  <a:rPr lang="en-US" sz="1000" b="1" i="0" u="none" strike="noStrike" kern="1200" baseline="0">
                    <a:solidFill>
                      <a:sysClr val="windowText" lastClr="000000"/>
                    </a:solidFill>
                    <a:latin typeface="+mn-lt"/>
                    <a:ea typeface="+mn-ea"/>
                    <a:cs typeface="+mn-cs"/>
                  </a:rPr>
                  <a:t>Carbon stocks (t CO2e)</a:t>
                </a:r>
              </a:p>
              <a:p>
                <a:pPr marL="0" marR="0" lvl="0" indent="0" algn="ctr" defTabSz="914400" rtl="0" eaLnBrk="1" fontAlgn="auto" latinLnBrk="0" hangingPunct="1">
                  <a:lnSpc>
                    <a:spcPct val="100000"/>
                  </a:lnSpc>
                  <a:spcBef>
                    <a:spcPts val="0"/>
                  </a:spcBef>
                  <a:spcAft>
                    <a:spcPts val="0"/>
                  </a:spcAft>
                  <a:buClrTx/>
                  <a:buSzTx/>
                  <a:buFontTx/>
                  <a:buNone/>
                  <a:tabLst/>
                  <a:defRPr lang="en-US" b="1">
                    <a:solidFill>
                      <a:sysClr val="windowText" lastClr="000000"/>
                    </a:solidFill>
                  </a:defRPr>
                </a:pPr>
                <a:endParaRPr lang="en-US" sz="1000" b="1" i="0" u="none" strike="noStrike" kern="1200" baseline="0">
                  <a:solidFill>
                    <a:sysClr val="windowText" lastClr="000000"/>
                  </a:solidFill>
                  <a:latin typeface="+mn-lt"/>
                  <a:ea typeface="+mn-ea"/>
                  <a:cs typeface="+mn-cs"/>
                </a:endParaRPr>
              </a:p>
            </c:rich>
          </c:tx>
          <c:layout>
            <c:manualLayout>
              <c:xMode val="edge"/>
              <c:yMode val="edge"/>
              <c:x val="2.4322830292979547E-2"/>
              <c:y val="0.25754317450391068"/>
            </c:manualLayout>
          </c:layout>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182424"/>
        <c:crosses val="autoZero"/>
        <c:crossBetween val="between"/>
      </c:valAx>
      <c:spPr>
        <a:noFill/>
        <a:ln>
          <a:noFill/>
        </a:ln>
        <a:effectLst/>
      </c:spPr>
    </c:plotArea>
    <c:legend>
      <c:legendPos val="r"/>
      <c:layout>
        <c:manualLayout>
          <c:xMode val="edge"/>
          <c:yMode val="edge"/>
          <c:x val="0.75518962693765845"/>
          <c:y val="0.15176871659907093"/>
          <c:w val="0.24481037306234157"/>
          <c:h val="0.7245580145668845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044" l="0.7000000000000004" r="0.7000000000000004" t="0.75000000000000044" header="0.30000000000000021" footer="0.30000000000000021"/>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800" b="1" i="0" u="none" strike="noStrike" kern="1200" spc="0" baseline="0">
                <a:solidFill>
                  <a:sysClr val="windowText" lastClr="000000"/>
                </a:solidFill>
                <a:latin typeface="+mn-lt"/>
                <a:ea typeface="+mn-ea"/>
                <a:cs typeface="+mn-cs"/>
              </a:defRPr>
            </a:pPr>
            <a:r>
              <a:rPr lang="en-US" sz="1600" b="1" i="0" u="none" strike="noStrike" kern="1200" baseline="0">
                <a:solidFill>
                  <a:sysClr val="windowText" lastClr="000000"/>
                </a:solidFill>
                <a:latin typeface="+mn-lt"/>
                <a:ea typeface="+mn-ea"/>
                <a:cs typeface="+mn-cs"/>
              </a:rPr>
              <a:t>Example A, RP6-RP10</a:t>
            </a:r>
          </a:p>
        </c:rich>
      </c:tx>
      <c:overlay val="0"/>
      <c:spPr>
        <a:noFill/>
        <a:ln>
          <a:noFill/>
        </a:ln>
        <a:effectLst/>
      </c:spPr>
      <c:txPr>
        <a:bodyPr rot="0" spcFirstLastPara="1" vertOverflow="ellipsis" vert="horz" wrap="square" anchor="ctr" anchorCtr="1"/>
        <a:lstStyle/>
        <a:p>
          <a:pPr algn="ctr" rtl="0">
            <a:defRPr lang="en-US" sz="18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9297826233259305"/>
          <c:y val="0.15255178767804078"/>
          <c:w val="0.53714013953384032"/>
          <c:h val="0.67608965237052965"/>
        </c:manualLayout>
      </c:layout>
      <c:lineChart>
        <c:grouping val="standard"/>
        <c:varyColors val="0"/>
        <c:ser>
          <c:idx val="1"/>
          <c:order val="0"/>
          <c:tx>
            <c:v>Project Stocks</c:v>
          </c:tx>
          <c:spPr>
            <a:ln w="28575" cap="rnd">
              <a:solidFill>
                <a:schemeClr val="accent2"/>
              </a:solidFill>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RP6-RP10'!$D$173:$X$173</c:f>
              <c:numCache>
                <c:formatCode>#,##0</c:formatCode>
                <c:ptCount val="21"/>
                <c:pt idx="0">
                  <c:v>1570482</c:v>
                </c:pt>
                <c:pt idx="1">
                  <c:v>1606903.9920000001</c:v>
                </c:pt>
                <c:pt idx="2">
                  <c:v>1643191.2226296</c:v>
                </c:pt>
                <c:pt idx="3">
                  <c:v>1679289.5207316584</c:v>
                </c:pt>
                <c:pt idx="4">
                  <c:v>1715143.7576284134</c:v>
                </c:pt>
                <c:pt idx="5">
                  <c:v>1750697.977543764</c:v>
                </c:pt>
                <c:pt idx="6">
                  <c:v>1785895.534180955</c:v>
                </c:pt>
                <c:pt idx="7">
                  <c:v>1820679.2330359188</c:v>
                </c:pt>
                <c:pt idx="8">
                  <c:v>1854991.4789879408</c:v>
                </c:pt>
                <c:pt idx="9">
                  <c:v>1888774.4286723069</c:v>
                </c:pt>
                <c:pt idx="10">
                  <c:v>1921970.1471044791</c:v>
                </c:pt>
                <c:pt idx="11">
                  <c:v>1958608.1794659598</c:v>
                </c:pt>
                <c:pt idx="12">
                  <c:v>1990456.0686162277</c:v>
                </c:pt>
                <c:pt idx="13">
                  <c:v>2021543.9898127953</c:v>
                </c:pt>
                <c:pt idx="14">
                  <c:v>2051815.2725203885</c:v>
                </c:pt>
                <c:pt idx="15">
                  <c:v>2081213.9807442997</c:v>
                </c:pt>
                <c:pt idx="16">
                  <c:v>2109685.0823587249</c:v>
                </c:pt>
                <c:pt idx="17">
                  <c:v>2137174.6182009396</c:v>
                </c:pt>
                <c:pt idx="18">
                  <c:v>2163629.8702170677</c:v>
                </c:pt>
                <c:pt idx="19">
                  <c:v>2188999.5279374868</c:v>
                </c:pt>
                <c:pt idx="20">
                  <c:v>2213233.8525561146</c:v>
                </c:pt>
              </c:numCache>
            </c:numRef>
          </c:val>
          <c:smooth val="1"/>
          <c:extLst>
            <c:ext xmlns:c16="http://schemas.microsoft.com/office/drawing/2014/chart" uri="{C3380CC4-5D6E-409C-BE32-E72D297353CC}">
              <c16:uniqueId val="{00000000-82FC-44EE-AA1E-D6C70327911D}"/>
            </c:ext>
          </c:extLst>
        </c:ser>
        <c:ser>
          <c:idx val="2"/>
          <c:order val="1"/>
          <c:tx>
            <c:v>Ex-Ante Baseline Stocks</c:v>
          </c:tx>
          <c:spPr>
            <a:ln w="28575" cap="rnd">
              <a:solidFill>
                <a:schemeClr val="accent3"/>
              </a:solidFill>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RP6-RP10'!$D$170:$X$170</c:f>
              <c:numCache>
                <c:formatCode>#,##0</c:formatCode>
                <c:ptCount val="21"/>
                <c:pt idx="0">
                  <c:v>1570482</c:v>
                </c:pt>
                <c:pt idx="1">
                  <c:v>1515176.4177229516</c:v>
                </c:pt>
                <c:pt idx="2">
                  <c:v>1459870.835445903</c:v>
                </c:pt>
                <c:pt idx="3">
                  <c:v>1404565.2531688546</c:v>
                </c:pt>
                <c:pt idx="4">
                  <c:v>1363745.0104702991</c:v>
                </c:pt>
                <c:pt idx="5">
                  <c:v>1331470.7818652904</c:v>
                </c:pt>
                <c:pt idx="6">
                  <c:v>1325990.822884551</c:v>
                </c:pt>
                <c:pt idx="7">
                  <c:v>1318212.7721876625</c:v>
                </c:pt>
                <c:pt idx="8">
                  <c:v>1310434.7214907741</c:v>
                </c:pt>
                <c:pt idx="9">
                  <c:v>1302656.6707938856</c:v>
                </c:pt>
                <c:pt idx="10">
                  <c:v>1294878.6200969971</c:v>
                </c:pt>
                <c:pt idx="11">
                  <c:v>1290319.2587996656</c:v>
                </c:pt>
                <c:pt idx="12">
                  <c:v>1285759.8975023341</c:v>
                </c:pt>
                <c:pt idx="13">
                  <c:v>1281200.5362050026</c:v>
                </c:pt>
                <c:pt idx="14">
                  <c:v>1276641.1749076711</c:v>
                </c:pt>
                <c:pt idx="15">
                  <c:v>1272081.8136103395</c:v>
                </c:pt>
                <c:pt idx="16">
                  <c:v>1270843.4419778569</c:v>
                </c:pt>
                <c:pt idx="17">
                  <c:v>1269605.0703453743</c:v>
                </c:pt>
                <c:pt idx="18">
                  <c:v>1268366.6987128919</c:v>
                </c:pt>
                <c:pt idx="19">
                  <c:v>1267128.3270804093</c:v>
                </c:pt>
                <c:pt idx="20">
                  <c:v>1265889.9554479267</c:v>
                </c:pt>
              </c:numCache>
            </c:numRef>
          </c:val>
          <c:smooth val="1"/>
          <c:extLst>
            <c:ext xmlns:c16="http://schemas.microsoft.com/office/drawing/2014/chart" uri="{C3380CC4-5D6E-409C-BE32-E72D297353CC}">
              <c16:uniqueId val="{00000001-82FC-44EE-AA1E-D6C70327911D}"/>
            </c:ext>
          </c:extLst>
        </c:ser>
        <c:ser>
          <c:idx val="3"/>
          <c:order val="2"/>
          <c:tx>
            <c:v>Dynamically Adjusted Baseline Stocks</c:v>
          </c:tx>
          <c:spPr>
            <a:ln w="28575" cap="rnd">
              <a:solidFill>
                <a:schemeClr val="accent4"/>
              </a:solidFill>
              <a:prstDash val="sysDash"/>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RP6-RP10'!$D$171:$N$171</c:f>
              <c:numCache>
                <c:formatCode>#,##0</c:formatCode>
                <c:ptCount val="11"/>
                <c:pt idx="0">
                  <c:v>1570482</c:v>
                </c:pt>
                <c:pt idx="1">
                  <c:v>1515176.4177229516</c:v>
                </c:pt>
                <c:pt idx="2">
                  <c:v>1459870.835445903</c:v>
                </c:pt>
                <c:pt idx="3">
                  <c:v>1404565.2531688546</c:v>
                </c:pt>
                <c:pt idx="4">
                  <c:v>1363745.0104702991</c:v>
                </c:pt>
                <c:pt idx="5">
                  <c:v>1331470.7818652904</c:v>
                </c:pt>
                <c:pt idx="6">
                  <c:v>1325990.822884551</c:v>
                </c:pt>
                <c:pt idx="7">
                  <c:v>1318212.7721876625</c:v>
                </c:pt>
                <c:pt idx="8">
                  <c:v>1313704.1610102768</c:v>
                </c:pt>
                <c:pt idx="9">
                  <c:v>1309195.5498328907</c:v>
                </c:pt>
                <c:pt idx="10">
                  <c:v>1304686.938655505</c:v>
                </c:pt>
              </c:numCache>
            </c:numRef>
          </c:val>
          <c:smooth val="0"/>
          <c:extLst>
            <c:ext xmlns:c16="http://schemas.microsoft.com/office/drawing/2014/chart" uri="{C3380CC4-5D6E-409C-BE32-E72D297353CC}">
              <c16:uniqueId val="{00000002-82FC-44EE-AA1E-D6C70327911D}"/>
            </c:ext>
          </c:extLst>
        </c:ser>
        <c:dLbls>
          <c:showLegendKey val="0"/>
          <c:showVal val="0"/>
          <c:showCatName val="0"/>
          <c:showSerName val="0"/>
          <c:showPercent val="0"/>
          <c:showBubbleSize val="0"/>
        </c:dLbls>
        <c:marker val="1"/>
        <c:smooth val="0"/>
        <c:axId val="566182424"/>
        <c:axId val="566183408"/>
      </c:lineChart>
      <c:scatterChart>
        <c:scatterStyle val="lineMarker"/>
        <c:varyColors val="0"/>
        <c:ser>
          <c:idx val="0"/>
          <c:order val="3"/>
          <c:tx>
            <c:v>Initial Carbon Stocks</c:v>
          </c:tx>
          <c:spPr>
            <a:ln w="25400" cap="rnd">
              <a:noFill/>
              <a:round/>
            </a:ln>
            <a:effectLst/>
          </c:spPr>
          <c:marker>
            <c:symbol val="circle"/>
            <c:size val="5"/>
            <c:spPr>
              <a:solidFill>
                <a:schemeClr val="accent1"/>
              </a:solidFill>
              <a:ln w="9525">
                <a:solidFill>
                  <a:schemeClr val="accent1"/>
                </a:solidFill>
              </a:ln>
              <a:effectLst/>
            </c:spPr>
          </c:marker>
          <c:yVal>
            <c:numRef>
              <c:f>'Example A RP6-RP10'!$D$169</c:f>
              <c:numCache>
                <c:formatCode>#,##0</c:formatCode>
                <c:ptCount val="1"/>
                <c:pt idx="0">
                  <c:v>1570482</c:v>
                </c:pt>
              </c:numCache>
            </c:numRef>
          </c:yVal>
          <c:smooth val="0"/>
          <c:extLst>
            <c:ext xmlns:c16="http://schemas.microsoft.com/office/drawing/2014/chart" uri="{C3380CC4-5D6E-409C-BE32-E72D297353CC}">
              <c16:uniqueId val="{00000003-82FC-44EE-AA1E-D6C70327911D}"/>
            </c:ext>
          </c:extLst>
        </c:ser>
        <c:ser>
          <c:idx val="4"/>
          <c:order val="4"/>
          <c:tx>
            <c:v>20-year Average Baseline</c:v>
          </c:tx>
          <c:spPr>
            <a:ln w="25400" cap="rnd">
              <a:solidFill>
                <a:schemeClr val="accent1"/>
              </a:solidFill>
              <a:round/>
            </a:ln>
            <a:effectLst/>
          </c:spPr>
          <c:marker>
            <c:symbol val="none"/>
          </c:marker>
          <c:yVal>
            <c:numRef>
              <c:f>'Example A RP6-RP10'!$D$172:$X$172</c:f>
              <c:numCache>
                <c:formatCode>#,##0</c:formatCode>
                <c:ptCount val="21"/>
                <c:pt idx="0">
                  <c:v>1330729.5276531733</c:v>
                </c:pt>
                <c:pt idx="1">
                  <c:v>1330729.5276531733</c:v>
                </c:pt>
                <c:pt idx="2">
                  <c:v>1330729.5276531733</c:v>
                </c:pt>
                <c:pt idx="3">
                  <c:v>1330729.5276531733</c:v>
                </c:pt>
                <c:pt idx="4">
                  <c:v>1330729.5276531733</c:v>
                </c:pt>
                <c:pt idx="5">
                  <c:v>1330729.5276531733</c:v>
                </c:pt>
                <c:pt idx="6">
                  <c:v>1330729.5276531733</c:v>
                </c:pt>
                <c:pt idx="7">
                  <c:v>1330729.5276531733</c:v>
                </c:pt>
                <c:pt idx="8">
                  <c:v>1330729.5276531733</c:v>
                </c:pt>
                <c:pt idx="9">
                  <c:v>1330729.5276531733</c:v>
                </c:pt>
                <c:pt idx="10">
                  <c:v>1330729.5276531733</c:v>
                </c:pt>
                <c:pt idx="11">
                  <c:v>1330729.5276531733</c:v>
                </c:pt>
                <c:pt idx="12">
                  <c:v>1330729.5276531733</c:v>
                </c:pt>
                <c:pt idx="13">
                  <c:v>1330729.5276531733</c:v>
                </c:pt>
                <c:pt idx="14">
                  <c:v>1330729.5276531733</c:v>
                </c:pt>
                <c:pt idx="15">
                  <c:v>1330729.5276531733</c:v>
                </c:pt>
                <c:pt idx="16">
                  <c:v>1330729.5276531733</c:v>
                </c:pt>
                <c:pt idx="17">
                  <c:v>1330729.5276531733</c:v>
                </c:pt>
                <c:pt idx="18">
                  <c:v>1330729.5276531733</c:v>
                </c:pt>
                <c:pt idx="19">
                  <c:v>1330729.5276531733</c:v>
                </c:pt>
                <c:pt idx="20">
                  <c:v>1330729.5276531733</c:v>
                </c:pt>
              </c:numCache>
            </c:numRef>
          </c:yVal>
          <c:smooth val="0"/>
          <c:extLst>
            <c:ext xmlns:c16="http://schemas.microsoft.com/office/drawing/2014/chart" uri="{C3380CC4-5D6E-409C-BE32-E72D297353CC}">
              <c16:uniqueId val="{00000000-DBE9-479A-8C32-2A6865827325}"/>
            </c:ext>
          </c:extLst>
        </c:ser>
        <c:dLbls>
          <c:showLegendKey val="0"/>
          <c:showVal val="0"/>
          <c:showCatName val="0"/>
          <c:showSerName val="0"/>
          <c:showPercent val="0"/>
          <c:showBubbleSize val="0"/>
        </c:dLbls>
        <c:axId val="566182424"/>
        <c:axId val="566183408"/>
      </c:scatterChart>
      <c:catAx>
        <c:axId val="566182424"/>
        <c:scaling>
          <c:orientation val="minMax"/>
        </c:scaling>
        <c:delete val="0"/>
        <c:axPos val="b"/>
        <c:title>
          <c:tx>
            <c:rich>
              <a:bodyPr rot="0" spcFirstLastPara="1" vertOverflow="ellipsis" vert="horz" wrap="square" anchor="ctr" anchorCtr="1"/>
              <a:lstStyle/>
              <a:p>
                <a:pPr algn="ctr" rtl="0">
                  <a:defRPr lang="en-US" sz="1000" b="1" i="0" u="none" strike="noStrike" kern="1200" baseline="0">
                    <a:solidFill>
                      <a:sysClr val="windowText" lastClr="000000"/>
                    </a:solidFill>
                    <a:latin typeface="+mn-lt"/>
                    <a:ea typeface="+mn-ea"/>
                    <a:cs typeface="+mn-cs"/>
                  </a:defRPr>
                </a:pPr>
                <a:r>
                  <a:rPr lang="en-US" sz="1000" b="1" i="0" u="none" strike="noStrike" kern="1200" baseline="0">
                    <a:solidFill>
                      <a:sysClr val="windowText" lastClr="000000"/>
                    </a:solidFill>
                    <a:latin typeface="+mn-lt"/>
                    <a:ea typeface="+mn-ea"/>
                    <a:cs typeface="+mn-cs"/>
                  </a:rPr>
                  <a:t>Project year</a:t>
                </a:r>
              </a:p>
            </c:rich>
          </c:tx>
          <c:overlay val="0"/>
          <c:spPr>
            <a:noFill/>
            <a:ln>
              <a:noFill/>
            </a:ln>
            <a:effectLst/>
          </c:spPr>
          <c:txPr>
            <a:bodyPr rot="0" spcFirstLastPara="1" vertOverflow="ellipsis" vert="horz" wrap="square" anchor="ctr" anchorCtr="1"/>
            <a:lstStyle/>
            <a:p>
              <a:pPr algn="ctr" rtl="0">
                <a:defRPr lang="en-US" sz="10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183408"/>
        <c:crosses val="autoZero"/>
        <c:auto val="1"/>
        <c:lblAlgn val="ctr"/>
        <c:lblOffset val="100"/>
        <c:noMultiLvlLbl val="0"/>
      </c:catAx>
      <c:valAx>
        <c:axId val="566183408"/>
        <c:scaling>
          <c:orientation val="minMax"/>
          <c:min val="9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ysClr val="windowText" lastClr="000000"/>
                    </a:solidFill>
                    <a:latin typeface="+mn-lt"/>
                    <a:ea typeface="+mn-ea"/>
                    <a:cs typeface="+mn-cs"/>
                  </a:defRPr>
                </a:pPr>
                <a:r>
                  <a:rPr lang="en-US" sz="1000" b="1" i="0" u="none" strike="noStrike" kern="1200" baseline="0">
                    <a:solidFill>
                      <a:sysClr val="windowText" lastClr="000000"/>
                    </a:solidFill>
                    <a:latin typeface="+mn-lt"/>
                    <a:ea typeface="+mn-ea"/>
                    <a:cs typeface="+mn-cs"/>
                  </a:rPr>
                  <a:t>Carbon stocks (t CO2e)</a:t>
                </a:r>
              </a:p>
              <a:p>
                <a:pPr marL="0" marR="0" lvl="0" indent="0" algn="ctr" defTabSz="914400" rtl="0" eaLnBrk="1" fontAlgn="auto" latinLnBrk="0" hangingPunct="1">
                  <a:lnSpc>
                    <a:spcPct val="100000"/>
                  </a:lnSpc>
                  <a:spcBef>
                    <a:spcPts val="0"/>
                  </a:spcBef>
                  <a:spcAft>
                    <a:spcPts val="0"/>
                  </a:spcAft>
                  <a:buClrTx/>
                  <a:buSzTx/>
                  <a:buFontTx/>
                  <a:buNone/>
                  <a:tabLst/>
                  <a:defRPr lang="en-US" b="1">
                    <a:solidFill>
                      <a:sysClr val="windowText" lastClr="000000"/>
                    </a:solidFill>
                  </a:defRPr>
                </a:pPr>
                <a:endParaRPr lang="en-US" sz="1000" b="1" i="0" u="none" strike="noStrike" kern="1200" baseline="0">
                  <a:solidFill>
                    <a:sysClr val="windowText" lastClr="000000"/>
                  </a:solidFill>
                  <a:latin typeface="+mn-lt"/>
                  <a:ea typeface="+mn-ea"/>
                  <a:cs typeface="+mn-cs"/>
                </a:endParaRPr>
              </a:p>
            </c:rich>
          </c:tx>
          <c:layout>
            <c:manualLayout>
              <c:xMode val="edge"/>
              <c:yMode val="edge"/>
              <c:x val="2.4322830292979547E-2"/>
              <c:y val="0.25754317450391068"/>
            </c:manualLayout>
          </c:layout>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182424"/>
        <c:crosses val="autoZero"/>
        <c:crossBetween val="between"/>
      </c:valAx>
      <c:spPr>
        <a:noFill/>
        <a:ln>
          <a:noFill/>
        </a:ln>
        <a:effectLst/>
      </c:spPr>
    </c:plotArea>
    <c:legend>
      <c:legendPos val="r"/>
      <c:layout>
        <c:manualLayout>
          <c:xMode val="edge"/>
          <c:yMode val="edge"/>
          <c:x val="0.74379361554164714"/>
          <c:y val="0.15176871659907093"/>
          <c:w val="0.24253117078313929"/>
          <c:h val="0.6830713524521793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044" l="0.7000000000000004" r="0.7000000000000004" t="0.75000000000000044" header="0.30000000000000021" footer="0.30000000000000021"/>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800" b="1" i="0" u="none" strike="noStrike" kern="1200" spc="0" baseline="0">
                <a:solidFill>
                  <a:sysClr val="windowText" lastClr="000000"/>
                </a:solidFill>
                <a:latin typeface="+mn-lt"/>
                <a:ea typeface="+mn-ea"/>
                <a:cs typeface="+mn-cs"/>
              </a:defRPr>
            </a:pPr>
            <a:r>
              <a:rPr lang="en-US" sz="1600" b="1" i="0" u="none" strike="noStrike" kern="1200" baseline="0">
                <a:solidFill>
                  <a:sysClr val="windowText" lastClr="000000"/>
                </a:solidFill>
                <a:latin typeface="+mn-lt"/>
                <a:ea typeface="+mn-ea"/>
                <a:cs typeface="+mn-cs"/>
              </a:rPr>
              <a:t>Example A, RP11-RP15</a:t>
            </a:r>
          </a:p>
        </c:rich>
      </c:tx>
      <c:overlay val="0"/>
      <c:spPr>
        <a:noFill/>
        <a:ln>
          <a:noFill/>
        </a:ln>
        <a:effectLst/>
      </c:spPr>
      <c:txPr>
        <a:bodyPr rot="0" spcFirstLastPara="1" vertOverflow="ellipsis" vert="horz" wrap="square" anchor="ctr" anchorCtr="1"/>
        <a:lstStyle/>
        <a:p>
          <a:pPr algn="ctr" rtl="0">
            <a:defRPr lang="en-US" sz="18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9297826233259305"/>
          <c:y val="0.15255178767804078"/>
          <c:w val="0.53714013953384032"/>
          <c:h val="0.67608965237052965"/>
        </c:manualLayout>
      </c:layout>
      <c:lineChart>
        <c:grouping val="standard"/>
        <c:varyColors val="0"/>
        <c:ser>
          <c:idx val="1"/>
          <c:order val="0"/>
          <c:tx>
            <c:v>Project Stocks</c:v>
          </c:tx>
          <c:spPr>
            <a:ln w="28575" cap="rnd">
              <a:solidFill>
                <a:schemeClr val="accent2"/>
              </a:solidFill>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RP11-RP15'!$D$173:$X$173</c:f>
              <c:numCache>
                <c:formatCode>#,##0</c:formatCode>
                <c:ptCount val="21"/>
                <c:pt idx="0">
                  <c:v>1570482</c:v>
                </c:pt>
                <c:pt idx="1">
                  <c:v>1606903.9920000001</c:v>
                </c:pt>
                <c:pt idx="2">
                  <c:v>1643191.2226296</c:v>
                </c:pt>
                <c:pt idx="3">
                  <c:v>1679289.5207316584</c:v>
                </c:pt>
                <c:pt idx="4">
                  <c:v>1715143.7576284134</c:v>
                </c:pt>
                <c:pt idx="5">
                  <c:v>1750697.977543764</c:v>
                </c:pt>
                <c:pt idx="6">
                  <c:v>1785895.534180955</c:v>
                </c:pt>
                <c:pt idx="7">
                  <c:v>1820679.2330359188</c:v>
                </c:pt>
                <c:pt idx="8">
                  <c:v>1854991.4789879408</c:v>
                </c:pt>
                <c:pt idx="9">
                  <c:v>1888774.4286723069</c:v>
                </c:pt>
                <c:pt idx="10">
                  <c:v>1921970.1471044791</c:v>
                </c:pt>
                <c:pt idx="11">
                  <c:v>1958608.1794659598</c:v>
                </c:pt>
                <c:pt idx="12">
                  <c:v>1990456.0686162277</c:v>
                </c:pt>
                <c:pt idx="13">
                  <c:v>2021543.9898127953</c:v>
                </c:pt>
                <c:pt idx="14">
                  <c:v>2051815.2725203885</c:v>
                </c:pt>
                <c:pt idx="15">
                  <c:v>2081213.9807442997</c:v>
                </c:pt>
                <c:pt idx="16">
                  <c:v>2109685.0823587249</c:v>
                </c:pt>
                <c:pt idx="17">
                  <c:v>2137174.6182009396</c:v>
                </c:pt>
                <c:pt idx="18">
                  <c:v>2163629.8702170677</c:v>
                </c:pt>
                <c:pt idx="19">
                  <c:v>2188999.5279374868</c:v>
                </c:pt>
                <c:pt idx="20">
                  <c:v>2213233.8525561146</c:v>
                </c:pt>
              </c:numCache>
            </c:numRef>
          </c:val>
          <c:smooth val="1"/>
          <c:extLst>
            <c:ext xmlns:c16="http://schemas.microsoft.com/office/drawing/2014/chart" uri="{C3380CC4-5D6E-409C-BE32-E72D297353CC}">
              <c16:uniqueId val="{00000000-732D-4454-94A9-9C1728988584}"/>
            </c:ext>
          </c:extLst>
        </c:ser>
        <c:ser>
          <c:idx val="2"/>
          <c:order val="1"/>
          <c:tx>
            <c:v>Ex-Ante Baseline Stocks</c:v>
          </c:tx>
          <c:spPr>
            <a:ln w="28575" cap="rnd">
              <a:solidFill>
                <a:schemeClr val="accent3"/>
              </a:solidFill>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RP11-RP15'!$D$170:$X$170</c:f>
              <c:numCache>
                <c:formatCode>#,##0</c:formatCode>
                <c:ptCount val="21"/>
                <c:pt idx="0">
                  <c:v>1570482</c:v>
                </c:pt>
                <c:pt idx="1">
                  <c:v>1515176.4177229516</c:v>
                </c:pt>
                <c:pt idx="2">
                  <c:v>1459870.835445903</c:v>
                </c:pt>
                <c:pt idx="3">
                  <c:v>1404565.2531688546</c:v>
                </c:pt>
                <c:pt idx="4">
                  <c:v>1363745.0104702991</c:v>
                </c:pt>
                <c:pt idx="5">
                  <c:v>1331470.7818652904</c:v>
                </c:pt>
                <c:pt idx="6">
                  <c:v>1325990.822884551</c:v>
                </c:pt>
                <c:pt idx="7">
                  <c:v>1318212.7721876625</c:v>
                </c:pt>
                <c:pt idx="8">
                  <c:v>1313704.1610102768</c:v>
                </c:pt>
                <c:pt idx="9">
                  <c:v>1309195.5498328907</c:v>
                </c:pt>
                <c:pt idx="10">
                  <c:v>1304686.938655505</c:v>
                </c:pt>
                <c:pt idx="11">
                  <c:v>1305897.3943525658</c:v>
                </c:pt>
                <c:pt idx="12">
                  <c:v>1307107.8500496268</c:v>
                </c:pt>
                <c:pt idx="13">
                  <c:v>1308318.3057466876</c:v>
                </c:pt>
                <c:pt idx="14">
                  <c:v>1309528.7614437486</c:v>
                </c:pt>
                <c:pt idx="15">
                  <c:v>1310739.2171408094</c:v>
                </c:pt>
                <c:pt idx="16">
                  <c:v>1311756.9045373597</c:v>
                </c:pt>
                <c:pt idx="17">
                  <c:v>1312774.59193391</c:v>
                </c:pt>
                <c:pt idx="18">
                  <c:v>1313792.2793304604</c:v>
                </c:pt>
                <c:pt idx="19">
                  <c:v>1314809.9667270107</c:v>
                </c:pt>
                <c:pt idx="20">
                  <c:v>1315827.654123561</c:v>
                </c:pt>
              </c:numCache>
            </c:numRef>
          </c:val>
          <c:smooth val="1"/>
          <c:extLst>
            <c:ext xmlns:c16="http://schemas.microsoft.com/office/drawing/2014/chart" uri="{C3380CC4-5D6E-409C-BE32-E72D297353CC}">
              <c16:uniqueId val="{00000001-732D-4454-94A9-9C1728988584}"/>
            </c:ext>
          </c:extLst>
        </c:ser>
        <c:ser>
          <c:idx val="3"/>
          <c:order val="2"/>
          <c:tx>
            <c:v>Dynamically Adjusted Baseline Stocks</c:v>
          </c:tx>
          <c:spPr>
            <a:ln w="28575" cap="rnd">
              <a:solidFill>
                <a:schemeClr val="accent4"/>
              </a:solidFill>
              <a:prstDash val="sysDash"/>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RP11-RP15'!$D$171:$S$171</c:f>
              <c:numCache>
                <c:formatCode>#,##0</c:formatCode>
                <c:ptCount val="16"/>
                <c:pt idx="0">
                  <c:v>1570482</c:v>
                </c:pt>
                <c:pt idx="1">
                  <c:v>1515176.4177229516</c:v>
                </c:pt>
                <c:pt idx="2">
                  <c:v>1459870.835445903</c:v>
                </c:pt>
                <c:pt idx="3">
                  <c:v>1404565.2531688546</c:v>
                </c:pt>
                <c:pt idx="4">
                  <c:v>1363745.0104702991</c:v>
                </c:pt>
                <c:pt idx="5">
                  <c:v>1331470.7818652904</c:v>
                </c:pt>
                <c:pt idx="6">
                  <c:v>1325990.822884551</c:v>
                </c:pt>
                <c:pt idx="7">
                  <c:v>1318212.7721876625</c:v>
                </c:pt>
                <c:pt idx="8">
                  <c:v>1313704.1610102768</c:v>
                </c:pt>
                <c:pt idx="9">
                  <c:v>1309195.5498328907</c:v>
                </c:pt>
                <c:pt idx="10">
                  <c:v>1304686.938655505</c:v>
                </c:pt>
                <c:pt idx="11">
                  <c:v>1305897.3943525658</c:v>
                </c:pt>
                <c:pt idx="12">
                  <c:v>1310007.0069330833</c:v>
                </c:pt>
                <c:pt idx="13">
                  <c:v>1314116.6195136008</c:v>
                </c:pt>
                <c:pt idx="14">
                  <c:v>1318226.2320941181</c:v>
                </c:pt>
                <c:pt idx="15">
                  <c:v>1322335.8446746357</c:v>
                </c:pt>
              </c:numCache>
            </c:numRef>
          </c:val>
          <c:smooth val="0"/>
          <c:extLst>
            <c:ext xmlns:c16="http://schemas.microsoft.com/office/drawing/2014/chart" uri="{C3380CC4-5D6E-409C-BE32-E72D297353CC}">
              <c16:uniqueId val="{00000002-732D-4454-94A9-9C1728988584}"/>
            </c:ext>
          </c:extLst>
        </c:ser>
        <c:dLbls>
          <c:showLegendKey val="0"/>
          <c:showVal val="0"/>
          <c:showCatName val="0"/>
          <c:showSerName val="0"/>
          <c:showPercent val="0"/>
          <c:showBubbleSize val="0"/>
        </c:dLbls>
        <c:marker val="1"/>
        <c:smooth val="0"/>
        <c:axId val="566182424"/>
        <c:axId val="566183408"/>
      </c:lineChart>
      <c:scatterChart>
        <c:scatterStyle val="lineMarker"/>
        <c:varyColors val="0"/>
        <c:ser>
          <c:idx val="0"/>
          <c:order val="3"/>
          <c:tx>
            <c:v>Initial Carbon Stocks</c:v>
          </c:tx>
          <c:spPr>
            <a:ln w="25400" cap="rnd">
              <a:noFill/>
              <a:round/>
            </a:ln>
            <a:effectLst/>
          </c:spPr>
          <c:marker>
            <c:symbol val="circle"/>
            <c:size val="5"/>
            <c:spPr>
              <a:solidFill>
                <a:schemeClr val="accent1"/>
              </a:solidFill>
              <a:ln w="9525">
                <a:solidFill>
                  <a:schemeClr val="accent1"/>
                </a:solidFill>
              </a:ln>
              <a:effectLst/>
            </c:spPr>
          </c:marker>
          <c:yVal>
            <c:numRef>
              <c:f>'Example A RP11-RP15'!$D$169</c:f>
              <c:numCache>
                <c:formatCode>#,##0</c:formatCode>
                <c:ptCount val="1"/>
                <c:pt idx="0">
                  <c:v>1570482</c:v>
                </c:pt>
              </c:numCache>
            </c:numRef>
          </c:yVal>
          <c:smooth val="0"/>
          <c:extLst>
            <c:ext xmlns:c16="http://schemas.microsoft.com/office/drawing/2014/chart" uri="{C3380CC4-5D6E-409C-BE32-E72D297353CC}">
              <c16:uniqueId val="{00000003-732D-4454-94A9-9C1728988584}"/>
            </c:ext>
          </c:extLst>
        </c:ser>
        <c:ser>
          <c:idx val="4"/>
          <c:order val="4"/>
          <c:tx>
            <c:v>20-year Average Baseline</c:v>
          </c:tx>
          <c:spPr>
            <a:ln w="25400" cap="rnd">
              <a:solidFill>
                <a:schemeClr val="accent1"/>
              </a:solidFill>
              <a:round/>
            </a:ln>
            <a:effectLst/>
          </c:spPr>
          <c:marker>
            <c:symbol val="none"/>
          </c:marker>
          <c:yVal>
            <c:numRef>
              <c:f>'Example A RP11-RP15'!$D$172:$X$172</c:f>
              <c:numCache>
                <c:formatCode>#,##0</c:formatCode>
                <c:ptCount val="21"/>
                <c:pt idx="0">
                  <c:v>1348935.8794585674</c:v>
                </c:pt>
                <c:pt idx="1">
                  <c:v>1348935.8794585674</c:v>
                </c:pt>
                <c:pt idx="2">
                  <c:v>1348935.8794585674</c:v>
                </c:pt>
                <c:pt idx="3">
                  <c:v>1348935.8794585674</c:v>
                </c:pt>
                <c:pt idx="4">
                  <c:v>1348935.8794585674</c:v>
                </c:pt>
                <c:pt idx="5">
                  <c:v>1348935.8794585674</c:v>
                </c:pt>
                <c:pt idx="6">
                  <c:v>1348935.8794585674</c:v>
                </c:pt>
                <c:pt idx="7">
                  <c:v>1348935.8794585674</c:v>
                </c:pt>
                <c:pt idx="8">
                  <c:v>1348935.8794585674</c:v>
                </c:pt>
                <c:pt idx="9">
                  <c:v>1348935.8794585674</c:v>
                </c:pt>
                <c:pt idx="10">
                  <c:v>1348935.8794585674</c:v>
                </c:pt>
                <c:pt idx="11">
                  <c:v>1348935.8794585674</c:v>
                </c:pt>
                <c:pt idx="12">
                  <c:v>1348935.8794585674</c:v>
                </c:pt>
                <c:pt idx="13">
                  <c:v>1348935.8794585674</c:v>
                </c:pt>
                <c:pt idx="14">
                  <c:v>1348935.8794585674</c:v>
                </c:pt>
                <c:pt idx="15">
                  <c:v>1348935.8794585674</c:v>
                </c:pt>
                <c:pt idx="16">
                  <c:v>1348935.8794585674</c:v>
                </c:pt>
                <c:pt idx="17">
                  <c:v>1348935.8794585674</c:v>
                </c:pt>
                <c:pt idx="18">
                  <c:v>1348935.8794585674</c:v>
                </c:pt>
                <c:pt idx="19">
                  <c:v>1348935.8794585674</c:v>
                </c:pt>
                <c:pt idx="20">
                  <c:v>1348935.8794585674</c:v>
                </c:pt>
              </c:numCache>
            </c:numRef>
          </c:yVal>
          <c:smooth val="0"/>
          <c:extLst>
            <c:ext xmlns:c16="http://schemas.microsoft.com/office/drawing/2014/chart" uri="{C3380CC4-5D6E-409C-BE32-E72D297353CC}">
              <c16:uniqueId val="{00000000-17EA-4546-8651-4428298C6B12}"/>
            </c:ext>
          </c:extLst>
        </c:ser>
        <c:dLbls>
          <c:showLegendKey val="0"/>
          <c:showVal val="0"/>
          <c:showCatName val="0"/>
          <c:showSerName val="0"/>
          <c:showPercent val="0"/>
          <c:showBubbleSize val="0"/>
        </c:dLbls>
        <c:axId val="566182424"/>
        <c:axId val="566183408"/>
      </c:scatterChart>
      <c:catAx>
        <c:axId val="566182424"/>
        <c:scaling>
          <c:orientation val="minMax"/>
        </c:scaling>
        <c:delete val="0"/>
        <c:axPos val="b"/>
        <c:title>
          <c:tx>
            <c:rich>
              <a:bodyPr rot="0" spcFirstLastPara="1" vertOverflow="ellipsis" vert="horz" wrap="square" anchor="ctr" anchorCtr="1"/>
              <a:lstStyle/>
              <a:p>
                <a:pPr algn="ctr" rtl="0">
                  <a:defRPr lang="en-US" sz="1000" b="1" i="0" u="none" strike="noStrike" kern="1200" baseline="0">
                    <a:solidFill>
                      <a:sysClr val="windowText" lastClr="000000"/>
                    </a:solidFill>
                    <a:latin typeface="+mn-lt"/>
                    <a:ea typeface="+mn-ea"/>
                    <a:cs typeface="+mn-cs"/>
                  </a:defRPr>
                </a:pPr>
                <a:r>
                  <a:rPr lang="en-US" sz="1000" b="1" i="0" u="none" strike="noStrike" kern="1200" baseline="0">
                    <a:solidFill>
                      <a:sysClr val="windowText" lastClr="000000"/>
                    </a:solidFill>
                    <a:latin typeface="+mn-lt"/>
                    <a:ea typeface="+mn-ea"/>
                    <a:cs typeface="+mn-cs"/>
                  </a:rPr>
                  <a:t>Project year</a:t>
                </a:r>
              </a:p>
            </c:rich>
          </c:tx>
          <c:overlay val="0"/>
          <c:spPr>
            <a:noFill/>
            <a:ln>
              <a:noFill/>
            </a:ln>
            <a:effectLst/>
          </c:spPr>
          <c:txPr>
            <a:bodyPr rot="0" spcFirstLastPara="1" vertOverflow="ellipsis" vert="horz" wrap="square" anchor="ctr" anchorCtr="1"/>
            <a:lstStyle/>
            <a:p>
              <a:pPr algn="ctr" rtl="0">
                <a:defRPr lang="en-US" sz="10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183408"/>
        <c:crosses val="autoZero"/>
        <c:auto val="1"/>
        <c:lblAlgn val="ctr"/>
        <c:lblOffset val="100"/>
        <c:noMultiLvlLbl val="0"/>
      </c:catAx>
      <c:valAx>
        <c:axId val="566183408"/>
        <c:scaling>
          <c:orientation val="minMax"/>
          <c:min val="9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ysClr val="windowText" lastClr="000000"/>
                    </a:solidFill>
                    <a:latin typeface="+mn-lt"/>
                    <a:ea typeface="+mn-ea"/>
                    <a:cs typeface="+mn-cs"/>
                  </a:defRPr>
                </a:pPr>
                <a:r>
                  <a:rPr lang="en-US" sz="1000" b="1" i="0" u="none" strike="noStrike" kern="1200" baseline="0">
                    <a:solidFill>
                      <a:sysClr val="windowText" lastClr="000000"/>
                    </a:solidFill>
                    <a:latin typeface="+mn-lt"/>
                    <a:ea typeface="+mn-ea"/>
                    <a:cs typeface="+mn-cs"/>
                  </a:rPr>
                  <a:t>Carbon stocks (t CO2e)</a:t>
                </a:r>
              </a:p>
              <a:p>
                <a:pPr marL="0" marR="0" lvl="0" indent="0" algn="ctr" defTabSz="914400" rtl="0" eaLnBrk="1" fontAlgn="auto" latinLnBrk="0" hangingPunct="1">
                  <a:lnSpc>
                    <a:spcPct val="100000"/>
                  </a:lnSpc>
                  <a:spcBef>
                    <a:spcPts val="0"/>
                  </a:spcBef>
                  <a:spcAft>
                    <a:spcPts val="0"/>
                  </a:spcAft>
                  <a:buClrTx/>
                  <a:buSzTx/>
                  <a:buFontTx/>
                  <a:buNone/>
                  <a:tabLst/>
                  <a:defRPr lang="en-US" b="1">
                    <a:solidFill>
                      <a:sysClr val="windowText" lastClr="000000"/>
                    </a:solidFill>
                  </a:defRPr>
                </a:pPr>
                <a:endParaRPr lang="en-US" sz="1000" b="1" i="0" u="none" strike="noStrike" kern="1200" baseline="0">
                  <a:solidFill>
                    <a:sysClr val="windowText" lastClr="000000"/>
                  </a:solidFill>
                  <a:latin typeface="+mn-lt"/>
                  <a:ea typeface="+mn-ea"/>
                  <a:cs typeface="+mn-cs"/>
                </a:endParaRPr>
              </a:p>
            </c:rich>
          </c:tx>
          <c:layout>
            <c:manualLayout>
              <c:xMode val="edge"/>
              <c:yMode val="edge"/>
              <c:x val="2.4322830292979547E-2"/>
              <c:y val="0.25754317450391068"/>
            </c:manualLayout>
          </c:layout>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182424"/>
        <c:crosses val="autoZero"/>
        <c:crossBetween val="between"/>
      </c:valAx>
      <c:spPr>
        <a:noFill/>
        <a:ln>
          <a:noFill/>
        </a:ln>
        <a:effectLst/>
      </c:spPr>
    </c:plotArea>
    <c:legend>
      <c:legendPos val="r"/>
      <c:layout>
        <c:manualLayout>
          <c:xMode val="edge"/>
          <c:yMode val="edge"/>
          <c:x val="0.74379361554164714"/>
          <c:y val="0.15948699576315092"/>
          <c:w val="0.24253117078313929"/>
          <c:h val="0.6753530732880992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044" l="0.7000000000000004" r="0.7000000000000004" t="0.75000000000000044" header="0.30000000000000021" footer="0.30000000000000021"/>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800" b="1" i="0" u="none" strike="noStrike" kern="1200" spc="0" baseline="0">
                <a:solidFill>
                  <a:sysClr val="windowText" lastClr="000000"/>
                </a:solidFill>
                <a:latin typeface="+mn-lt"/>
                <a:ea typeface="+mn-ea"/>
                <a:cs typeface="+mn-cs"/>
              </a:defRPr>
            </a:pPr>
            <a:r>
              <a:rPr lang="en-US" sz="1600" b="1" i="0" u="none" strike="noStrike" kern="1200" baseline="0">
                <a:solidFill>
                  <a:sysClr val="windowText" lastClr="000000"/>
                </a:solidFill>
                <a:latin typeface="+mn-lt"/>
                <a:ea typeface="+mn-ea"/>
                <a:cs typeface="+mn-cs"/>
              </a:rPr>
              <a:t>Example A, RP16-RP20</a:t>
            </a:r>
          </a:p>
        </c:rich>
      </c:tx>
      <c:overlay val="0"/>
      <c:spPr>
        <a:noFill/>
        <a:ln>
          <a:noFill/>
        </a:ln>
        <a:effectLst/>
      </c:spPr>
      <c:txPr>
        <a:bodyPr rot="0" spcFirstLastPara="1" vertOverflow="ellipsis" vert="horz" wrap="square" anchor="ctr" anchorCtr="1"/>
        <a:lstStyle/>
        <a:p>
          <a:pPr algn="ctr" rtl="0">
            <a:defRPr lang="en-US" sz="18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9297826233259305"/>
          <c:y val="0.15255178767804078"/>
          <c:w val="0.53714013953384032"/>
          <c:h val="0.67608965237052965"/>
        </c:manualLayout>
      </c:layout>
      <c:lineChart>
        <c:grouping val="standard"/>
        <c:varyColors val="0"/>
        <c:ser>
          <c:idx val="1"/>
          <c:order val="0"/>
          <c:tx>
            <c:v>Project Stocks</c:v>
          </c:tx>
          <c:spPr>
            <a:ln w="28575" cap="rnd">
              <a:solidFill>
                <a:schemeClr val="accent2"/>
              </a:solidFill>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RP16-RP20'!$D$173:$X$173</c:f>
              <c:numCache>
                <c:formatCode>#,##0</c:formatCode>
                <c:ptCount val="21"/>
                <c:pt idx="0">
                  <c:v>1570482</c:v>
                </c:pt>
                <c:pt idx="1">
                  <c:v>1606903.9920000001</c:v>
                </c:pt>
                <c:pt idx="2">
                  <c:v>1643191.2226296</c:v>
                </c:pt>
                <c:pt idx="3">
                  <c:v>1679289.5207316584</c:v>
                </c:pt>
                <c:pt idx="4">
                  <c:v>1715143.7576284134</c:v>
                </c:pt>
                <c:pt idx="5">
                  <c:v>1750697.977543764</c:v>
                </c:pt>
                <c:pt idx="6">
                  <c:v>1785895.534180955</c:v>
                </c:pt>
                <c:pt idx="7">
                  <c:v>1820679.2330359188</c:v>
                </c:pt>
                <c:pt idx="8">
                  <c:v>1854991.4789879408</c:v>
                </c:pt>
                <c:pt idx="9">
                  <c:v>1888774.4286723069</c:v>
                </c:pt>
                <c:pt idx="10">
                  <c:v>1921970.1471044791</c:v>
                </c:pt>
                <c:pt idx="11">
                  <c:v>1958608.1794659598</c:v>
                </c:pt>
                <c:pt idx="12">
                  <c:v>1990456.0686162277</c:v>
                </c:pt>
                <c:pt idx="13">
                  <c:v>2021543.9898127953</c:v>
                </c:pt>
                <c:pt idx="14">
                  <c:v>2051815.2725203885</c:v>
                </c:pt>
                <c:pt idx="15">
                  <c:v>2081213.9807442997</c:v>
                </c:pt>
                <c:pt idx="16">
                  <c:v>2109685.0823587249</c:v>
                </c:pt>
                <c:pt idx="17">
                  <c:v>2137174.6182009396</c:v>
                </c:pt>
                <c:pt idx="18">
                  <c:v>2163629.8702170677</c:v>
                </c:pt>
                <c:pt idx="19">
                  <c:v>2188999.5279374868</c:v>
                </c:pt>
                <c:pt idx="20">
                  <c:v>2213233.8525561146</c:v>
                </c:pt>
              </c:numCache>
            </c:numRef>
          </c:val>
          <c:smooth val="1"/>
          <c:extLst>
            <c:ext xmlns:c16="http://schemas.microsoft.com/office/drawing/2014/chart" uri="{C3380CC4-5D6E-409C-BE32-E72D297353CC}">
              <c16:uniqueId val="{00000000-3B78-4268-92EF-AB928D3A9AD4}"/>
            </c:ext>
          </c:extLst>
        </c:ser>
        <c:ser>
          <c:idx val="2"/>
          <c:order val="1"/>
          <c:tx>
            <c:v>Ex-Ante Baseline Stocks</c:v>
          </c:tx>
          <c:spPr>
            <a:ln w="28575" cap="rnd">
              <a:solidFill>
                <a:schemeClr val="accent3"/>
              </a:solidFill>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RP16-RP20'!$D$170:$X$170</c:f>
              <c:numCache>
                <c:formatCode>#,##0</c:formatCode>
                <c:ptCount val="21"/>
                <c:pt idx="0">
                  <c:v>1570482</c:v>
                </c:pt>
                <c:pt idx="1">
                  <c:v>1515176.4177229516</c:v>
                </c:pt>
                <c:pt idx="2">
                  <c:v>1459870.835445903</c:v>
                </c:pt>
                <c:pt idx="3">
                  <c:v>1404565.2531688546</c:v>
                </c:pt>
                <c:pt idx="4">
                  <c:v>1363745.0104702991</c:v>
                </c:pt>
                <c:pt idx="5">
                  <c:v>1331470.7818652904</c:v>
                </c:pt>
                <c:pt idx="6">
                  <c:v>1325990.822884551</c:v>
                </c:pt>
                <c:pt idx="7">
                  <c:v>1318212.7721876625</c:v>
                </c:pt>
                <c:pt idx="8">
                  <c:v>1313704.1610102768</c:v>
                </c:pt>
                <c:pt idx="9">
                  <c:v>1309195.5498328907</c:v>
                </c:pt>
                <c:pt idx="10">
                  <c:v>1304686.938655505</c:v>
                </c:pt>
                <c:pt idx="11">
                  <c:v>1305897.3943525658</c:v>
                </c:pt>
                <c:pt idx="12">
                  <c:v>1310007.0069330833</c:v>
                </c:pt>
                <c:pt idx="13">
                  <c:v>1314116.6195136008</c:v>
                </c:pt>
                <c:pt idx="14">
                  <c:v>1318226.2320941181</c:v>
                </c:pt>
                <c:pt idx="15">
                  <c:v>1322335.8446746357</c:v>
                </c:pt>
                <c:pt idx="16">
                  <c:v>1323353.6119324774</c:v>
                </c:pt>
                <c:pt idx="17">
                  <c:v>1324371.3791903192</c:v>
                </c:pt>
                <c:pt idx="18">
                  <c:v>1325389.146448161</c:v>
                </c:pt>
                <c:pt idx="19">
                  <c:v>1326406.9137060025</c:v>
                </c:pt>
                <c:pt idx="20">
                  <c:v>1327424.6809638443</c:v>
                </c:pt>
              </c:numCache>
            </c:numRef>
          </c:val>
          <c:smooth val="1"/>
          <c:extLst>
            <c:ext xmlns:c16="http://schemas.microsoft.com/office/drawing/2014/chart" uri="{C3380CC4-5D6E-409C-BE32-E72D297353CC}">
              <c16:uniqueId val="{00000001-3B78-4268-92EF-AB928D3A9AD4}"/>
            </c:ext>
          </c:extLst>
        </c:ser>
        <c:ser>
          <c:idx val="3"/>
          <c:order val="2"/>
          <c:tx>
            <c:v>Dynamically Adjusted Baseline Stocks</c:v>
          </c:tx>
          <c:spPr>
            <a:ln w="28575" cap="rnd">
              <a:solidFill>
                <a:schemeClr val="accent4"/>
              </a:solidFill>
              <a:prstDash val="sysDash"/>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RP16-RP20'!$D$171:$X$171</c:f>
              <c:numCache>
                <c:formatCode>#,##0</c:formatCode>
                <c:ptCount val="21"/>
                <c:pt idx="0">
                  <c:v>1570482</c:v>
                </c:pt>
                <c:pt idx="1">
                  <c:v>1515176.4177229516</c:v>
                </c:pt>
                <c:pt idx="2">
                  <c:v>1459870.835445903</c:v>
                </c:pt>
                <c:pt idx="3">
                  <c:v>1404565.2531688546</c:v>
                </c:pt>
                <c:pt idx="4">
                  <c:v>1363745.0104702991</c:v>
                </c:pt>
                <c:pt idx="5">
                  <c:v>1331470.7818652904</c:v>
                </c:pt>
                <c:pt idx="6">
                  <c:v>1325990.822884551</c:v>
                </c:pt>
                <c:pt idx="7">
                  <c:v>1318212.7721876625</c:v>
                </c:pt>
                <c:pt idx="8">
                  <c:v>1313704.1610102768</c:v>
                </c:pt>
                <c:pt idx="9">
                  <c:v>1309195.5498328907</c:v>
                </c:pt>
                <c:pt idx="10">
                  <c:v>1304686.938655505</c:v>
                </c:pt>
                <c:pt idx="11">
                  <c:v>1305897.3943525658</c:v>
                </c:pt>
                <c:pt idx="12">
                  <c:v>1310007.0069330833</c:v>
                </c:pt>
                <c:pt idx="13">
                  <c:v>1314116.6195136008</c:v>
                </c:pt>
                <c:pt idx="14">
                  <c:v>1318226.2320941181</c:v>
                </c:pt>
                <c:pt idx="15">
                  <c:v>1322335.8446746357</c:v>
                </c:pt>
                <c:pt idx="16">
                  <c:v>1323353.6119324774</c:v>
                </c:pt>
                <c:pt idx="17">
                  <c:v>1326919.5511887094</c:v>
                </c:pt>
                <c:pt idx="18">
                  <c:v>1330485.4904449417</c:v>
                </c:pt>
                <c:pt idx="19">
                  <c:v>1334051.4297011739</c:v>
                </c:pt>
                <c:pt idx="20">
                  <c:v>1337617.3689574059</c:v>
                </c:pt>
              </c:numCache>
            </c:numRef>
          </c:val>
          <c:smooth val="0"/>
          <c:extLst>
            <c:ext xmlns:c16="http://schemas.microsoft.com/office/drawing/2014/chart" uri="{C3380CC4-5D6E-409C-BE32-E72D297353CC}">
              <c16:uniqueId val="{00000002-3B78-4268-92EF-AB928D3A9AD4}"/>
            </c:ext>
          </c:extLst>
        </c:ser>
        <c:dLbls>
          <c:showLegendKey val="0"/>
          <c:showVal val="0"/>
          <c:showCatName val="0"/>
          <c:showSerName val="0"/>
          <c:showPercent val="0"/>
          <c:showBubbleSize val="0"/>
        </c:dLbls>
        <c:marker val="1"/>
        <c:smooth val="0"/>
        <c:axId val="566182424"/>
        <c:axId val="566183408"/>
      </c:lineChart>
      <c:scatterChart>
        <c:scatterStyle val="lineMarker"/>
        <c:varyColors val="0"/>
        <c:ser>
          <c:idx val="0"/>
          <c:order val="3"/>
          <c:tx>
            <c:v>Initial Carbon Stocks</c:v>
          </c:tx>
          <c:spPr>
            <a:ln w="25400" cap="rnd">
              <a:noFill/>
              <a:round/>
            </a:ln>
            <a:effectLst/>
          </c:spPr>
          <c:marker>
            <c:symbol val="circle"/>
            <c:size val="5"/>
            <c:spPr>
              <a:solidFill>
                <a:schemeClr val="accent1"/>
              </a:solidFill>
              <a:ln w="9525">
                <a:solidFill>
                  <a:schemeClr val="accent1"/>
                </a:solidFill>
              </a:ln>
              <a:effectLst/>
            </c:spPr>
          </c:marker>
          <c:yVal>
            <c:numRef>
              <c:f>'Example A RP16-RP20'!$D$169</c:f>
              <c:numCache>
                <c:formatCode>#,##0</c:formatCode>
                <c:ptCount val="1"/>
                <c:pt idx="0">
                  <c:v>1570482</c:v>
                </c:pt>
              </c:numCache>
            </c:numRef>
          </c:yVal>
          <c:smooth val="0"/>
          <c:extLst>
            <c:ext xmlns:c16="http://schemas.microsoft.com/office/drawing/2014/chart" uri="{C3380CC4-5D6E-409C-BE32-E72D297353CC}">
              <c16:uniqueId val="{00000003-3B78-4268-92EF-AB928D3A9AD4}"/>
            </c:ext>
          </c:extLst>
        </c:ser>
        <c:ser>
          <c:idx val="4"/>
          <c:order val="4"/>
          <c:tx>
            <c:v>20-year Average Baseline</c:v>
          </c:tx>
          <c:spPr>
            <a:ln w="25400" cap="rnd">
              <a:solidFill>
                <a:schemeClr val="accent1"/>
              </a:solidFill>
              <a:round/>
            </a:ln>
            <a:effectLst/>
          </c:spPr>
          <c:marker>
            <c:symbol val="none"/>
          </c:marker>
          <c:yVal>
            <c:numRef>
              <c:f>'Example A RP16-RP20'!$D$172:$X$172</c:f>
              <c:numCache>
                <c:formatCode>#,##0</c:formatCode>
                <c:ptCount val="21"/>
                <c:pt idx="0">
                  <c:v>1353077.5891929993</c:v>
                </c:pt>
                <c:pt idx="1">
                  <c:v>1353077.5891929993</c:v>
                </c:pt>
                <c:pt idx="2">
                  <c:v>1353077.5891929993</c:v>
                </c:pt>
                <c:pt idx="3">
                  <c:v>1353077.5891929993</c:v>
                </c:pt>
                <c:pt idx="4">
                  <c:v>1353077.5891929993</c:v>
                </c:pt>
                <c:pt idx="5">
                  <c:v>1353077.5891929993</c:v>
                </c:pt>
                <c:pt idx="6">
                  <c:v>1353077.5891929993</c:v>
                </c:pt>
                <c:pt idx="7">
                  <c:v>1353077.5891929993</c:v>
                </c:pt>
                <c:pt idx="8">
                  <c:v>1353077.5891929993</c:v>
                </c:pt>
                <c:pt idx="9">
                  <c:v>1353077.5891929993</c:v>
                </c:pt>
                <c:pt idx="10">
                  <c:v>1353077.5891929993</c:v>
                </c:pt>
                <c:pt idx="11">
                  <c:v>1353077.5891929993</c:v>
                </c:pt>
                <c:pt idx="12">
                  <c:v>1353077.5891929993</c:v>
                </c:pt>
                <c:pt idx="13">
                  <c:v>1353077.5891929993</c:v>
                </c:pt>
                <c:pt idx="14">
                  <c:v>1353077.5891929993</c:v>
                </c:pt>
                <c:pt idx="15">
                  <c:v>1353077.5891929993</c:v>
                </c:pt>
                <c:pt idx="16">
                  <c:v>1353077.5891929993</c:v>
                </c:pt>
                <c:pt idx="17">
                  <c:v>1353077.5891929993</c:v>
                </c:pt>
                <c:pt idx="18">
                  <c:v>1353077.5891929993</c:v>
                </c:pt>
                <c:pt idx="19">
                  <c:v>1353077.5891929993</c:v>
                </c:pt>
                <c:pt idx="20">
                  <c:v>1353077.5891929993</c:v>
                </c:pt>
              </c:numCache>
            </c:numRef>
          </c:yVal>
          <c:smooth val="0"/>
          <c:extLst>
            <c:ext xmlns:c16="http://schemas.microsoft.com/office/drawing/2014/chart" uri="{C3380CC4-5D6E-409C-BE32-E72D297353CC}">
              <c16:uniqueId val="{00000000-E3F5-4C56-B4FE-3D2236C768E6}"/>
            </c:ext>
          </c:extLst>
        </c:ser>
        <c:dLbls>
          <c:showLegendKey val="0"/>
          <c:showVal val="0"/>
          <c:showCatName val="0"/>
          <c:showSerName val="0"/>
          <c:showPercent val="0"/>
          <c:showBubbleSize val="0"/>
        </c:dLbls>
        <c:axId val="566182424"/>
        <c:axId val="566183408"/>
      </c:scatterChart>
      <c:catAx>
        <c:axId val="566182424"/>
        <c:scaling>
          <c:orientation val="minMax"/>
        </c:scaling>
        <c:delete val="0"/>
        <c:axPos val="b"/>
        <c:title>
          <c:tx>
            <c:rich>
              <a:bodyPr rot="0" spcFirstLastPara="1" vertOverflow="ellipsis" vert="horz" wrap="square" anchor="ctr" anchorCtr="1"/>
              <a:lstStyle/>
              <a:p>
                <a:pPr algn="ctr" rtl="0">
                  <a:defRPr lang="en-US" sz="1000" b="1" i="0" u="none" strike="noStrike" kern="1200" baseline="0">
                    <a:solidFill>
                      <a:sysClr val="windowText" lastClr="000000"/>
                    </a:solidFill>
                    <a:latin typeface="+mn-lt"/>
                    <a:ea typeface="+mn-ea"/>
                    <a:cs typeface="+mn-cs"/>
                  </a:defRPr>
                </a:pPr>
                <a:r>
                  <a:rPr lang="en-US" sz="1000" b="1" i="0" u="none" strike="noStrike" kern="1200" baseline="0">
                    <a:solidFill>
                      <a:sysClr val="windowText" lastClr="000000"/>
                    </a:solidFill>
                    <a:latin typeface="+mn-lt"/>
                    <a:ea typeface="+mn-ea"/>
                    <a:cs typeface="+mn-cs"/>
                  </a:rPr>
                  <a:t>Project year</a:t>
                </a:r>
              </a:p>
            </c:rich>
          </c:tx>
          <c:overlay val="0"/>
          <c:spPr>
            <a:noFill/>
            <a:ln>
              <a:noFill/>
            </a:ln>
            <a:effectLst/>
          </c:spPr>
          <c:txPr>
            <a:bodyPr rot="0" spcFirstLastPara="1" vertOverflow="ellipsis" vert="horz" wrap="square" anchor="ctr" anchorCtr="1"/>
            <a:lstStyle/>
            <a:p>
              <a:pPr algn="ctr" rtl="0">
                <a:defRPr lang="en-US" sz="10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183408"/>
        <c:crosses val="autoZero"/>
        <c:auto val="1"/>
        <c:lblAlgn val="ctr"/>
        <c:lblOffset val="100"/>
        <c:noMultiLvlLbl val="0"/>
      </c:catAx>
      <c:valAx>
        <c:axId val="566183408"/>
        <c:scaling>
          <c:orientation val="minMax"/>
          <c:min val="9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ysClr val="windowText" lastClr="000000"/>
                    </a:solidFill>
                    <a:latin typeface="+mn-lt"/>
                    <a:ea typeface="+mn-ea"/>
                    <a:cs typeface="+mn-cs"/>
                  </a:defRPr>
                </a:pPr>
                <a:r>
                  <a:rPr lang="en-US" sz="1000" b="1" i="0" u="none" strike="noStrike" kern="1200" baseline="0">
                    <a:solidFill>
                      <a:sysClr val="windowText" lastClr="000000"/>
                    </a:solidFill>
                    <a:latin typeface="+mn-lt"/>
                    <a:ea typeface="+mn-ea"/>
                    <a:cs typeface="+mn-cs"/>
                  </a:rPr>
                  <a:t>Carbon stocks (t CO2e)</a:t>
                </a:r>
              </a:p>
              <a:p>
                <a:pPr marL="0" marR="0" lvl="0" indent="0" algn="ctr" defTabSz="914400" rtl="0" eaLnBrk="1" fontAlgn="auto" latinLnBrk="0" hangingPunct="1">
                  <a:lnSpc>
                    <a:spcPct val="100000"/>
                  </a:lnSpc>
                  <a:spcBef>
                    <a:spcPts val="0"/>
                  </a:spcBef>
                  <a:spcAft>
                    <a:spcPts val="0"/>
                  </a:spcAft>
                  <a:buClrTx/>
                  <a:buSzTx/>
                  <a:buFontTx/>
                  <a:buNone/>
                  <a:tabLst/>
                  <a:defRPr lang="en-US" b="1">
                    <a:solidFill>
                      <a:sysClr val="windowText" lastClr="000000"/>
                    </a:solidFill>
                  </a:defRPr>
                </a:pPr>
                <a:endParaRPr lang="en-US" sz="1000" b="1" i="0" u="none" strike="noStrike" kern="1200" baseline="0">
                  <a:solidFill>
                    <a:sysClr val="windowText" lastClr="000000"/>
                  </a:solidFill>
                  <a:latin typeface="+mn-lt"/>
                  <a:ea typeface="+mn-ea"/>
                  <a:cs typeface="+mn-cs"/>
                </a:endParaRPr>
              </a:p>
            </c:rich>
          </c:tx>
          <c:layout>
            <c:manualLayout>
              <c:xMode val="edge"/>
              <c:yMode val="edge"/>
              <c:x val="2.4322830292979547E-2"/>
              <c:y val="0.25754317450391068"/>
            </c:manualLayout>
          </c:layout>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182424"/>
        <c:crosses val="autoZero"/>
        <c:crossBetween val="between"/>
      </c:valAx>
      <c:spPr>
        <a:noFill/>
        <a:ln>
          <a:noFill/>
        </a:ln>
        <a:effectLst/>
      </c:spPr>
    </c:plotArea>
    <c:legend>
      <c:legendPos val="r"/>
      <c:layout>
        <c:manualLayout>
          <c:xMode val="edge"/>
          <c:yMode val="edge"/>
          <c:x val="0.74379361554164714"/>
          <c:y val="0.15176871659907093"/>
          <c:w val="0.24253117078313929"/>
          <c:h val="0.6753530732880992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044" l="0.7000000000000004" r="0.7000000000000004" t="0.75000000000000044" header="0.30000000000000021" footer="0.30000000000000021"/>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800" b="1" i="0" u="none" strike="noStrike" kern="1200" spc="0" baseline="0">
                <a:solidFill>
                  <a:sysClr val="windowText" lastClr="000000"/>
                </a:solidFill>
                <a:latin typeface="+mn-lt"/>
                <a:ea typeface="+mn-ea"/>
                <a:cs typeface="+mn-cs"/>
              </a:defRPr>
            </a:pPr>
            <a:r>
              <a:rPr lang="en-US" sz="1600" b="1" i="0" u="none" strike="noStrike" kern="1200" baseline="0">
                <a:solidFill>
                  <a:sysClr val="windowText" lastClr="000000"/>
                </a:solidFill>
                <a:latin typeface="+mn-lt"/>
                <a:ea typeface="+mn-ea"/>
                <a:cs typeface="+mn-cs"/>
              </a:rPr>
              <a:t>Example A, Crediting Period 1</a:t>
            </a:r>
          </a:p>
        </c:rich>
      </c:tx>
      <c:overlay val="0"/>
      <c:spPr>
        <a:noFill/>
        <a:ln>
          <a:noFill/>
        </a:ln>
        <a:effectLst/>
      </c:spPr>
      <c:txPr>
        <a:bodyPr rot="0" spcFirstLastPara="1" vertOverflow="ellipsis" vert="horz" wrap="square" anchor="ctr" anchorCtr="1"/>
        <a:lstStyle/>
        <a:p>
          <a:pPr algn="ctr" rtl="0">
            <a:defRPr lang="en-US" sz="18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9297826233259305"/>
          <c:y val="0.15255178767804078"/>
          <c:w val="0.53714013953384032"/>
          <c:h val="0.67608965237052965"/>
        </c:manualLayout>
      </c:layout>
      <c:lineChart>
        <c:grouping val="standard"/>
        <c:varyColors val="0"/>
        <c:ser>
          <c:idx val="1"/>
          <c:order val="0"/>
          <c:tx>
            <c:v>Project Stocks</c:v>
          </c:tx>
          <c:spPr>
            <a:ln w="28575" cap="rnd">
              <a:solidFill>
                <a:schemeClr val="accent2"/>
              </a:solidFill>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Full CP1'!$D$173:$X$173</c:f>
              <c:numCache>
                <c:formatCode>#,##0</c:formatCode>
                <c:ptCount val="21"/>
                <c:pt idx="0">
                  <c:v>1570482</c:v>
                </c:pt>
                <c:pt idx="1">
                  <c:v>1606903.9920000001</c:v>
                </c:pt>
                <c:pt idx="2">
                  <c:v>1643191.2226296</c:v>
                </c:pt>
                <c:pt idx="3">
                  <c:v>1679289.5207316584</c:v>
                </c:pt>
                <c:pt idx="4">
                  <c:v>1715143.7576284134</c:v>
                </c:pt>
                <c:pt idx="5">
                  <c:v>1750697.977543764</c:v>
                </c:pt>
                <c:pt idx="6">
                  <c:v>1785895.534180955</c:v>
                </c:pt>
                <c:pt idx="7">
                  <c:v>1820679.2330359188</c:v>
                </c:pt>
                <c:pt idx="8">
                  <c:v>1854991.4789879408</c:v>
                </c:pt>
                <c:pt idx="9">
                  <c:v>1888774.4286723069</c:v>
                </c:pt>
                <c:pt idx="10">
                  <c:v>1921970.1471044791</c:v>
                </c:pt>
                <c:pt idx="11">
                  <c:v>1958608.1794659598</c:v>
                </c:pt>
                <c:pt idx="12">
                  <c:v>1990456.0686162277</c:v>
                </c:pt>
                <c:pt idx="13">
                  <c:v>2021543.9898127953</c:v>
                </c:pt>
                <c:pt idx="14">
                  <c:v>2051815.2725203885</c:v>
                </c:pt>
                <c:pt idx="15">
                  <c:v>2081213.9807442997</c:v>
                </c:pt>
                <c:pt idx="16">
                  <c:v>2109685.0823587249</c:v>
                </c:pt>
                <c:pt idx="17">
                  <c:v>2137174.6182009396</c:v>
                </c:pt>
                <c:pt idx="18">
                  <c:v>2163629.8702170677</c:v>
                </c:pt>
                <c:pt idx="19">
                  <c:v>2188999.5279374868</c:v>
                </c:pt>
                <c:pt idx="20">
                  <c:v>2213233.8525561146</c:v>
                </c:pt>
              </c:numCache>
            </c:numRef>
          </c:val>
          <c:smooth val="1"/>
          <c:extLst>
            <c:ext xmlns:c16="http://schemas.microsoft.com/office/drawing/2014/chart" uri="{C3380CC4-5D6E-409C-BE32-E72D297353CC}">
              <c16:uniqueId val="{00000000-B2DA-4191-8C2B-4A5F11076B63}"/>
            </c:ext>
          </c:extLst>
        </c:ser>
        <c:ser>
          <c:idx val="3"/>
          <c:order val="1"/>
          <c:tx>
            <c:v>Dynamically Adjusted Baseline Stocks</c:v>
          </c:tx>
          <c:spPr>
            <a:ln w="28575" cap="rnd">
              <a:solidFill>
                <a:schemeClr val="accent4"/>
              </a:solidFill>
              <a:prstDash val="sysDash"/>
              <a:round/>
            </a:ln>
            <a:effectLst/>
          </c:spPr>
          <c:marker>
            <c:symbol val="none"/>
          </c:marker>
          <c:cat>
            <c:numRef>
              <c:f>'Example A RP1-RP5'!$D$14:$X$14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'Example A Full CP1'!$D$171:$X$171</c:f>
              <c:numCache>
                <c:formatCode>#,##0</c:formatCode>
                <c:ptCount val="21"/>
                <c:pt idx="0">
                  <c:v>1570482</c:v>
                </c:pt>
                <c:pt idx="1">
                  <c:v>1515176.4177229516</c:v>
                </c:pt>
                <c:pt idx="2">
                  <c:v>1459870.835445903</c:v>
                </c:pt>
                <c:pt idx="3">
                  <c:v>1404565.2531688546</c:v>
                </c:pt>
                <c:pt idx="4">
                  <c:v>1363745.0104702991</c:v>
                </c:pt>
                <c:pt idx="5">
                  <c:v>1331470.7818652904</c:v>
                </c:pt>
                <c:pt idx="6">
                  <c:v>1325990.822884551</c:v>
                </c:pt>
                <c:pt idx="7">
                  <c:v>1318212.7721876625</c:v>
                </c:pt>
                <c:pt idx="8">
                  <c:v>1313704.1610102768</c:v>
                </c:pt>
                <c:pt idx="9">
                  <c:v>1309195.5498328907</c:v>
                </c:pt>
                <c:pt idx="10">
                  <c:v>1304686.938655505</c:v>
                </c:pt>
                <c:pt idx="11">
                  <c:v>1305897.3943525658</c:v>
                </c:pt>
                <c:pt idx="12">
                  <c:v>1310007.0069330833</c:v>
                </c:pt>
                <c:pt idx="13">
                  <c:v>1314116.6195136008</c:v>
                </c:pt>
                <c:pt idx="14">
                  <c:v>1318226.2320941181</c:v>
                </c:pt>
                <c:pt idx="15">
                  <c:v>1322335.8446746357</c:v>
                </c:pt>
                <c:pt idx="16">
                  <c:v>1323353.6119324774</c:v>
                </c:pt>
                <c:pt idx="17">
                  <c:v>1326919.5511887094</c:v>
                </c:pt>
                <c:pt idx="18">
                  <c:v>1330485.4904449417</c:v>
                </c:pt>
                <c:pt idx="19">
                  <c:v>1334051.4297011739</c:v>
                </c:pt>
                <c:pt idx="20">
                  <c:v>1337617.3689574059</c:v>
                </c:pt>
              </c:numCache>
            </c:numRef>
          </c:val>
          <c:smooth val="0"/>
          <c:extLst>
            <c:ext xmlns:c16="http://schemas.microsoft.com/office/drawing/2014/chart" uri="{C3380CC4-5D6E-409C-BE32-E72D297353CC}">
              <c16:uniqueId val="{00000002-B2DA-4191-8C2B-4A5F11076B63}"/>
            </c:ext>
          </c:extLst>
        </c:ser>
        <c:dLbls>
          <c:showLegendKey val="0"/>
          <c:showVal val="0"/>
          <c:showCatName val="0"/>
          <c:showSerName val="0"/>
          <c:showPercent val="0"/>
          <c:showBubbleSize val="0"/>
        </c:dLbls>
        <c:marker val="1"/>
        <c:smooth val="0"/>
        <c:axId val="566182424"/>
        <c:axId val="566183408"/>
      </c:lineChart>
      <c:scatterChart>
        <c:scatterStyle val="lineMarker"/>
        <c:varyColors val="0"/>
        <c:ser>
          <c:idx val="0"/>
          <c:order val="2"/>
          <c:tx>
            <c:v>Initial Carbon Stocks</c:v>
          </c:tx>
          <c:spPr>
            <a:ln w="25400" cap="rnd">
              <a:noFill/>
              <a:round/>
            </a:ln>
            <a:effectLst/>
          </c:spPr>
          <c:marker>
            <c:symbol val="circle"/>
            <c:size val="5"/>
            <c:spPr>
              <a:solidFill>
                <a:schemeClr val="accent1"/>
              </a:solidFill>
              <a:ln w="9525">
                <a:solidFill>
                  <a:schemeClr val="accent1"/>
                </a:solidFill>
              </a:ln>
              <a:effectLst/>
            </c:spPr>
          </c:marker>
          <c:yVal>
            <c:numRef>
              <c:f>'Example A Full CP1'!$D$169</c:f>
              <c:numCache>
                <c:formatCode>#,##0</c:formatCode>
                <c:ptCount val="1"/>
                <c:pt idx="0">
                  <c:v>1570482</c:v>
                </c:pt>
              </c:numCache>
            </c:numRef>
          </c:yVal>
          <c:smooth val="0"/>
          <c:extLst>
            <c:ext xmlns:c16="http://schemas.microsoft.com/office/drawing/2014/chart" uri="{C3380CC4-5D6E-409C-BE32-E72D297353CC}">
              <c16:uniqueId val="{00000003-B2DA-4191-8C2B-4A5F11076B63}"/>
            </c:ext>
          </c:extLst>
        </c:ser>
        <c:ser>
          <c:idx val="4"/>
          <c:order val="3"/>
          <c:tx>
            <c:v>Dynamically Adjusted 20-year Average Baseline</c:v>
          </c:tx>
          <c:spPr>
            <a:ln w="25400" cap="rnd">
              <a:solidFill>
                <a:schemeClr val="accent1"/>
              </a:solidFill>
              <a:round/>
            </a:ln>
            <a:effectLst/>
          </c:spPr>
          <c:marker>
            <c:symbol val="none"/>
          </c:marker>
          <c:yVal>
            <c:numRef>
              <c:f>'Example A Full CP1'!$D$172:$X$172</c:f>
              <c:numCache>
                <c:formatCode>#,##0</c:formatCode>
                <c:ptCount val="21"/>
                <c:pt idx="0">
                  <c:v>1166498.7718909655</c:v>
                </c:pt>
                <c:pt idx="1">
                  <c:v>1166498.7718909655</c:v>
                </c:pt>
                <c:pt idx="2">
                  <c:v>1166498.7718909655</c:v>
                </c:pt>
                <c:pt idx="3">
                  <c:v>1166498.7718909655</c:v>
                </c:pt>
                <c:pt idx="4">
                  <c:v>1166498.7718909655</c:v>
                </c:pt>
                <c:pt idx="5">
                  <c:v>1166498.7718909655</c:v>
                </c:pt>
                <c:pt idx="6">
                  <c:v>1330729.5276531733</c:v>
                </c:pt>
                <c:pt idx="7">
                  <c:v>1330729.5276531733</c:v>
                </c:pt>
                <c:pt idx="8">
                  <c:v>1330729.5276531733</c:v>
                </c:pt>
                <c:pt idx="9">
                  <c:v>1330729.5276531733</c:v>
                </c:pt>
                <c:pt idx="10">
                  <c:v>1330729.5276531733</c:v>
                </c:pt>
                <c:pt idx="11">
                  <c:v>1348935.8794585674</c:v>
                </c:pt>
                <c:pt idx="12">
                  <c:v>1348935.8794585674</c:v>
                </c:pt>
                <c:pt idx="13">
                  <c:v>1348935.8794585674</c:v>
                </c:pt>
                <c:pt idx="14">
                  <c:v>1348935.8794585674</c:v>
                </c:pt>
                <c:pt idx="15">
                  <c:v>1348935.8794585674</c:v>
                </c:pt>
                <c:pt idx="16">
                  <c:v>1353077.5891929993</c:v>
                </c:pt>
                <c:pt idx="17">
                  <c:v>1353077.5891929993</c:v>
                </c:pt>
                <c:pt idx="18">
                  <c:v>1353077.5891929993</c:v>
                </c:pt>
                <c:pt idx="19">
                  <c:v>1353077.5891929993</c:v>
                </c:pt>
                <c:pt idx="20">
                  <c:v>1353077.5891929993</c:v>
                </c:pt>
              </c:numCache>
            </c:numRef>
          </c:yVal>
          <c:smooth val="0"/>
          <c:extLst>
            <c:ext xmlns:c16="http://schemas.microsoft.com/office/drawing/2014/chart" uri="{C3380CC4-5D6E-409C-BE32-E72D297353CC}">
              <c16:uniqueId val="{00000004-B2DA-4191-8C2B-4A5F11076B63}"/>
            </c:ext>
          </c:extLst>
        </c:ser>
        <c:dLbls>
          <c:showLegendKey val="0"/>
          <c:showVal val="0"/>
          <c:showCatName val="0"/>
          <c:showSerName val="0"/>
          <c:showPercent val="0"/>
          <c:showBubbleSize val="0"/>
        </c:dLbls>
        <c:axId val="566182424"/>
        <c:axId val="566183408"/>
      </c:scatterChart>
      <c:catAx>
        <c:axId val="566182424"/>
        <c:scaling>
          <c:orientation val="minMax"/>
        </c:scaling>
        <c:delete val="0"/>
        <c:axPos val="b"/>
        <c:title>
          <c:tx>
            <c:rich>
              <a:bodyPr rot="0" spcFirstLastPara="1" vertOverflow="ellipsis" vert="horz" wrap="square" anchor="ctr" anchorCtr="1"/>
              <a:lstStyle/>
              <a:p>
                <a:pPr algn="ctr" rtl="0">
                  <a:defRPr lang="en-US" sz="1000" b="1" i="0" u="none" strike="noStrike" kern="1200" baseline="0">
                    <a:solidFill>
                      <a:sysClr val="windowText" lastClr="000000"/>
                    </a:solidFill>
                    <a:latin typeface="+mn-lt"/>
                    <a:ea typeface="+mn-ea"/>
                    <a:cs typeface="+mn-cs"/>
                  </a:defRPr>
                </a:pPr>
                <a:r>
                  <a:rPr lang="en-US" sz="1000" b="1" i="0" u="none" strike="noStrike" kern="1200" baseline="0">
                    <a:solidFill>
                      <a:sysClr val="windowText" lastClr="000000"/>
                    </a:solidFill>
                    <a:latin typeface="+mn-lt"/>
                    <a:ea typeface="+mn-ea"/>
                    <a:cs typeface="+mn-cs"/>
                  </a:rPr>
                  <a:t>Project year</a:t>
                </a:r>
              </a:p>
            </c:rich>
          </c:tx>
          <c:overlay val="0"/>
          <c:spPr>
            <a:noFill/>
            <a:ln>
              <a:noFill/>
            </a:ln>
            <a:effectLst/>
          </c:spPr>
          <c:txPr>
            <a:bodyPr rot="0" spcFirstLastPara="1" vertOverflow="ellipsis" vert="horz" wrap="square" anchor="ctr" anchorCtr="1"/>
            <a:lstStyle/>
            <a:p>
              <a:pPr algn="ctr" rtl="0">
                <a:defRPr lang="en-US" sz="10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183408"/>
        <c:crosses val="autoZero"/>
        <c:auto val="1"/>
        <c:lblAlgn val="ctr"/>
        <c:lblOffset val="100"/>
        <c:noMultiLvlLbl val="0"/>
      </c:catAx>
      <c:valAx>
        <c:axId val="566183408"/>
        <c:scaling>
          <c:orientation val="minMax"/>
          <c:min val="9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ysClr val="windowText" lastClr="000000"/>
                    </a:solidFill>
                    <a:latin typeface="+mn-lt"/>
                    <a:ea typeface="+mn-ea"/>
                    <a:cs typeface="+mn-cs"/>
                  </a:defRPr>
                </a:pPr>
                <a:r>
                  <a:rPr lang="en-US" sz="1000" b="1" i="0" u="none" strike="noStrike" kern="1200" baseline="0">
                    <a:solidFill>
                      <a:sysClr val="windowText" lastClr="000000"/>
                    </a:solidFill>
                    <a:latin typeface="+mn-lt"/>
                    <a:ea typeface="+mn-ea"/>
                    <a:cs typeface="+mn-cs"/>
                  </a:rPr>
                  <a:t>Carbon stocks (t CO2e)</a:t>
                </a:r>
              </a:p>
              <a:p>
                <a:pPr marL="0" marR="0" lvl="0" indent="0" algn="ctr" defTabSz="914400" rtl="0" eaLnBrk="1" fontAlgn="auto" latinLnBrk="0" hangingPunct="1">
                  <a:lnSpc>
                    <a:spcPct val="100000"/>
                  </a:lnSpc>
                  <a:spcBef>
                    <a:spcPts val="0"/>
                  </a:spcBef>
                  <a:spcAft>
                    <a:spcPts val="0"/>
                  </a:spcAft>
                  <a:buClrTx/>
                  <a:buSzTx/>
                  <a:buFontTx/>
                  <a:buNone/>
                  <a:tabLst/>
                  <a:defRPr lang="en-US" b="1">
                    <a:solidFill>
                      <a:sysClr val="windowText" lastClr="000000"/>
                    </a:solidFill>
                  </a:defRPr>
                </a:pPr>
                <a:endParaRPr lang="en-US" sz="1000" b="1" i="0" u="none" strike="noStrike" kern="1200" baseline="0">
                  <a:solidFill>
                    <a:sysClr val="windowText" lastClr="000000"/>
                  </a:solidFill>
                  <a:latin typeface="+mn-lt"/>
                  <a:ea typeface="+mn-ea"/>
                  <a:cs typeface="+mn-cs"/>
                </a:endParaRPr>
              </a:p>
            </c:rich>
          </c:tx>
          <c:layout>
            <c:manualLayout>
              <c:xMode val="edge"/>
              <c:yMode val="edge"/>
              <c:x val="2.4322830292979547E-2"/>
              <c:y val="0.25754317450391068"/>
            </c:manualLayout>
          </c:layout>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182424"/>
        <c:crosses val="autoZero"/>
        <c:crossBetween val="between"/>
      </c:valAx>
      <c:spPr>
        <a:noFill/>
        <a:ln>
          <a:noFill/>
        </a:ln>
        <a:effectLst/>
      </c:spPr>
    </c:plotArea>
    <c:legend>
      <c:legendPos val="r"/>
      <c:layout>
        <c:manualLayout>
          <c:xMode val="edge"/>
          <c:yMode val="edge"/>
          <c:x val="0.74379361554164714"/>
          <c:y val="0.15176871659907093"/>
          <c:w val="0.24253117078313929"/>
          <c:h val="0.6753530732880992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044" l="0.7000000000000004" r="0.7000000000000004" t="0.75000000000000044" header="0.30000000000000021" footer="0.30000000000000021"/>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180975</xdr:rowOff>
    </xdr:from>
    <xdr:to>
      <xdr:col>9</xdr:col>
      <xdr:colOff>257175</xdr:colOff>
      <xdr:row>19</xdr:row>
      <xdr:rowOff>42864</xdr:rowOff>
    </xdr:to>
    <xdr:graphicFrame macro="">
      <xdr:nvGraphicFramePr>
        <xdr:cNvPr id="20" name="Chart 19">
          <a:extLst>
            <a:ext uri="{FF2B5EF4-FFF2-40B4-BE49-F238E27FC236}">
              <a16:creationId xmlns:a16="http://schemas.microsoft.com/office/drawing/2014/main" id="{3D0B9018-A63B-4591-AE0C-3D5DD7D21D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22</xdr:row>
      <xdr:rowOff>0</xdr:rowOff>
    </xdr:from>
    <xdr:to>
      <xdr:col>9</xdr:col>
      <xdr:colOff>257175</xdr:colOff>
      <xdr:row>39</xdr:row>
      <xdr:rowOff>52389</xdr:rowOff>
    </xdr:to>
    <xdr:graphicFrame macro="">
      <xdr:nvGraphicFramePr>
        <xdr:cNvPr id="3" name="Chart 2">
          <a:extLst>
            <a:ext uri="{FF2B5EF4-FFF2-40B4-BE49-F238E27FC236}">
              <a16:creationId xmlns:a16="http://schemas.microsoft.com/office/drawing/2014/main" id="{A9F6044A-D2BF-431F-A48C-48CF1F5EB3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42</xdr:row>
      <xdr:rowOff>0</xdr:rowOff>
    </xdr:from>
    <xdr:to>
      <xdr:col>9</xdr:col>
      <xdr:colOff>257175</xdr:colOff>
      <xdr:row>59</xdr:row>
      <xdr:rowOff>52389</xdr:rowOff>
    </xdr:to>
    <xdr:graphicFrame macro="">
      <xdr:nvGraphicFramePr>
        <xdr:cNvPr id="4" name="Chart 3">
          <a:extLst>
            <a:ext uri="{FF2B5EF4-FFF2-40B4-BE49-F238E27FC236}">
              <a16:creationId xmlns:a16="http://schemas.microsoft.com/office/drawing/2014/main" id="{DD18159E-CA48-43C5-BFBB-A1FD03E36B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62</xdr:row>
      <xdr:rowOff>0</xdr:rowOff>
    </xdr:from>
    <xdr:to>
      <xdr:col>9</xdr:col>
      <xdr:colOff>257175</xdr:colOff>
      <xdr:row>79</xdr:row>
      <xdr:rowOff>52389</xdr:rowOff>
    </xdr:to>
    <xdr:graphicFrame macro="">
      <xdr:nvGraphicFramePr>
        <xdr:cNvPr id="5" name="Chart 4">
          <a:extLst>
            <a:ext uri="{FF2B5EF4-FFF2-40B4-BE49-F238E27FC236}">
              <a16:creationId xmlns:a16="http://schemas.microsoft.com/office/drawing/2014/main" id="{683E5374-F3F5-4584-8D2B-05ED146276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82</xdr:row>
      <xdr:rowOff>0</xdr:rowOff>
    </xdr:from>
    <xdr:to>
      <xdr:col>9</xdr:col>
      <xdr:colOff>257175</xdr:colOff>
      <xdr:row>99</xdr:row>
      <xdr:rowOff>52389</xdr:rowOff>
    </xdr:to>
    <xdr:graphicFrame macro="">
      <xdr:nvGraphicFramePr>
        <xdr:cNvPr id="2" name="Chart 1">
          <a:extLst>
            <a:ext uri="{FF2B5EF4-FFF2-40B4-BE49-F238E27FC236}">
              <a16:creationId xmlns:a16="http://schemas.microsoft.com/office/drawing/2014/main" id="{FCD3AB72-246F-4052-9789-D3032C9B8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Taylor, Andrew" id="{9D806F36-0F0A-4807-B637-D57CBD067F3A}" userId="S::Andrew.Taylor@winrock.org::aebfda3d-ecea-4655-8858-78384daafa35"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6" dT="2020-04-02T21:03:54.21" personId="{9D806F36-0F0A-4807-B637-D57CBD067F3A}" id="{81A2D5FA-C531-4A13-BBEA-B96E10C78375}">
    <text>New inventory data is measured every 10 years, in compliance with the Methodology. This calculates new uncertainty stats.</text>
  </threadedComment>
  <threadedComment ref="H25" dT="2024-02-01T05:30:09.76" personId="{9D806F36-0F0A-4807-B637-D57CBD067F3A}" id="{65201B3B-0F51-450C-A52C-2E55CB9CCFA8}">
    <text>Observed Conditions Assessment Legality Test requires adjustments for new state Best Management Practices (BMPs).</text>
  </threadedComment>
  <threadedComment ref="I25" dT="2024-02-01T05:30:09.76" personId="{9D806F36-0F0A-4807-B637-D57CBD067F3A}" id="{598040F6-94B7-4F97-94C1-A12B948EF309}">
    <text>Observed Conditions Assessment Operability and Access test requires adjustments for harvests on steep slopes and Legality Test requires adjustments for new state BMPs.</text>
  </threadedComment>
  <threadedComment ref="H26" dT="2024-02-01T05:30:22.18" personId="{9D806F36-0F0A-4807-B637-D57CBD067F3A}" id="{DBABF384-461D-4236-A0E3-222DD8218DC1}">
    <text>Baseline Live, Dead, and HWPs are adjusted to reflect new BMPs.</text>
  </threadedComment>
  <threadedComment ref="I26" dT="2024-06-20T23:09:28.69" personId="{9D806F36-0F0A-4807-B637-D57CBD067F3A}" id="{2BC0AD7C-DB68-4563-B445-21977ED54212}">
    <text>Baseline Live, Dead, and HWPs are adjusted to reflect new BMPs and harvest restriction on steep slopes.</text>
  </threadedComment>
  <threadedComment ref="O35" dT="2022-07-06T22:01:27.06" personId="{9D806F36-0F0A-4807-B637-D57CBD067F3A}" id="{4F424CA3-E80F-46B8-A686-9F61AE975406}">
    <text>Dead wood is held static in between measurement events</text>
  </threadedComment>
  <threadedComment ref="D36" dT="2021-09-02T20:50:07.10" personId="{9D806F36-0F0A-4807-B637-D57CBD067F3A}" id="{E705F8D9-10E6-4F92-834E-5E00552ED7F4}">
    <text>No HWPs are recorded prior to the Start Date.</text>
  </threadedComment>
  <threadedComment ref="E52" dT="2021-04-19T18:54:37.67" personId="{9D806F36-0F0A-4807-B637-D57CBD067F3A}" id="{38D6F090-1BCE-48AF-ABF8-31D24A4A9FB3}">
    <text>Negative balance is only applicable prior to the first offset credit issuance.</text>
  </threadedComment>
  <threadedComment ref="C53" dT="2024-02-01T05:33:41.27" personId="{9D806F36-0F0A-4807-B637-D57CBD067F3A}" id="{160B0606-2392-4BA3-A876-11CFCA90C673}">
    <text>Only applicable when a Periodic Modeling Assessment remodel shifts past baseline crediting, through updates to either the 20yr Avg Baseline HWP or ΔC Baseline terms.</text>
  </threadedComment>
  <threadedComment ref="C54" dT="2024-02-01T05:34:04.79" personId="{9D806F36-0F0A-4807-B637-D57CBD067F3A}" id="{0CC443BB-BF33-4F51-A770-BB97ECFDD15F}">
    <text>Annual dynamic baseline balances are accumulated.</text>
  </threadedComment>
  <threadedComment ref="C55" dT="2024-02-01T05:34:16.27" personId="{9D806F36-0F0A-4807-B637-D57CBD067F3A}" id="{0E5617C0-5F01-4B73-8B05-D73C7C145C0A}">
    <text>The cumulative dynamic baseline balance must be compensated at the time of Periodic Modeling Assessment, resulting in either a credit (+) or debit (-).</text>
  </threadedComment>
  <threadedComment ref="C58" dT="2022-06-09T14:40:18.68" personId="{9D806F36-0F0A-4807-B637-D57CBD067F3A}" id="{B9792B57-2D32-4E7C-8BCA-1AAC78060D26}">
    <text>This section may optionally be used to distinguish ERRs into removals and emission reductions.</text>
  </threadedComment>
  <threadedComment ref="C62" dT="2024-06-21T22:32:56.53" personId="{9D806F36-0F0A-4807-B637-D57CBD067F3A}" id="{8BA13A5A-1613-44FB-8937-B5FDAE89D7E5}">
    <text>Expand (+ button, left-hand margin) to view vintage calculations.</text>
  </threadedComment>
  <threadedComment ref="E63" dT="2024-06-21T22:32:30.97" personId="{9D806F36-0F0A-4807-B637-D57CBD067F3A}" id="{9A540DA0-8210-45FE-B395-F5069225DF49}">
    <text>Unique formula in this cell.</text>
  </threadedComment>
</ThreadedComments>
</file>

<file path=xl/threadedComments/threadedComment2.xml><?xml version="1.0" encoding="utf-8"?>
<ThreadedComments xmlns="http://schemas.microsoft.com/office/spreadsheetml/2018/threadedcomments" xmlns:x="http://schemas.openxmlformats.org/spreadsheetml/2006/main">
  <threadedComment ref="O6" dT="2020-04-02T21:03:54.21" personId="{9D806F36-0F0A-4807-B637-D57CBD067F3A}" id="{684016BB-5820-47AA-8811-171076A2E947}">
    <text>New inventory data is measured every 10 years, in compliance with the Methodology. This calculates new uncertainty stats.</text>
  </threadedComment>
  <threadedComment ref="L25" dT="2024-06-20T23:10:24.87" personId="{9D806F36-0F0A-4807-B637-D57CBD067F3A}" id="{D5E049C9-76EA-4E82-B7E6-A8281B106909}">
    <text>Observed Conditions Assessment Regional Timber Market Capacity Test requires adjustments for pulp mill closure.</text>
  </threadedComment>
  <threadedComment ref="M25" dT="2024-06-20T23:10:24.87" personId="{9D806F36-0F0A-4807-B637-D57CBD067F3A}" id="{EAB4456B-F64C-463F-A5F2-225925C821F1}">
    <text>Observed Conditions Assessment Regional Timber Market Capacity Test requires adjustments for pulp mill closure.</text>
  </threadedComment>
  <threadedComment ref="N25" dT="2024-02-01T05:37:33.17" personId="{9D806F36-0F0A-4807-B637-D57CBD067F3A}" id="{4A612CB2-3BFA-4D9E-A909-DBF20890096F}">
    <text>Observed Conditions Assessment Regional Timber Market Capacity Test requires adjustments for pulp mill closure.</text>
  </threadedComment>
  <threadedComment ref="O35" dT="2022-07-06T22:01:27.06" personId="{9D806F36-0F0A-4807-B637-D57CBD067F3A}" id="{CE5E7B9D-C834-45F8-885D-A74D95244A24}">
    <text>Dead wood is held static in between measurement events</text>
  </threadedComment>
  <threadedComment ref="D36" dT="2021-09-02T20:50:07.10" personId="{9D806F36-0F0A-4807-B637-D57CBD067F3A}" id="{EB4BFE51-CE8E-410F-9E66-C5564BDB7E72}">
    <text>No HWPs are recorded prior to the Start Date.</text>
  </threadedComment>
  <threadedComment ref="E52" dT="2021-04-19T18:54:37.67" personId="{9D806F36-0F0A-4807-B637-D57CBD067F3A}" id="{363C2C74-A3AF-427E-9E87-C17CC323C471}">
    <text>Negative balance is only applicable prior to the first offset credit issuance.</text>
  </threadedComment>
  <threadedComment ref="C53" dT="2024-02-01T05:33:41.27" personId="{9D806F36-0F0A-4807-B637-D57CBD067F3A}" id="{8BC939AD-D096-4607-84BB-5637C6C218CF}">
    <text>Only applicable when a Periodic Modeling Assessment remodel shifts past baseline crediting, through updates to either the 20yr Avg Baseline HWP or ΔC Baseline terms.</text>
  </threadedComment>
  <threadedComment ref="C54" dT="2024-02-01T05:34:04.79" personId="{9D806F36-0F0A-4807-B637-D57CBD067F3A}" id="{38399103-E9A5-4C01-A7B2-D55A79673442}">
    <text>Annual dynamic baseline balances are accumulated.</text>
  </threadedComment>
  <threadedComment ref="C55" dT="2024-02-01T05:34:16.27" personId="{9D806F36-0F0A-4807-B637-D57CBD067F3A}" id="{0FCF6051-4E96-49DC-9A13-54429758BFE0}">
    <text>The cumulative dynamic baseline balance must be compensated at the time of Periodic Modeling Assessment, resulting in either a credit (+) or debit (-).</text>
  </threadedComment>
  <threadedComment ref="C58" dT="2022-06-09T14:40:18.68" personId="{9D806F36-0F0A-4807-B637-D57CBD067F3A}" id="{170F38C0-2764-474A-8E2C-E3562BD97057}">
    <text>This section may optionally be used to distinguish ERRs into removals and emission reductions.</text>
  </threadedComment>
  <threadedComment ref="C62" dT="2024-06-21T22:32:56.53" personId="{9D806F36-0F0A-4807-B637-D57CBD067F3A}" id="{26FA1FD7-55CE-437C-B960-2B0B19EFC1B6}">
    <text>Expand (+ button, left-hand margin) to view vintage calculations.</text>
  </threadedComment>
  <threadedComment ref="E63" dT="2024-06-21T22:32:30.97" personId="{9D806F36-0F0A-4807-B637-D57CBD067F3A}" id="{6972F4B6-8DE5-4B6B-8040-B55DAF1C368E}">
    <text>Unique formula in this cell.</text>
  </threadedComment>
</ThreadedComments>
</file>

<file path=xl/threadedComments/threadedComment3.xml><?xml version="1.0" encoding="utf-8"?>
<ThreadedComments xmlns="http://schemas.microsoft.com/office/spreadsheetml/2018/threadedcomments" xmlns:x="http://schemas.openxmlformats.org/spreadsheetml/2006/main">
  <threadedComment ref="O6" dT="2020-04-02T21:03:54.21" personId="{9D806F36-0F0A-4807-B637-D57CBD067F3A}" id="{B5D3EB80-E5B7-49E0-ADCB-A19C1EBA503D}">
    <text>New inventory data is measured every 10 years, in compliance with the Methodology. This calculates new uncertainty stats.</text>
  </threadedComment>
  <threadedComment ref="P25" dT="2024-06-20T23:15:26.16" personId="{9D806F36-0F0A-4807-B637-D57CBD067F3A}" id="{B1AC8B1E-96F6-4CF8-936D-FDE3E71E5FE2}">
    <text>Observed Conditions Assessment Operability and Access Test requires adjustments due to road closure.</text>
  </threadedComment>
  <threadedComment ref="Q25" dT="2024-06-20T23:15:43.20" personId="{9D806F36-0F0A-4807-B637-D57CBD067F3A}" id="{0747D494-B452-4765-A66B-B472B0C6D46F}">
    <text xml:space="preserve">Observed Conditions Assessment Operability and Access Test requires adjustments due to road closure.
</text>
  </threadedComment>
  <threadedComment ref="R25" dT="2024-06-20T23:15:43.20" personId="{9D806F36-0F0A-4807-B637-D57CBD067F3A}" id="{F39A48CE-227A-4397-AD13-DF08C0459EC7}">
    <text xml:space="preserve">Observed Conditions Assessment Operability and Access Test requires adjustments due to road closure.
</text>
  </threadedComment>
  <threadedComment ref="S25" dT="2024-06-20T23:15:43.20" personId="{9D806F36-0F0A-4807-B637-D57CBD067F3A}" id="{54C5B7F4-7CDA-428E-827B-980B5166198B}">
    <text xml:space="preserve">Observed Conditions Assessment Operability and Access Test requires adjustments due to road closure.
</text>
  </threadedComment>
  <threadedComment ref="O35" dT="2022-07-06T22:01:27.06" personId="{9D806F36-0F0A-4807-B637-D57CBD067F3A}" id="{74FBB058-B76E-4D74-B6D3-81057AA813DF}">
    <text>Dead wood is held static in between measurement events</text>
  </threadedComment>
  <threadedComment ref="D36" dT="2021-09-02T20:50:07.10" personId="{9D806F36-0F0A-4807-B637-D57CBD067F3A}" id="{7A36DA31-A166-47C5-BB3F-8AE278A5F2D7}">
    <text>No HWPs are recorded prior to the Start Date.</text>
  </threadedComment>
  <threadedComment ref="E52" dT="2021-04-19T18:54:37.67" personId="{9D806F36-0F0A-4807-B637-D57CBD067F3A}" id="{EEDE0853-9E57-4F3C-A6F3-57DF84095622}">
    <text>Negative balance is only applicable prior to the first offset credit issuance.</text>
  </threadedComment>
  <threadedComment ref="C53" dT="2024-02-01T05:33:41.27" personId="{9D806F36-0F0A-4807-B637-D57CBD067F3A}" id="{B78F3E13-833C-47F4-8E1E-5B4F123FAAFD}">
    <text>Only applicable when a Periodic Modeling Assessment remodel shifts past baseline crediting, through updates to either the 20yr Avg Baseline HWP or ΔC Baseline terms.</text>
  </threadedComment>
  <threadedComment ref="C54" dT="2024-02-01T05:34:04.79" personId="{9D806F36-0F0A-4807-B637-D57CBD067F3A}" id="{789C7C2F-B06D-4417-8083-595323FA10CC}">
    <text>Annual dynamic baseline balances are accumulated.</text>
  </threadedComment>
  <threadedComment ref="C55" dT="2024-02-01T05:34:16.27" personId="{9D806F36-0F0A-4807-B637-D57CBD067F3A}" id="{9D385DB6-2F5D-4914-AD9C-3B2E3D49A94A}">
    <text>The cumulative dynamic baseline balance must be compensated at the time of Periodic Modeling Assessment, resulting in either a credit (+) or debit (-).</text>
  </threadedComment>
  <threadedComment ref="C58" dT="2022-06-09T14:40:18.68" personId="{9D806F36-0F0A-4807-B637-D57CBD067F3A}" id="{6829448C-C503-4A25-8F36-E641B20CECA8}">
    <text>This section may optionally be used to distinguish ERRs into removals and emission reductions.</text>
  </threadedComment>
  <threadedComment ref="C62" dT="2024-06-21T22:32:56.53" personId="{9D806F36-0F0A-4807-B637-D57CBD067F3A}" id="{DD33EE30-B821-4837-88F1-17B68C194EA0}">
    <text>Expand (+ button, left-hand margin) to view vintage calculations.</text>
  </threadedComment>
  <threadedComment ref="E63" dT="2024-06-21T22:32:30.97" personId="{9D806F36-0F0A-4807-B637-D57CBD067F3A}" id="{FE252E20-E64D-456C-9DCC-C1ACA0F66F43}">
    <text>Unique formula in this cell.</text>
  </threadedComment>
</ThreadedComments>
</file>

<file path=xl/threadedComments/threadedComment4.xml><?xml version="1.0" encoding="utf-8"?>
<ThreadedComments xmlns="http://schemas.microsoft.com/office/spreadsheetml/2018/threadedcomments" xmlns:x="http://schemas.openxmlformats.org/spreadsheetml/2006/main">
  <threadedComment ref="O6" dT="2020-04-02T21:03:54.21" personId="{9D806F36-0F0A-4807-B637-D57CBD067F3A}" id="{71A5544C-9A74-4E7F-AF09-D087378E2685}">
    <text>New inventory data is measured every 10 years, in compliance with the Methodology. This calculates new uncertainty stats.</text>
  </threadedComment>
  <threadedComment ref="U25" dT="2024-02-01T05:51:07.40" personId="{9D806F36-0F0A-4807-B637-D57CBD067F3A}" id="{9C2E3BCE-B44B-4C38-A828-FE7D8EF7579C}">
    <text>Observed Conditions Assessment Financial Feasibility Test requires adjustments due to changes in stumpage prices.</text>
  </threadedComment>
  <threadedComment ref="V25" dT="2024-02-01T05:51:07.40" personId="{9D806F36-0F0A-4807-B637-D57CBD067F3A}" id="{105A31A8-B8E5-42AF-BC44-90AFF10009E0}">
    <text>Observed Conditions Assessment Financial Feasibility Test requires adjustments due to changes in stumpage prices.</text>
  </threadedComment>
  <threadedComment ref="W25" dT="2024-02-01T05:51:07.40" personId="{9D806F36-0F0A-4807-B637-D57CBD067F3A}" id="{BC47569C-EA00-47D0-A832-6ABEB6BFD203}">
    <text>Observed Conditions Assessment Financial Feasibility Test requires adjustments due to changes in stumpage prices.</text>
  </threadedComment>
  <threadedComment ref="X25" dT="2024-02-01T05:51:07.40" personId="{9D806F36-0F0A-4807-B637-D57CBD067F3A}" id="{D1954FB1-E8DA-4A01-97A9-4988E5EA12B5}">
    <text>Observed Conditions Assessment Financial Feasibility Test requires adjustments due to changes in stumpage prices.</text>
  </threadedComment>
  <threadedComment ref="O35" dT="2022-07-06T22:01:27.06" personId="{9D806F36-0F0A-4807-B637-D57CBD067F3A}" id="{A11DEFAC-1277-45B6-937C-5CF98528C8C2}">
    <text>Dead wood is held static in between measurement events</text>
  </threadedComment>
  <threadedComment ref="D36" dT="2021-09-02T20:50:07.10" personId="{9D806F36-0F0A-4807-B637-D57CBD067F3A}" id="{245CB66A-7482-44CA-8FBE-80E33D18729B}">
    <text>No HWPs are recorded prior to the Start Date.</text>
  </threadedComment>
  <threadedComment ref="E52" dT="2021-04-19T18:54:37.67" personId="{9D806F36-0F0A-4807-B637-D57CBD067F3A}" id="{22FE7DD9-9532-4159-9BD9-D485853DCC9E}">
    <text>Negative balance is only applicable prior to the first offset credit issuance.</text>
  </threadedComment>
  <threadedComment ref="C53" dT="2024-02-01T05:33:41.27" personId="{9D806F36-0F0A-4807-B637-D57CBD067F3A}" id="{7A99C313-5762-4660-AAC4-F3E2ABE3560F}">
    <text>Only applicable when a Periodic Modeling Assessment remodel shifts past baseline crediting, through updates to either the 20yr Avg Baseline HWP or ΔC Baseline terms.</text>
  </threadedComment>
  <threadedComment ref="C54" dT="2024-02-01T05:34:04.79" personId="{9D806F36-0F0A-4807-B637-D57CBD067F3A}" id="{E7428E9C-1AAF-4975-94AA-E183862F31CE}">
    <text>Annual dynamic baseline balances are accumulated.</text>
  </threadedComment>
  <threadedComment ref="C55" dT="2024-02-01T05:34:16.27" personId="{9D806F36-0F0A-4807-B637-D57CBD067F3A}" id="{81BBAE4E-6A9A-4483-A823-BE5713C19EE3}">
    <text>The cumulative dynamic baseline balance must be compensated at the time of Periodic Modeling Assessment, resulting in either a credit (+) or debit (-).</text>
  </threadedComment>
  <threadedComment ref="C58" dT="2022-06-09T14:40:18.68" personId="{9D806F36-0F0A-4807-B637-D57CBD067F3A}" id="{6B756678-088A-4EC0-8129-44CA5D67D536}">
    <text>This section may optionally be used to distinguish ERRs into removals and emission reductions.</text>
  </threadedComment>
  <threadedComment ref="C62" dT="2024-06-21T22:32:56.53" personId="{9D806F36-0F0A-4807-B637-D57CBD067F3A}" id="{9DA49EAE-B0E1-4ECF-9A79-080BBEC521AD}">
    <text>Expand (+ button, left-hand margin) to view vintage calculations.</text>
  </threadedComment>
  <threadedComment ref="E63" dT="2024-06-21T22:32:30.97" personId="{9D806F36-0F0A-4807-B637-D57CBD067F3A}" id="{6194039F-A94D-483D-BE9B-F40146111395}">
    <text>Unique formula in this cell.</text>
  </threadedComment>
</ThreadedComments>
</file>

<file path=xl/threadedComments/threadedComment5.xml><?xml version="1.0" encoding="utf-8"?>
<ThreadedComments xmlns="http://schemas.microsoft.com/office/spreadsheetml/2018/threadedcomments" xmlns:x="http://schemas.openxmlformats.org/spreadsheetml/2006/main">
  <threadedComment ref="O6" dT="2020-04-02T21:03:54.21" personId="{9D806F36-0F0A-4807-B637-D57CBD067F3A}" id="{83E155A8-CB61-445C-81B8-3674EE9D80F8}">
    <text>New inventory data is measured every 10 years, in compliance with the Methodology. This calculates new uncertainty stats.</text>
  </threadedComment>
  <threadedComment ref="O35" dT="2022-07-06T22:01:27.06" personId="{9D806F36-0F0A-4807-B637-D57CBD067F3A}" id="{1BCEA18B-436D-4298-939A-6B6DC7B6E83D}">
    <text>Dead wood is held static in between measurement events</text>
  </threadedComment>
  <threadedComment ref="D36" dT="2021-09-02T20:50:07.10" personId="{9D806F36-0F0A-4807-B637-D57CBD067F3A}" id="{D8D89873-665C-4EA4-8F6E-8853D9FDAB24}">
    <text>No HWPs are recorded prior to the Start Date.</text>
  </threadedComment>
  <threadedComment ref="E52" dT="2021-04-19T18:54:37.67" personId="{9D806F36-0F0A-4807-B637-D57CBD067F3A}" id="{58A9E1DA-185A-49A3-B4F4-846A95C9E442}">
    <text>Negative balance is only applicable prior to the first offset credit issuance.</text>
  </threadedComment>
  <threadedComment ref="C53" dT="2024-02-01T05:33:41.27" personId="{9D806F36-0F0A-4807-B637-D57CBD067F3A}" id="{30629F5E-619A-4B42-A07B-EF30BC60AC53}">
    <text>Only applicable when a Periodic Modeling Assessment remodel shifts past baseline crediting, through updates to either the 20yr Avg Baseline HWP or ΔC Baseline terms.</text>
  </threadedComment>
  <threadedComment ref="C54" dT="2024-02-01T05:34:04.79" personId="{9D806F36-0F0A-4807-B637-D57CBD067F3A}" id="{0BA67817-3991-4AFA-9576-D80C01642559}">
    <text>Annual dynamic baseline balances are accumulated.</text>
  </threadedComment>
  <threadedComment ref="C55" dT="2024-02-01T05:34:16.27" personId="{9D806F36-0F0A-4807-B637-D57CBD067F3A}" id="{9C31F1EA-D14E-40D7-A165-F19F9347DAAB}">
    <text>The cumulative dynamic baseline balance must be compensated at the time of Periodic Modeling Assessment, resulting in either a credit (+) or debit (-).</text>
  </threadedComment>
  <threadedComment ref="C58" dT="2022-06-09T14:40:18.68" personId="{9D806F36-0F0A-4807-B637-D57CBD067F3A}" id="{278044EE-4E6F-4974-932D-E1268F28E336}">
    <text>This section may optionally be used to distinguish ERRs into removals and emission reductions.</text>
  </threadedComment>
  <threadedComment ref="C62" dT="2024-06-21T22:32:56.53" personId="{9D806F36-0F0A-4807-B637-D57CBD067F3A}" id="{56FE8DCC-4F39-402B-B72C-84C2A58BC3CE}">
    <text>Expand (+ button, left-hand margin) to view vintage calculations.</text>
  </threadedComment>
  <threadedComment ref="E63" dT="2024-06-21T22:32:30.97" personId="{9D806F36-0F0A-4807-B637-D57CBD067F3A}" id="{E8595CED-AB68-482D-BCE6-D59009A0B29B}">
    <text>Unique formula in this cell.</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1FC98-A67D-42F2-8EB9-7AA9BDEF53F9}">
  <dimension ref="A1:B7"/>
  <sheetViews>
    <sheetView tabSelected="1" workbookViewId="0">
      <selection activeCell="B5" sqref="B5"/>
    </sheetView>
  </sheetViews>
  <sheetFormatPr baseColWidth="10" defaultColWidth="8.83203125" defaultRowHeight="15" x14ac:dyDescent="0.2"/>
  <cols>
    <col min="1" max="1" width="22.83203125" customWidth="1"/>
  </cols>
  <sheetData>
    <row r="1" spans="1:2" x14ac:dyDescent="0.2">
      <c r="A1" s="2" t="s">
        <v>0</v>
      </c>
      <c r="B1" s="9" t="s">
        <v>1</v>
      </c>
    </row>
    <row r="3" spans="1:2" x14ac:dyDescent="0.2">
      <c r="A3" s="2" t="s">
        <v>2</v>
      </c>
      <c r="B3" s="1">
        <v>1.1000000000000001</v>
      </c>
    </row>
    <row r="5" spans="1:2" x14ac:dyDescent="0.2">
      <c r="A5" s="2" t="s">
        <v>3</v>
      </c>
      <c r="B5" s="40">
        <v>46071</v>
      </c>
    </row>
    <row r="7" spans="1:2" x14ac:dyDescent="0.2">
      <c r="A7" s="2" t="s">
        <v>4</v>
      </c>
      <c r="B7" t="s">
        <v>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E4A4E-6275-44A2-838E-71A18C6C75B5}">
  <dimension ref="A1:AI31"/>
  <sheetViews>
    <sheetView zoomScaleNormal="100" workbookViewId="0"/>
  </sheetViews>
  <sheetFormatPr baseColWidth="10" defaultColWidth="8.83203125" defaultRowHeight="15" x14ac:dyDescent="0.2"/>
  <cols>
    <col min="1" max="1" width="20.83203125" customWidth="1"/>
    <col min="2" max="14" width="6.5" customWidth="1"/>
    <col min="15" max="15" width="9.6640625" customWidth="1"/>
    <col min="16" max="29" width="4.6640625" customWidth="1"/>
    <col min="30" max="35" width="9.6640625" bestFit="1" customWidth="1"/>
  </cols>
  <sheetData>
    <row r="1" spans="1:35" x14ac:dyDescent="0.2">
      <c r="A1" s="2" t="s">
        <v>6</v>
      </c>
    </row>
    <row r="3" spans="1:35" x14ac:dyDescent="0.2">
      <c r="A3" s="2" t="s">
        <v>7</v>
      </c>
    </row>
    <row r="4" spans="1:35" x14ac:dyDescent="0.2">
      <c r="A4" t="s">
        <v>8</v>
      </c>
    </row>
    <row r="5" spans="1:35" ht="15" customHeight="1" x14ac:dyDescent="0.2">
      <c r="A5" t="s">
        <v>9</v>
      </c>
    </row>
    <row r="6" spans="1:35" ht="14.5" customHeight="1" x14ac:dyDescent="0.25">
      <c r="A6" t="s">
        <v>10</v>
      </c>
    </row>
    <row r="7" spans="1:35" ht="14.5" customHeight="1" x14ac:dyDescent="0.2">
      <c r="A7" t="s">
        <v>11</v>
      </c>
    </row>
    <row r="8" spans="1:35" ht="14.5" customHeight="1" x14ac:dyDescent="0.2">
      <c r="A8" t="s">
        <v>12</v>
      </c>
    </row>
    <row r="9" spans="1:35" x14ac:dyDescent="0.2">
      <c r="A9" s="80"/>
      <c r="B9" s="80"/>
      <c r="C9" s="80"/>
      <c r="D9" s="80"/>
      <c r="E9" s="80"/>
      <c r="F9" s="80"/>
      <c r="G9" s="80"/>
      <c r="H9" s="80"/>
      <c r="I9" s="80"/>
      <c r="J9" s="80"/>
      <c r="K9" s="80"/>
      <c r="L9" s="80"/>
      <c r="M9" s="80"/>
      <c r="N9" s="80"/>
      <c r="O9" s="80"/>
    </row>
    <row r="10" spans="1:35" x14ac:dyDescent="0.2">
      <c r="A10" s="81" t="s">
        <v>13</v>
      </c>
      <c r="B10" s="130" t="s">
        <v>14</v>
      </c>
      <c r="C10" s="130"/>
      <c r="D10" s="130"/>
      <c r="E10" s="130"/>
      <c r="F10" s="130"/>
      <c r="G10" s="130"/>
      <c r="H10" s="130"/>
      <c r="I10" s="130"/>
      <c r="J10" s="130"/>
      <c r="K10" s="130"/>
      <c r="L10" s="130"/>
      <c r="M10" s="130"/>
      <c r="N10" s="130"/>
      <c r="O10" s="130"/>
      <c r="P10" s="130" t="s">
        <v>15</v>
      </c>
      <c r="Q10" s="130"/>
      <c r="R10" s="130"/>
      <c r="S10" s="130"/>
      <c r="T10" s="130"/>
      <c r="U10" s="130"/>
      <c r="V10" s="130"/>
      <c r="W10" s="130"/>
      <c r="X10" s="130"/>
      <c r="Y10" s="130"/>
      <c r="Z10" s="130"/>
      <c r="AA10" s="130"/>
      <c r="AB10" s="130"/>
      <c r="AC10" s="130"/>
    </row>
    <row r="11" spans="1:35" ht="45" customHeight="1" x14ac:dyDescent="0.2">
      <c r="A11" s="82" t="s">
        <v>16</v>
      </c>
      <c r="B11" s="131" t="s">
        <v>17</v>
      </c>
      <c r="C11" s="131"/>
      <c r="D11" s="131"/>
      <c r="E11" s="131"/>
      <c r="F11" s="131"/>
      <c r="G11" s="131"/>
      <c r="H11" s="131"/>
      <c r="I11" s="131"/>
      <c r="J11" s="131"/>
      <c r="K11" s="131"/>
      <c r="L11" s="131"/>
      <c r="M11" s="131"/>
      <c r="N11" s="131"/>
      <c r="O11" s="131"/>
      <c r="P11" s="131" t="s">
        <v>18</v>
      </c>
      <c r="Q11" s="131"/>
      <c r="R11" s="131"/>
      <c r="S11" s="131"/>
      <c r="T11" s="131"/>
      <c r="U11" s="131"/>
      <c r="V11" s="131"/>
      <c r="W11" s="131"/>
      <c r="X11" s="131"/>
      <c r="Y11" s="131"/>
      <c r="Z11" s="131"/>
      <c r="AA11" s="131"/>
      <c r="AB11" s="131"/>
      <c r="AC11" s="131"/>
      <c r="AD11" s="108"/>
      <c r="AE11" s="108"/>
      <c r="AF11" s="108"/>
      <c r="AG11" s="108"/>
      <c r="AH11" s="108"/>
      <c r="AI11" s="108"/>
    </row>
    <row r="12" spans="1:35" ht="30" customHeight="1" x14ac:dyDescent="0.2">
      <c r="A12" s="82" t="s">
        <v>19</v>
      </c>
      <c r="B12" s="132" t="s">
        <v>20</v>
      </c>
      <c r="C12" s="132"/>
      <c r="D12" s="132"/>
      <c r="E12" s="132"/>
      <c r="F12" s="132"/>
      <c r="G12" s="132"/>
      <c r="H12" s="132"/>
      <c r="I12" s="132"/>
      <c r="J12" s="132"/>
      <c r="K12" s="132"/>
      <c r="L12" s="132"/>
      <c r="M12" s="132"/>
      <c r="N12" s="132"/>
      <c r="O12" s="132"/>
      <c r="P12" s="133"/>
      <c r="Q12" s="133"/>
      <c r="R12" s="133"/>
      <c r="S12" s="133"/>
      <c r="T12" s="133"/>
      <c r="U12" s="133"/>
      <c r="V12" s="133"/>
      <c r="W12" s="133"/>
      <c r="X12" s="133"/>
      <c r="Y12" s="133"/>
      <c r="Z12" s="133"/>
      <c r="AA12" s="133"/>
      <c r="AB12" s="133"/>
      <c r="AC12" s="133"/>
      <c r="AD12" s="108"/>
      <c r="AE12" s="108"/>
    </row>
    <row r="13" spans="1:35" ht="30" customHeight="1" x14ac:dyDescent="0.2">
      <c r="A13" s="82" t="s">
        <v>21</v>
      </c>
      <c r="B13" s="132" t="s">
        <v>20</v>
      </c>
      <c r="C13" s="132"/>
      <c r="D13" s="132"/>
      <c r="E13" s="132"/>
      <c r="F13" s="132"/>
      <c r="G13" s="132"/>
      <c r="H13" s="132"/>
      <c r="I13" s="132"/>
      <c r="J13" s="132"/>
      <c r="K13" s="132"/>
      <c r="L13" s="132"/>
      <c r="M13" s="132"/>
      <c r="N13" s="132"/>
      <c r="O13" s="132"/>
      <c r="P13" s="133"/>
      <c r="Q13" s="133"/>
      <c r="R13" s="133"/>
      <c r="S13" s="133"/>
      <c r="T13" s="133"/>
      <c r="U13" s="133"/>
      <c r="V13" s="133"/>
      <c r="W13" s="133"/>
      <c r="X13" s="133"/>
      <c r="Y13" s="133"/>
      <c r="Z13" s="133"/>
      <c r="AA13" s="133"/>
      <c r="AB13" s="133"/>
      <c r="AC13" s="133"/>
      <c r="AD13" s="108"/>
      <c r="AE13" s="108"/>
    </row>
    <row r="14" spans="1:35" ht="30" customHeight="1" x14ac:dyDescent="0.2">
      <c r="A14" s="82" t="s">
        <v>22</v>
      </c>
      <c r="B14" s="132" t="s">
        <v>20</v>
      </c>
      <c r="C14" s="132"/>
      <c r="D14" s="132"/>
      <c r="E14" s="132"/>
      <c r="F14" s="132"/>
      <c r="G14" s="132"/>
      <c r="H14" s="132"/>
      <c r="I14" s="132"/>
      <c r="J14" s="132"/>
      <c r="K14" s="132"/>
      <c r="L14" s="132"/>
      <c r="M14" s="132"/>
      <c r="N14" s="132"/>
      <c r="O14" s="132"/>
      <c r="P14" s="133"/>
      <c r="Q14" s="133"/>
      <c r="R14" s="133"/>
      <c r="S14" s="133"/>
      <c r="T14" s="133"/>
      <c r="U14" s="133"/>
      <c r="V14" s="133"/>
      <c r="W14" s="133"/>
      <c r="X14" s="133"/>
      <c r="Y14" s="133"/>
      <c r="Z14" s="133"/>
      <c r="AA14" s="133"/>
      <c r="AB14" s="133"/>
      <c r="AC14" s="133"/>
      <c r="AD14" s="108"/>
      <c r="AE14" s="108"/>
    </row>
    <row r="15" spans="1:35" ht="60" customHeight="1" x14ac:dyDescent="0.2">
      <c r="A15" s="82" t="s">
        <v>23</v>
      </c>
      <c r="B15" s="131" t="s">
        <v>24</v>
      </c>
      <c r="C15" s="131"/>
      <c r="D15" s="131"/>
      <c r="E15" s="131"/>
      <c r="F15" s="131"/>
      <c r="G15" s="131"/>
      <c r="H15" s="131"/>
      <c r="I15" s="131"/>
      <c r="J15" s="131"/>
      <c r="K15" s="131"/>
      <c r="L15" s="131"/>
      <c r="M15" s="131"/>
      <c r="N15" s="131"/>
      <c r="O15" s="131"/>
      <c r="P15" s="131" t="s">
        <v>25</v>
      </c>
      <c r="Q15" s="131"/>
      <c r="R15" s="131"/>
      <c r="S15" s="131"/>
      <c r="T15" s="131"/>
      <c r="U15" s="131"/>
      <c r="V15" s="131"/>
      <c r="W15" s="131"/>
      <c r="X15" s="131"/>
      <c r="Y15" s="131"/>
      <c r="Z15" s="131"/>
      <c r="AA15" s="131"/>
      <c r="AB15" s="131"/>
      <c r="AC15" s="131"/>
      <c r="AD15" s="108"/>
      <c r="AE15" s="108"/>
    </row>
    <row r="16" spans="1:35" ht="45" customHeight="1" x14ac:dyDescent="0.2">
      <c r="A16" s="82" t="s">
        <v>26</v>
      </c>
      <c r="B16" s="131" t="s">
        <v>27</v>
      </c>
      <c r="C16" s="131"/>
      <c r="D16" s="131"/>
      <c r="E16" s="131"/>
      <c r="F16" s="131"/>
      <c r="G16" s="131"/>
      <c r="H16" s="131"/>
      <c r="I16" s="131"/>
      <c r="J16" s="131"/>
      <c r="K16" s="131"/>
      <c r="L16" s="131"/>
      <c r="M16" s="131"/>
      <c r="N16" s="131"/>
      <c r="O16" s="131"/>
      <c r="P16" s="131" t="s">
        <v>28</v>
      </c>
      <c r="Q16" s="131"/>
      <c r="R16" s="131"/>
      <c r="S16" s="131"/>
      <c r="T16" s="131"/>
      <c r="U16" s="131"/>
      <c r="V16" s="131"/>
      <c r="W16" s="131"/>
      <c r="X16" s="131"/>
      <c r="Y16" s="131"/>
      <c r="Z16" s="131"/>
      <c r="AA16" s="131"/>
      <c r="AB16" s="131"/>
      <c r="AC16" s="131"/>
      <c r="AD16" s="108"/>
      <c r="AE16" s="108"/>
    </row>
    <row r="17" spans="1:31" ht="75" customHeight="1" x14ac:dyDescent="0.2">
      <c r="A17" s="82" t="s">
        <v>29</v>
      </c>
      <c r="B17" s="134" t="s">
        <v>30</v>
      </c>
      <c r="C17" s="134"/>
      <c r="D17" s="134"/>
      <c r="E17" s="134"/>
      <c r="F17" s="134"/>
      <c r="G17" s="134"/>
      <c r="H17" s="134"/>
      <c r="I17" s="134"/>
      <c r="J17" s="134"/>
      <c r="K17" s="134"/>
      <c r="L17" s="134"/>
      <c r="M17" s="134"/>
      <c r="N17" s="134"/>
      <c r="O17" s="134"/>
      <c r="P17" s="134" t="s">
        <v>31</v>
      </c>
      <c r="Q17" s="134"/>
      <c r="R17" s="134"/>
      <c r="S17" s="134"/>
      <c r="T17" s="134"/>
      <c r="U17" s="134"/>
      <c r="V17" s="134"/>
      <c r="W17" s="134"/>
      <c r="X17" s="134"/>
      <c r="Y17" s="134"/>
      <c r="Z17" s="134"/>
      <c r="AA17" s="134"/>
      <c r="AB17" s="134"/>
      <c r="AC17" s="134"/>
      <c r="AD17" s="108"/>
      <c r="AE17" s="108"/>
    </row>
    <row r="18" spans="1:31" ht="30" customHeight="1" x14ac:dyDescent="0.2">
      <c r="A18" s="82" t="s">
        <v>32</v>
      </c>
      <c r="B18" s="132" t="s">
        <v>33</v>
      </c>
      <c r="C18" s="132"/>
      <c r="D18" s="132"/>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08"/>
      <c r="AE18" s="108"/>
    </row>
    <row r="19" spans="1:31" ht="45" customHeight="1" x14ac:dyDescent="0.2">
      <c r="A19" s="82" t="s">
        <v>34</v>
      </c>
      <c r="B19" s="131" t="s">
        <v>35</v>
      </c>
      <c r="C19" s="131"/>
      <c r="D19" s="131"/>
      <c r="E19" s="131"/>
      <c r="F19" s="131"/>
      <c r="G19" s="131"/>
      <c r="H19" s="131"/>
      <c r="I19" s="131"/>
      <c r="J19" s="131"/>
      <c r="K19" s="131"/>
      <c r="L19" s="131"/>
      <c r="M19" s="131"/>
      <c r="N19" s="131"/>
      <c r="O19" s="131"/>
      <c r="P19" s="131" t="s">
        <v>36</v>
      </c>
      <c r="Q19" s="131"/>
      <c r="R19" s="131"/>
      <c r="S19" s="131"/>
      <c r="T19" s="131"/>
      <c r="U19" s="131"/>
      <c r="V19" s="131"/>
      <c r="W19" s="131"/>
      <c r="X19" s="131"/>
      <c r="Y19" s="131"/>
      <c r="Z19" s="131"/>
      <c r="AA19" s="131"/>
      <c r="AB19" s="131"/>
      <c r="AC19" s="131"/>
      <c r="AD19" s="108"/>
      <c r="AE19" s="108"/>
    </row>
    <row r="20" spans="1:31" ht="30" customHeight="1" x14ac:dyDescent="0.2">
      <c r="A20" s="82" t="s">
        <v>37</v>
      </c>
      <c r="B20" s="135" t="s">
        <v>38</v>
      </c>
      <c r="C20" s="136"/>
      <c r="D20" s="136"/>
      <c r="E20" s="136"/>
      <c r="F20" s="136"/>
      <c r="G20" s="136"/>
      <c r="H20" s="136"/>
      <c r="I20" s="136"/>
      <c r="J20" s="136"/>
      <c r="K20" s="136"/>
      <c r="L20" s="136"/>
      <c r="M20" s="136"/>
      <c r="N20" s="136"/>
      <c r="O20" s="137"/>
      <c r="P20" s="131" t="s">
        <v>39</v>
      </c>
      <c r="Q20" s="131"/>
      <c r="R20" s="131"/>
      <c r="S20" s="131"/>
      <c r="T20" s="131"/>
      <c r="U20" s="131"/>
      <c r="V20" s="131"/>
      <c r="W20" s="131"/>
      <c r="X20" s="131"/>
      <c r="Y20" s="131"/>
      <c r="Z20" s="131"/>
      <c r="AA20" s="131"/>
      <c r="AB20" s="131"/>
      <c r="AC20" s="131"/>
      <c r="AD20" s="108"/>
      <c r="AE20" s="108"/>
    </row>
    <row r="21" spans="1:31" ht="60" customHeight="1" x14ac:dyDescent="0.2">
      <c r="A21" s="82" t="s">
        <v>40</v>
      </c>
      <c r="B21" s="131" t="s">
        <v>41</v>
      </c>
      <c r="C21" s="131"/>
      <c r="D21" s="131"/>
      <c r="E21" s="131"/>
      <c r="F21" s="131"/>
      <c r="G21" s="131"/>
      <c r="H21" s="131"/>
      <c r="I21" s="131"/>
      <c r="J21" s="131"/>
      <c r="K21" s="131"/>
      <c r="L21" s="131"/>
      <c r="M21" s="131"/>
      <c r="N21" s="131"/>
      <c r="O21" s="131"/>
      <c r="P21" s="131" t="s">
        <v>42</v>
      </c>
      <c r="Q21" s="131"/>
      <c r="R21" s="131"/>
      <c r="S21" s="131"/>
      <c r="T21" s="131"/>
      <c r="U21" s="131"/>
      <c r="V21" s="131"/>
      <c r="W21" s="131"/>
      <c r="X21" s="131"/>
      <c r="Y21" s="131"/>
      <c r="Z21" s="131"/>
      <c r="AA21" s="131"/>
      <c r="AB21" s="131"/>
      <c r="AC21" s="131"/>
      <c r="AD21" s="108"/>
      <c r="AE21" s="108"/>
    </row>
    <row r="22" spans="1:31" ht="75" customHeight="1" x14ac:dyDescent="0.2">
      <c r="A22" s="82" t="s">
        <v>43</v>
      </c>
      <c r="B22" s="134" t="s">
        <v>44</v>
      </c>
      <c r="C22" s="134"/>
      <c r="D22" s="134"/>
      <c r="E22" s="134"/>
      <c r="F22" s="134"/>
      <c r="G22" s="134"/>
      <c r="H22" s="134"/>
      <c r="I22" s="134"/>
      <c r="J22" s="134"/>
      <c r="K22" s="134"/>
      <c r="L22" s="134"/>
      <c r="M22" s="134"/>
      <c r="N22" s="134"/>
      <c r="O22" s="134"/>
      <c r="P22" s="134" t="s">
        <v>45</v>
      </c>
      <c r="Q22" s="134"/>
      <c r="R22" s="134"/>
      <c r="S22" s="134"/>
      <c r="T22" s="134"/>
      <c r="U22" s="134"/>
      <c r="V22" s="134"/>
      <c r="W22" s="134"/>
      <c r="X22" s="134"/>
      <c r="Y22" s="134"/>
      <c r="Z22" s="134"/>
      <c r="AA22" s="134"/>
      <c r="AB22" s="134"/>
      <c r="AC22" s="134"/>
      <c r="AD22" s="108"/>
      <c r="AE22" s="108"/>
    </row>
    <row r="23" spans="1:31" ht="45" customHeight="1" x14ac:dyDescent="0.2">
      <c r="A23" s="82" t="s">
        <v>46</v>
      </c>
      <c r="B23" s="131" t="s">
        <v>47</v>
      </c>
      <c r="C23" s="131"/>
      <c r="D23" s="131"/>
      <c r="E23" s="131"/>
      <c r="F23" s="131"/>
      <c r="G23" s="131"/>
      <c r="H23" s="131"/>
      <c r="I23" s="131"/>
      <c r="J23" s="131"/>
      <c r="K23" s="131"/>
      <c r="L23" s="131"/>
      <c r="M23" s="131"/>
      <c r="N23" s="131"/>
      <c r="O23" s="131"/>
      <c r="P23" s="131" t="s">
        <v>48</v>
      </c>
      <c r="Q23" s="131"/>
      <c r="R23" s="131"/>
      <c r="S23" s="131"/>
      <c r="T23" s="131"/>
      <c r="U23" s="131"/>
      <c r="V23" s="131"/>
      <c r="W23" s="131"/>
      <c r="X23" s="131"/>
      <c r="Y23" s="131"/>
      <c r="Z23" s="131"/>
      <c r="AA23" s="131"/>
      <c r="AB23" s="131"/>
      <c r="AC23" s="131"/>
    </row>
    <row r="24" spans="1:31" ht="59.25" customHeight="1" x14ac:dyDescent="0.2">
      <c r="A24" s="82" t="s">
        <v>49</v>
      </c>
      <c r="B24" s="131" t="s">
        <v>50</v>
      </c>
      <c r="C24" s="131"/>
      <c r="D24" s="131"/>
      <c r="E24" s="131"/>
      <c r="F24" s="131"/>
      <c r="G24" s="131"/>
      <c r="H24" s="131"/>
      <c r="I24" s="131"/>
      <c r="J24" s="131"/>
      <c r="K24" s="131"/>
      <c r="L24" s="131"/>
      <c r="M24" s="131"/>
      <c r="N24" s="131"/>
      <c r="O24" s="131"/>
      <c r="P24" s="131" t="s">
        <v>51</v>
      </c>
      <c r="Q24" s="131"/>
      <c r="R24" s="131"/>
      <c r="S24" s="131"/>
      <c r="T24" s="131"/>
      <c r="U24" s="131"/>
      <c r="V24" s="131"/>
      <c r="W24" s="131"/>
      <c r="X24" s="131"/>
      <c r="Y24" s="131"/>
      <c r="Z24" s="131"/>
      <c r="AA24" s="131"/>
      <c r="AB24" s="131"/>
      <c r="AC24" s="131"/>
    </row>
    <row r="25" spans="1:31" ht="30" customHeight="1" x14ac:dyDescent="0.2">
      <c r="A25" s="82" t="s">
        <v>52</v>
      </c>
      <c r="B25" s="131" t="s">
        <v>53</v>
      </c>
      <c r="C25" s="131"/>
      <c r="D25" s="131"/>
      <c r="E25" s="131"/>
      <c r="F25" s="131"/>
      <c r="G25" s="131"/>
      <c r="H25" s="131"/>
      <c r="I25" s="131"/>
      <c r="J25" s="131"/>
      <c r="K25" s="131"/>
      <c r="L25" s="131"/>
      <c r="M25" s="131"/>
      <c r="N25" s="131"/>
      <c r="O25" s="131"/>
      <c r="P25" s="131" t="s">
        <v>54</v>
      </c>
      <c r="Q25" s="131"/>
      <c r="R25" s="131"/>
      <c r="S25" s="131"/>
      <c r="T25" s="131"/>
      <c r="U25" s="131"/>
      <c r="V25" s="131"/>
      <c r="W25" s="131"/>
      <c r="X25" s="131"/>
      <c r="Y25" s="131"/>
      <c r="Z25" s="131"/>
      <c r="AA25" s="131"/>
      <c r="AB25" s="131"/>
      <c r="AC25" s="131"/>
    </row>
    <row r="26" spans="1:31" ht="60" customHeight="1" x14ac:dyDescent="0.2">
      <c r="A26" s="82" t="s">
        <v>55</v>
      </c>
      <c r="B26" s="131" t="s">
        <v>56</v>
      </c>
      <c r="C26" s="131"/>
      <c r="D26" s="131"/>
      <c r="E26" s="131"/>
      <c r="F26" s="131"/>
      <c r="G26" s="131"/>
      <c r="H26" s="131"/>
      <c r="I26" s="131"/>
      <c r="J26" s="131"/>
      <c r="K26" s="131"/>
      <c r="L26" s="131"/>
      <c r="M26" s="131"/>
      <c r="N26" s="131"/>
      <c r="O26" s="131"/>
      <c r="P26" s="131" t="s">
        <v>57</v>
      </c>
      <c r="Q26" s="131"/>
      <c r="R26" s="131"/>
      <c r="S26" s="131"/>
      <c r="T26" s="131"/>
      <c r="U26" s="131"/>
      <c r="V26" s="131"/>
      <c r="W26" s="131"/>
      <c r="X26" s="131"/>
      <c r="Y26" s="131"/>
      <c r="Z26" s="131"/>
      <c r="AA26" s="131"/>
      <c r="AB26" s="131"/>
      <c r="AC26" s="131"/>
    </row>
    <row r="27" spans="1:31" ht="75" customHeight="1" x14ac:dyDescent="0.2">
      <c r="A27" s="82" t="s">
        <v>58</v>
      </c>
      <c r="B27" s="134" t="s">
        <v>59</v>
      </c>
      <c r="C27" s="134"/>
      <c r="D27" s="134"/>
      <c r="E27" s="134"/>
      <c r="F27" s="134"/>
      <c r="G27" s="134"/>
      <c r="H27" s="134"/>
      <c r="I27" s="134"/>
      <c r="J27" s="134"/>
      <c r="K27" s="134"/>
      <c r="L27" s="134"/>
      <c r="M27" s="134"/>
      <c r="N27" s="134"/>
      <c r="O27" s="134"/>
      <c r="P27" s="134" t="s">
        <v>60</v>
      </c>
      <c r="Q27" s="134"/>
      <c r="R27" s="134"/>
      <c r="S27" s="134"/>
      <c r="T27" s="134"/>
      <c r="U27" s="134"/>
      <c r="V27" s="134"/>
      <c r="W27" s="134"/>
      <c r="X27" s="134"/>
      <c r="Y27" s="134"/>
      <c r="Z27" s="134"/>
      <c r="AA27" s="134"/>
      <c r="AB27" s="134"/>
      <c r="AC27" s="134"/>
    </row>
    <row r="28" spans="1:31" ht="60" customHeight="1" x14ac:dyDescent="0.2">
      <c r="A28" s="82" t="s">
        <v>61</v>
      </c>
      <c r="B28" s="131" t="s">
        <v>62</v>
      </c>
      <c r="C28" s="131"/>
      <c r="D28" s="131"/>
      <c r="E28" s="131"/>
      <c r="F28" s="131"/>
      <c r="G28" s="131"/>
      <c r="H28" s="131"/>
      <c r="I28" s="131"/>
      <c r="J28" s="131"/>
      <c r="K28" s="131"/>
      <c r="L28" s="131"/>
      <c r="M28" s="131"/>
      <c r="N28" s="131"/>
      <c r="O28" s="131"/>
      <c r="P28" s="131" t="s">
        <v>63</v>
      </c>
      <c r="Q28" s="131"/>
      <c r="R28" s="131"/>
      <c r="S28" s="131"/>
      <c r="T28" s="131"/>
      <c r="U28" s="131"/>
      <c r="V28" s="131"/>
      <c r="W28" s="131"/>
      <c r="X28" s="131"/>
      <c r="Y28" s="131"/>
      <c r="Z28" s="131"/>
      <c r="AA28" s="131"/>
      <c r="AB28" s="131"/>
      <c r="AC28" s="131"/>
    </row>
    <row r="29" spans="1:31" ht="30" customHeight="1" x14ac:dyDescent="0.2">
      <c r="A29" s="82" t="s">
        <v>64</v>
      </c>
      <c r="B29" s="131" t="s">
        <v>65</v>
      </c>
      <c r="C29" s="131"/>
      <c r="D29" s="131"/>
      <c r="E29" s="131"/>
      <c r="F29" s="131"/>
      <c r="G29" s="131"/>
      <c r="H29" s="131"/>
      <c r="I29" s="131"/>
      <c r="J29" s="131"/>
      <c r="K29" s="131"/>
      <c r="L29" s="131"/>
      <c r="M29" s="131"/>
      <c r="N29" s="131"/>
      <c r="O29" s="131"/>
      <c r="P29" s="131" t="s">
        <v>66</v>
      </c>
      <c r="Q29" s="131"/>
      <c r="R29" s="131"/>
      <c r="S29" s="131"/>
      <c r="T29" s="131"/>
      <c r="U29" s="131"/>
      <c r="V29" s="131"/>
      <c r="W29" s="131"/>
      <c r="X29" s="131"/>
      <c r="Y29" s="131"/>
      <c r="Z29" s="131"/>
      <c r="AA29" s="131"/>
      <c r="AB29" s="131"/>
      <c r="AC29" s="131"/>
    </row>
    <row r="30" spans="1:31" ht="30" customHeight="1" x14ac:dyDescent="0.2">
      <c r="A30" s="82" t="s">
        <v>67</v>
      </c>
      <c r="B30" s="131" t="s">
        <v>68</v>
      </c>
      <c r="C30" s="131"/>
      <c r="D30" s="131"/>
      <c r="E30" s="131"/>
      <c r="F30" s="131"/>
      <c r="G30" s="131"/>
      <c r="H30" s="131"/>
      <c r="I30" s="131"/>
      <c r="J30" s="131"/>
      <c r="K30" s="131"/>
      <c r="L30" s="131"/>
      <c r="M30" s="131"/>
      <c r="N30" s="131"/>
      <c r="O30" s="131"/>
      <c r="P30" s="131" t="s">
        <v>66</v>
      </c>
      <c r="Q30" s="131"/>
      <c r="R30" s="131"/>
      <c r="S30" s="131"/>
      <c r="T30" s="131"/>
      <c r="U30" s="131"/>
      <c r="V30" s="131"/>
      <c r="W30" s="131"/>
      <c r="X30" s="131"/>
      <c r="Y30" s="131"/>
      <c r="Z30" s="131"/>
      <c r="AA30" s="131"/>
      <c r="AB30" s="131"/>
      <c r="AC30" s="131"/>
    </row>
    <row r="31" spans="1:31" ht="75" customHeight="1" x14ac:dyDescent="0.2">
      <c r="A31" s="82" t="s">
        <v>69</v>
      </c>
      <c r="B31" s="131" t="s">
        <v>70</v>
      </c>
      <c r="C31" s="131"/>
      <c r="D31" s="131"/>
      <c r="E31" s="131"/>
      <c r="F31" s="131"/>
      <c r="G31" s="131"/>
      <c r="H31" s="131"/>
      <c r="I31" s="131"/>
      <c r="J31" s="131"/>
      <c r="K31" s="131"/>
      <c r="L31" s="131"/>
      <c r="M31" s="131"/>
      <c r="N31" s="131"/>
      <c r="O31" s="131"/>
      <c r="P31" s="131" t="s">
        <v>66</v>
      </c>
      <c r="Q31" s="131"/>
      <c r="R31" s="131"/>
      <c r="S31" s="131"/>
      <c r="T31" s="131"/>
      <c r="U31" s="131"/>
      <c r="V31" s="131"/>
      <c r="W31" s="131"/>
      <c r="X31" s="131"/>
      <c r="Y31" s="131"/>
      <c r="Z31" s="131"/>
      <c r="AA31" s="131"/>
      <c r="AB31" s="131"/>
      <c r="AC31" s="131"/>
    </row>
  </sheetData>
  <mergeCells count="44">
    <mergeCell ref="B31:O31"/>
    <mergeCell ref="P31:AC31"/>
    <mergeCell ref="B28:O28"/>
    <mergeCell ref="P28:AC28"/>
    <mergeCell ref="B29:O29"/>
    <mergeCell ref="P29:AC29"/>
    <mergeCell ref="B30:O30"/>
    <mergeCell ref="P30:AC30"/>
    <mergeCell ref="B25:O25"/>
    <mergeCell ref="P25:AC25"/>
    <mergeCell ref="B26:O26"/>
    <mergeCell ref="P26:AC26"/>
    <mergeCell ref="B27:O27"/>
    <mergeCell ref="P27:AC27"/>
    <mergeCell ref="B22:O22"/>
    <mergeCell ref="P22:AC22"/>
    <mergeCell ref="B23:O23"/>
    <mergeCell ref="P23:AC23"/>
    <mergeCell ref="B24:O24"/>
    <mergeCell ref="P24:AC24"/>
    <mergeCell ref="B19:O19"/>
    <mergeCell ref="P19:AC19"/>
    <mergeCell ref="B20:O20"/>
    <mergeCell ref="P20:AC20"/>
    <mergeCell ref="B21:O21"/>
    <mergeCell ref="P21:AC21"/>
    <mergeCell ref="B16:O16"/>
    <mergeCell ref="P16:AC16"/>
    <mergeCell ref="B17:O17"/>
    <mergeCell ref="P17:AC17"/>
    <mergeCell ref="B18:O18"/>
    <mergeCell ref="P18:AC18"/>
    <mergeCell ref="B13:O13"/>
    <mergeCell ref="P13:AC13"/>
    <mergeCell ref="B14:O14"/>
    <mergeCell ref="P14:AC14"/>
    <mergeCell ref="B15:O15"/>
    <mergeCell ref="P15:AC15"/>
    <mergeCell ref="B10:O10"/>
    <mergeCell ref="P10:AC10"/>
    <mergeCell ref="B11:O11"/>
    <mergeCell ref="P11:AC11"/>
    <mergeCell ref="B12:O12"/>
    <mergeCell ref="P12:AC1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5DBAE-7E69-43ED-A51A-8CF3E510BCE6}">
  <sheetPr>
    <pageSetUpPr autoPageBreaks="0"/>
  </sheetPr>
  <dimension ref="A1:AD182"/>
  <sheetViews>
    <sheetView zoomScaleNormal="100" zoomScaleSheetLayoutView="70" workbookViewId="0"/>
  </sheetViews>
  <sheetFormatPr baseColWidth="10" defaultColWidth="8.83203125" defaultRowHeight="15" outlineLevelRow="1" x14ac:dyDescent="0.2"/>
  <cols>
    <col min="2" max="2" width="15.5" customWidth="1"/>
    <col min="3" max="3" width="37.33203125" customWidth="1"/>
    <col min="4" max="24" width="10.33203125" customWidth="1"/>
    <col min="30" max="30" width="12" bestFit="1" customWidth="1"/>
  </cols>
  <sheetData>
    <row r="1" spans="1:24" x14ac:dyDescent="0.2">
      <c r="A1" s="3"/>
      <c r="B1" s="3"/>
      <c r="C1" s="3"/>
      <c r="D1" s="3"/>
      <c r="E1" s="3"/>
      <c r="F1" s="3"/>
      <c r="G1" s="3"/>
      <c r="H1" s="3"/>
      <c r="I1" s="139" t="s">
        <v>71</v>
      </c>
      <c r="J1" s="139"/>
      <c r="K1" s="139"/>
      <c r="L1" s="139"/>
      <c r="M1" s="139"/>
      <c r="N1" s="139"/>
      <c r="O1" s="139"/>
      <c r="P1" s="139"/>
      <c r="Q1" s="139"/>
      <c r="R1" s="139"/>
      <c r="S1" s="139"/>
      <c r="T1" s="3"/>
      <c r="U1" s="3"/>
      <c r="V1" s="3"/>
      <c r="W1" s="3"/>
      <c r="X1" s="3"/>
    </row>
    <row r="2" spans="1:24" x14ac:dyDescent="0.2">
      <c r="A2" s="3"/>
      <c r="B2" s="3"/>
      <c r="C2" s="3"/>
      <c r="D2" s="3"/>
      <c r="E2" s="3"/>
      <c r="F2" s="3"/>
      <c r="G2" s="139" t="s">
        <v>72</v>
      </c>
      <c r="H2" s="139"/>
      <c r="I2" s="139"/>
      <c r="J2" s="139"/>
      <c r="K2" s="139"/>
      <c r="L2" s="139"/>
      <c r="M2" s="139"/>
      <c r="N2" s="139"/>
      <c r="O2" s="139"/>
      <c r="P2" s="139"/>
      <c r="Q2" s="139"/>
      <c r="R2" s="139"/>
      <c r="S2" s="139"/>
      <c r="T2" s="139"/>
      <c r="U2" s="139"/>
      <c r="V2" s="3"/>
      <c r="W2" s="3"/>
      <c r="X2" s="3"/>
    </row>
    <row r="3" spans="1:24" x14ac:dyDescent="0.2">
      <c r="A3" s="8"/>
      <c r="B3" s="8"/>
      <c r="C3" s="8"/>
      <c r="D3" s="8"/>
      <c r="E3" s="11"/>
      <c r="F3" s="8"/>
      <c r="G3" s="8"/>
      <c r="H3" s="8"/>
      <c r="I3" s="11"/>
      <c r="J3" s="10"/>
      <c r="K3" s="140" t="s">
        <v>73</v>
      </c>
      <c r="L3" s="140"/>
      <c r="M3" s="140"/>
      <c r="N3" s="140"/>
      <c r="O3" s="140"/>
      <c r="P3" s="140"/>
      <c r="Q3" s="140"/>
      <c r="R3" s="10"/>
      <c r="S3" s="10"/>
      <c r="T3" s="8"/>
      <c r="U3" s="8"/>
      <c r="V3" s="10"/>
      <c r="W3" s="10"/>
      <c r="X3" s="10"/>
    </row>
    <row r="4" spans="1:24" x14ac:dyDescent="0.2">
      <c r="A4" s="3"/>
      <c r="B4" s="4"/>
      <c r="C4" s="3"/>
      <c r="D4" s="3"/>
      <c r="E4" s="3"/>
      <c r="F4" s="3"/>
      <c r="G4" s="3"/>
      <c r="H4" s="3"/>
      <c r="I4" s="3"/>
      <c r="J4" s="3"/>
      <c r="K4" s="3"/>
      <c r="L4" s="3"/>
      <c r="M4" s="3"/>
      <c r="N4" s="3"/>
      <c r="O4" s="3"/>
      <c r="P4" s="3"/>
      <c r="Q4" s="3"/>
      <c r="R4" s="3"/>
      <c r="S4" s="3"/>
      <c r="T4" s="3"/>
      <c r="U4" s="3"/>
      <c r="V4" s="3"/>
      <c r="W4" s="3"/>
      <c r="X4" s="3"/>
    </row>
    <row r="5" spans="1:24" x14ac:dyDescent="0.2">
      <c r="A5" s="3"/>
      <c r="B5" s="3"/>
      <c r="C5" s="3"/>
      <c r="D5" s="3"/>
      <c r="E5" s="3"/>
      <c r="F5" s="3"/>
      <c r="G5" s="3"/>
      <c r="H5" s="3"/>
      <c r="I5" s="3"/>
      <c r="J5" s="3"/>
      <c r="K5" s="3"/>
      <c r="L5" s="3"/>
      <c r="M5" s="3"/>
      <c r="N5" s="3"/>
      <c r="O5" s="3"/>
      <c r="P5" s="3"/>
      <c r="Q5" s="3"/>
      <c r="R5" s="3"/>
      <c r="S5" s="3"/>
      <c r="T5" s="3"/>
      <c r="U5" s="3"/>
      <c r="V5" s="3"/>
      <c r="W5" s="3"/>
      <c r="X5" s="3"/>
    </row>
    <row r="6" spans="1:24" x14ac:dyDescent="0.2">
      <c r="A6" s="5"/>
      <c r="B6" s="3"/>
      <c r="C6" s="140" t="s">
        <v>74</v>
      </c>
      <c r="D6" s="140"/>
      <c r="E6" s="140"/>
      <c r="F6" s="3"/>
      <c r="G6" s="3"/>
      <c r="H6" s="3"/>
      <c r="I6" s="3"/>
      <c r="J6" s="3"/>
      <c r="K6" s="3"/>
      <c r="L6" s="3"/>
      <c r="M6" s="3"/>
      <c r="O6" s="140" t="s">
        <v>75</v>
      </c>
      <c r="P6" s="140"/>
      <c r="Q6" s="140"/>
      <c r="R6" s="140"/>
      <c r="S6" s="140"/>
      <c r="T6" s="3"/>
      <c r="U6" s="3"/>
      <c r="V6" s="3"/>
      <c r="W6" s="3"/>
    </row>
    <row r="7" spans="1:24" ht="17" x14ac:dyDescent="0.25">
      <c r="A7" s="142" t="s">
        <v>76</v>
      </c>
      <c r="B7" s="142"/>
      <c r="C7" s="141" t="s">
        <v>77</v>
      </c>
      <c r="D7" s="141"/>
      <c r="E7" s="12">
        <v>7.0000000000000007E-2</v>
      </c>
      <c r="F7" s="3"/>
      <c r="G7" s="29"/>
      <c r="H7" s="29"/>
      <c r="I7" s="29"/>
      <c r="J7" s="3"/>
      <c r="K7" s="3"/>
      <c r="L7" s="3"/>
      <c r="M7" s="3"/>
      <c r="N7" s="3" t="s">
        <v>78</v>
      </c>
      <c r="O7" s="138" t="s">
        <v>79</v>
      </c>
      <c r="P7" s="138"/>
      <c r="Q7" s="138"/>
      <c r="R7" s="138"/>
      <c r="S7" s="13">
        <v>0.09</v>
      </c>
      <c r="T7" s="3"/>
      <c r="U7" s="3"/>
      <c r="V7" s="3"/>
      <c r="W7" s="3"/>
      <c r="X7" s="3"/>
    </row>
    <row r="8" spans="1:24" ht="17" x14ac:dyDescent="0.25">
      <c r="A8" s="142" t="s">
        <v>80</v>
      </c>
      <c r="B8" s="142"/>
      <c r="C8" s="138" t="s">
        <v>81</v>
      </c>
      <c r="D8" s="138"/>
      <c r="E8" s="13">
        <v>0.28000000000000003</v>
      </c>
      <c r="F8" s="3"/>
      <c r="G8" s="29"/>
      <c r="H8" s="29"/>
      <c r="I8" s="29"/>
      <c r="J8" s="3"/>
      <c r="K8" s="3"/>
      <c r="L8" s="3"/>
      <c r="M8" s="3"/>
      <c r="N8" s="3" t="s">
        <v>82</v>
      </c>
      <c r="O8" s="138" t="s">
        <v>83</v>
      </c>
      <c r="P8" s="138"/>
      <c r="Q8" s="138"/>
      <c r="R8" s="138"/>
      <c r="S8" s="13">
        <v>0.23</v>
      </c>
      <c r="T8" s="3"/>
      <c r="U8" s="3"/>
      <c r="V8" s="3"/>
      <c r="W8" s="3"/>
      <c r="X8" s="3"/>
    </row>
    <row r="9" spans="1:24" x14ac:dyDescent="0.2">
      <c r="A9" s="142" t="s">
        <v>84</v>
      </c>
      <c r="B9" s="142"/>
      <c r="C9" s="138" t="s">
        <v>85</v>
      </c>
      <c r="D9" s="138"/>
      <c r="E9" s="33">
        <v>0.3</v>
      </c>
      <c r="F9" s="3"/>
      <c r="G9" s="29"/>
      <c r="H9" s="29"/>
      <c r="I9" s="29"/>
      <c r="J9" s="29"/>
      <c r="K9" s="3"/>
      <c r="L9" s="3"/>
      <c r="M9" s="3"/>
      <c r="N9" s="3"/>
      <c r="O9" s="3"/>
      <c r="P9" s="3"/>
      <c r="Q9" s="3"/>
      <c r="R9" s="3"/>
      <c r="S9" s="3"/>
      <c r="T9" s="3"/>
      <c r="U9" s="3"/>
      <c r="V9" s="3"/>
      <c r="W9" s="3"/>
      <c r="X9" s="3"/>
    </row>
    <row r="10" spans="1:24" x14ac:dyDescent="0.2">
      <c r="A10" s="142" t="s">
        <v>86</v>
      </c>
      <c r="B10" s="142"/>
      <c r="C10" s="138" t="s">
        <v>87</v>
      </c>
      <c r="D10" s="138"/>
      <c r="E10" s="13">
        <v>0.15</v>
      </c>
      <c r="F10" s="3"/>
      <c r="G10" s="29"/>
      <c r="H10" s="29"/>
      <c r="I10" s="29"/>
      <c r="J10" s="29"/>
      <c r="K10" s="29"/>
      <c r="L10" s="29"/>
      <c r="M10" s="3"/>
      <c r="N10" s="3"/>
      <c r="O10" s="3"/>
      <c r="P10" s="3"/>
      <c r="Q10" s="3"/>
      <c r="R10" s="3"/>
      <c r="S10" s="3"/>
      <c r="T10" s="3"/>
      <c r="U10" s="3"/>
      <c r="V10" s="3"/>
      <c r="W10" s="3"/>
      <c r="X10" s="3"/>
    </row>
    <row r="11" spans="1:24" x14ac:dyDescent="0.2">
      <c r="A11" s="5"/>
      <c r="B11" s="3"/>
      <c r="C11" s="138" t="s">
        <v>88</v>
      </c>
      <c r="D11" s="138"/>
      <c r="E11" s="28">
        <v>44089</v>
      </c>
      <c r="F11" s="3"/>
      <c r="G11" s="29"/>
      <c r="H11" s="29"/>
      <c r="I11" s="29"/>
      <c r="J11" s="29"/>
      <c r="K11" s="29"/>
      <c r="L11" s="29"/>
      <c r="M11" s="29"/>
      <c r="N11" s="29"/>
      <c r="O11" s="29"/>
      <c r="P11" s="29"/>
      <c r="Q11" s="29"/>
      <c r="R11" s="29"/>
      <c r="S11" s="29"/>
      <c r="T11" s="29"/>
      <c r="U11" s="29"/>
      <c r="V11" s="29"/>
      <c r="W11" s="29"/>
      <c r="X11" s="29"/>
    </row>
    <row r="12" spans="1:24" x14ac:dyDescent="0.2">
      <c r="A12" s="5"/>
      <c r="B12" s="3"/>
      <c r="C12" s="3"/>
      <c r="D12" s="3"/>
      <c r="E12" s="13"/>
      <c r="F12" s="3"/>
      <c r="G12" s="3"/>
      <c r="H12" s="29"/>
      <c r="I12" s="3"/>
      <c r="J12" s="3"/>
      <c r="K12" s="3"/>
      <c r="L12" s="3"/>
      <c r="M12" s="3"/>
      <c r="N12" s="3"/>
      <c r="O12" s="3"/>
      <c r="P12" s="3"/>
      <c r="Q12" s="3"/>
      <c r="R12" s="3"/>
      <c r="S12" s="3"/>
      <c r="T12" s="3"/>
      <c r="U12" s="3"/>
      <c r="V12" s="3"/>
      <c r="W12" s="3"/>
      <c r="X12" s="3"/>
    </row>
    <row r="13" spans="1:24" x14ac:dyDescent="0.2">
      <c r="A13" s="5"/>
      <c r="B13" s="3"/>
      <c r="C13" s="3"/>
      <c r="D13" s="3"/>
      <c r="E13" s="3" t="s">
        <v>89</v>
      </c>
      <c r="F13" s="3"/>
      <c r="G13" s="3"/>
      <c r="H13" s="3"/>
      <c r="I13" s="3"/>
      <c r="J13" s="3"/>
      <c r="K13" s="3"/>
      <c r="L13" s="3"/>
      <c r="M13" s="3"/>
      <c r="N13" s="3"/>
      <c r="O13" s="3"/>
      <c r="P13" s="3"/>
      <c r="Q13" s="3"/>
      <c r="R13" s="3"/>
      <c r="S13" s="3"/>
      <c r="T13" s="3"/>
      <c r="U13" s="3"/>
      <c r="V13" s="3"/>
      <c r="W13" s="3"/>
      <c r="X13" s="3"/>
    </row>
    <row r="14" spans="1:24" ht="16" thickBot="1" x14ac:dyDescent="0.25">
      <c r="A14" s="14"/>
      <c r="B14" s="4"/>
      <c r="C14" s="6" t="s">
        <v>90</v>
      </c>
      <c r="D14" s="7">
        <v>0</v>
      </c>
      <c r="E14" s="7">
        <f>D14+1</f>
        <v>1</v>
      </c>
      <c r="F14" s="7">
        <f t="shared" ref="F14:U14" si="0">E14+1</f>
        <v>2</v>
      </c>
      <c r="G14" s="7">
        <f t="shared" si="0"/>
        <v>3</v>
      </c>
      <c r="H14" s="7">
        <f t="shared" si="0"/>
        <v>4</v>
      </c>
      <c r="I14" s="7">
        <f t="shared" si="0"/>
        <v>5</v>
      </c>
      <c r="J14" s="7">
        <f t="shared" si="0"/>
        <v>6</v>
      </c>
      <c r="K14" s="7">
        <f t="shared" si="0"/>
        <v>7</v>
      </c>
      <c r="L14" s="7">
        <f t="shared" si="0"/>
        <v>8</v>
      </c>
      <c r="M14" s="7">
        <f>L14+1</f>
        <v>9</v>
      </c>
      <c r="N14" s="7">
        <f t="shared" si="0"/>
        <v>10</v>
      </c>
      <c r="O14" s="7">
        <f t="shared" si="0"/>
        <v>11</v>
      </c>
      <c r="P14" s="7">
        <f t="shared" si="0"/>
        <v>12</v>
      </c>
      <c r="Q14" s="7">
        <f t="shared" si="0"/>
        <v>13</v>
      </c>
      <c r="R14" s="7">
        <f t="shared" si="0"/>
        <v>14</v>
      </c>
      <c r="S14" s="7">
        <f t="shared" si="0"/>
        <v>15</v>
      </c>
      <c r="T14" s="7">
        <f t="shared" si="0"/>
        <v>16</v>
      </c>
      <c r="U14" s="7">
        <f t="shared" si="0"/>
        <v>17</v>
      </c>
      <c r="V14" s="7">
        <f t="shared" ref="V14:W14" si="1">U14+1</f>
        <v>18</v>
      </c>
      <c r="W14" s="7">
        <f t="shared" si="1"/>
        <v>19</v>
      </c>
      <c r="X14" s="7">
        <f>W14+1</f>
        <v>20</v>
      </c>
    </row>
    <row r="15" spans="1:24" ht="17" thickTop="1" thickBot="1" x14ac:dyDescent="0.25">
      <c r="A15" s="14"/>
      <c r="B15" s="4"/>
      <c r="C15" s="6" t="s">
        <v>13</v>
      </c>
      <c r="D15" s="7"/>
      <c r="E15" s="7">
        <v>1</v>
      </c>
      <c r="F15" s="7">
        <v>2</v>
      </c>
      <c r="G15" s="7">
        <v>3</v>
      </c>
      <c r="H15" s="7">
        <v>4</v>
      </c>
      <c r="I15" s="7">
        <v>5</v>
      </c>
      <c r="J15" s="7">
        <v>6</v>
      </c>
      <c r="K15" s="7">
        <v>7</v>
      </c>
      <c r="L15" s="7">
        <v>8</v>
      </c>
      <c r="M15" s="7">
        <v>9</v>
      </c>
      <c r="N15" s="7">
        <v>10</v>
      </c>
      <c r="O15" s="7">
        <v>11</v>
      </c>
      <c r="P15" s="7">
        <v>12</v>
      </c>
      <c r="Q15" s="7">
        <v>13</v>
      </c>
      <c r="R15" s="7">
        <v>14</v>
      </c>
      <c r="S15" s="7">
        <v>15</v>
      </c>
      <c r="T15" s="7">
        <v>16</v>
      </c>
      <c r="U15" s="7">
        <v>17</v>
      </c>
      <c r="V15" s="7">
        <v>18</v>
      </c>
      <c r="W15" s="7">
        <v>19</v>
      </c>
      <c r="X15" s="7">
        <v>20</v>
      </c>
    </row>
    <row r="16" spans="1:24" ht="17" thickTop="1" thickBot="1" x14ac:dyDescent="0.25">
      <c r="A16" s="14" t="s">
        <v>91</v>
      </c>
      <c r="B16" s="4" t="s">
        <v>92</v>
      </c>
      <c r="C16" s="6" t="s">
        <v>93</v>
      </c>
      <c r="D16" s="41">
        <v>44089</v>
      </c>
      <c r="E16" s="41">
        <v>44454</v>
      </c>
      <c r="F16" s="41">
        <v>44819</v>
      </c>
      <c r="G16" s="41">
        <v>45184</v>
      </c>
      <c r="H16" s="41">
        <v>45550</v>
      </c>
      <c r="I16" s="41">
        <v>45915</v>
      </c>
      <c r="J16" s="41">
        <v>46280</v>
      </c>
      <c r="K16" s="41">
        <v>46645</v>
      </c>
      <c r="L16" s="41">
        <v>47011</v>
      </c>
      <c r="M16" s="41">
        <v>47376</v>
      </c>
      <c r="N16" s="41">
        <v>47741</v>
      </c>
      <c r="O16" s="41">
        <v>48106</v>
      </c>
      <c r="P16" s="41">
        <v>48472</v>
      </c>
      <c r="Q16" s="41">
        <v>48837</v>
      </c>
      <c r="R16" s="41">
        <v>49202</v>
      </c>
      <c r="S16" s="41">
        <v>49567</v>
      </c>
      <c r="T16" s="41">
        <v>49933</v>
      </c>
      <c r="U16" s="41">
        <v>50298</v>
      </c>
      <c r="V16" s="41">
        <v>50663</v>
      </c>
      <c r="W16" s="41">
        <v>51028</v>
      </c>
      <c r="X16" s="41">
        <v>51394</v>
      </c>
    </row>
    <row r="17" spans="1:26" ht="16" thickTop="1" x14ac:dyDescent="0.2">
      <c r="A17" s="14"/>
      <c r="B17" s="36"/>
      <c r="C17" s="15" t="s">
        <v>94</v>
      </c>
      <c r="D17" s="16"/>
      <c r="E17" s="16"/>
      <c r="F17" s="16"/>
      <c r="G17" s="16"/>
      <c r="H17" s="16"/>
      <c r="I17" s="16"/>
      <c r="J17" s="16"/>
      <c r="K17" s="16"/>
      <c r="L17" s="16"/>
      <c r="M17" s="16"/>
      <c r="N17" s="16"/>
      <c r="O17" s="16"/>
      <c r="P17" s="16"/>
      <c r="Q17" s="16"/>
      <c r="R17" s="16"/>
      <c r="S17" s="16"/>
      <c r="T17" s="16"/>
      <c r="U17" s="16"/>
      <c r="V17" s="16"/>
      <c r="W17" s="16"/>
      <c r="X17" s="16"/>
    </row>
    <row r="18" spans="1:26" ht="17" x14ac:dyDescent="0.25">
      <c r="A18" s="5">
        <v>1</v>
      </c>
      <c r="B18" s="37" t="s">
        <v>95</v>
      </c>
      <c r="C18" s="17" t="s">
        <v>96</v>
      </c>
      <c r="D18" s="50">
        <v>1456879.68</v>
      </c>
      <c r="E18" s="50">
        <v>1405574.68</v>
      </c>
      <c r="F18" s="50">
        <v>1354269.68</v>
      </c>
      <c r="G18" s="50">
        <v>1302964.68</v>
      </c>
      <c r="H18" s="50">
        <v>1251659.68</v>
      </c>
      <c r="I18" s="50">
        <v>1200354.68</v>
      </c>
      <c r="J18" s="50">
        <v>1165063.6799999999</v>
      </c>
      <c r="K18" s="50">
        <v>1129772.68</v>
      </c>
      <c r="L18" s="50">
        <v>1094481.68</v>
      </c>
      <c r="M18" s="50">
        <v>1059190.68</v>
      </c>
      <c r="N18" s="50">
        <v>1023899.6799999999</v>
      </c>
      <c r="O18" s="50">
        <v>1001868.6799999999</v>
      </c>
      <c r="P18" s="50">
        <v>979837.67999999993</v>
      </c>
      <c r="Q18" s="50">
        <v>957806.67999999993</v>
      </c>
      <c r="R18" s="50">
        <v>935775.67999999993</v>
      </c>
      <c r="S18" s="50">
        <v>913744.67999999993</v>
      </c>
      <c r="T18" s="50">
        <v>908586.67999999993</v>
      </c>
      <c r="U18" s="50">
        <v>903428.67999999993</v>
      </c>
      <c r="V18" s="50">
        <v>898270.67999999993</v>
      </c>
      <c r="W18" s="50">
        <v>893112.67999999993</v>
      </c>
      <c r="X18" s="50">
        <v>887954.67999999993</v>
      </c>
    </row>
    <row r="19" spans="1:26" ht="17" x14ac:dyDescent="0.25">
      <c r="A19" s="5">
        <v>2</v>
      </c>
      <c r="B19" s="37" t="s">
        <v>97</v>
      </c>
      <c r="C19" s="17" t="s">
        <v>98</v>
      </c>
      <c r="D19" s="50">
        <v>113602.32000000002</v>
      </c>
      <c r="E19" s="50">
        <v>109601.73772295158</v>
      </c>
      <c r="F19" s="50">
        <v>105601.15544590315</v>
      </c>
      <c r="G19" s="50">
        <v>101600.57316885471</v>
      </c>
      <c r="H19" s="50">
        <v>97599.990891806272</v>
      </c>
      <c r="I19" s="50">
        <v>93599.408614757835</v>
      </c>
      <c r="J19" s="50">
        <v>90847.541367134472</v>
      </c>
      <c r="K19" s="50">
        <v>88095.67411951111</v>
      </c>
      <c r="L19" s="50">
        <v>85343.806871887748</v>
      </c>
      <c r="M19" s="50">
        <v>82591.939624264385</v>
      </c>
      <c r="N19" s="50">
        <v>79840.072376641023</v>
      </c>
      <c r="O19" s="50">
        <v>78122.172987777289</v>
      </c>
      <c r="P19" s="50">
        <v>76404.273598913554</v>
      </c>
      <c r="Q19" s="50">
        <v>74686.37421004982</v>
      </c>
      <c r="R19" s="50">
        <v>72968.474821186086</v>
      </c>
      <c r="S19" s="50">
        <v>71250.575432322352</v>
      </c>
      <c r="T19" s="50">
        <v>70848.372851969252</v>
      </c>
      <c r="U19" s="50">
        <v>70446.170271616153</v>
      </c>
      <c r="V19" s="50">
        <v>70043.967691263053</v>
      </c>
      <c r="W19" s="50">
        <v>69641.765110909953</v>
      </c>
      <c r="X19" s="50">
        <v>69239.562530556897</v>
      </c>
    </row>
    <row r="20" spans="1:26" ht="17" x14ac:dyDescent="0.25">
      <c r="A20" s="5">
        <v>3</v>
      </c>
      <c r="B20" s="37" t="s">
        <v>99</v>
      </c>
      <c r="C20" s="17" t="s">
        <v>100</v>
      </c>
      <c r="D20" s="51"/>
      <c r="E20" s="50">
        <v>14251.708559999999</v>
      </c>
      <c r="F20" s="50">
        <v>14251.708559999999</v>
      </c>
      <c r="G20" s="50">
        <v>14251.708559999999</v>
      </c>
      <c r="H20" s="50">
        <v>14251.708559999999</v>
      </c>
      <c r="I20" s="50">
        <v>14251.708559999999</v>
      </c>
      <c r="J20" s="50">
        <v>10695.246059999998</v>
      </c>
      <c r="K20" s="50">
        <v>10695.246059999998</v>
      </c>
      <c r="L20" s="50">
        <v>10695.246059999998</v>
      </c>
      <c r="M20" s="50">
        <v>10695.246059999998</v>
      </c>
      <c r="N20" s="50">
        <v>10695.246059999998</v>
      </c>
      <c r="O20" s="50">
        <v>7912.1985599999989</v>
      </c>
      <c r="P20" s="50">
        <v>7912.1985599999989</v>
      </c>
      <c r="Q20" s="50">
        <v>7912.1985599999989</v>
      </c>
      <c r="R20" s="50">
        <v>7912.1985599999989</v>
      </c>
      <c r="S20" s="50">
        <v>7912.1985599999989</v>
      </c>
      <c r="T20" s="50">
        <v>4885.5510599999989</v>
      </c>
      <c r="U20" s="50">
        <v>4885.5510599999989</v>
      </c>
      <c r="V20" s="50">
        <v>4885.5510599999989</v>
      </c>
      <c r="W20" s="50">
        <v>4885.5510599999989</v>
      </c>
      <c r="X20" s="50">
        <v>4885.5510599999989</v>
      </c>
    </row>
    <row r="21" spans="1:26" ht="17" x14ac:dyDescent="0.25">
      <c r="A21" s="5">
        <v>3</v>
      </c>
      <c r="B21" s="37" t="s">
        <v>101</v>
      </c>
      <c r="C21" s="17" t="s">
        <v>102</v>
      </c>
      <c r="D21" s="96"/>
      <c r="E21" s="46">
        <f>AVERAGE(E20:X20)</f>
        <v>9436.176059999998</v>
      </c>
      <c r="F21" s="46">
        <f>E21</f>
        <v>9436.176059999998</v>
      </c>
      <c r="G21" s="46">
        <f t="shared" ref="G21:W22" si="2">F21</f>
        <v>9436.176059999998</v>
      </c>
      <c r="H21" s="46">
        <f>G21</f>
        <v>9436.176059999998</v>
      </c>
      <c r="I21" s="46">
        <f t="shared" si="2"/>
        <v>9436.176059999998</v>
      </c>
      <c r="J21" s="46">
        <f t="shared" si="2"/>
        <v>9436.176059999998</v>
      </c>
      <c r="K21" s="46">
        <f t="shared" si="2"/>
        <v>9436.176059999998</v>
      </c>
      <c r="L21" s="46">
        <f t="shared" si="2"/>
        <v>9436.176059999998</v>
      </c>
      <c r="M21" s="46">
        <f t="shared" si="2"/>
        <v>9436.176059999998</v>
      </c>
      <c r="N21" s="46">
        <f t="shared" si="2"/>
        <v>9436.176059999998</v>
      </c>
      <c r="O21" s="46">
        <f t="shared" si="2"/>
        <v>9436.176059999998</v>
      </c>
      <c r="P21" s="46">
        <f t="shared" si="2"/>
        <v>9436.176059999998</v>
      </c>
      <c r="Q21" s="46">
        <f t="shared" si="2"/>
        <v>9436.176059999998</v>
      </c>
      <c r="R21" s="46">
        <f t="shared" si="2"/>
        <v>9436.176059999998</v>
      </c>
      <c r="S21" s="46">
        <f t="shared" si="2"/>
        <v>9436.176059999998</v>
      </c>
      <c r="T21" s="46">
        <f t="shared" si="2"/>
        <v>9436.176059999998</v>
      </c>
      <c r="U21" s="46">
        <f t="shared" si="2"/>
        <v>9436.176059999998</v>
      </c>
      <c r="V21" s="46">
        <f t="shared" si="2"/>
        <v>9436.176059999998</v>
      </c>
      <c r="W21" s="46">
        <f t="shared" si="2"/>
        <v>9436.176059999998</v>
      </c>
      <c r="X21" s="46">
        <f>W21</f>
        <v>9436.176059999998</v>
      </c>
    </row>
    <row r="22" spans="1:26" ht="17" x14ac:dyDescent="0.25">
      <c r="A22" s="97">
        <v>4</v>
      </c>
      <c r="B22" s="37" t="s">
        <v>103</v>
      </c>
      <c r="C22" s="17" t="s">
        <v>104</v>
      </c>
      <c r="D22" s="96"/>
      <c r="E22" s="46">
        <f>SUM(D18:X19)/21</f>
        <v>1166498.7718909655</v>
      </c>
      <c r="F22" s="46">
        <f t="shared" ref="F22:H22" si="3">E22</f>
        <v>1166498.7718909655</v>
      </c>
      <c r="G22" s="46">
        <f t="shared" si="3"/>
        <v>1166498.7718909655</v>
      </c>
      <c r="H22" s="46">
        <f t="shared" si="3"/>
        <v>1166498.7718909655</v>
      </c>
      <c r="I22" s="46">
        <f t="shared" si="2"/>
        <v>1166498.7718909655</v>
      </c>
      <c r="J22" s="46">
        <f t="shared" si="2"/>
        <v>1166498.7718909655</v>
      </c>
      <c r="K22" s="46">
        <f t="shared" si="2"/>
        <v>1166498.7718909655</v>
      </c>
      <c r="L22" s="46">
        <f t="shared" si="2"/>
        <v>1166498.7718909655</v>
      </c>
      <c r="M22" s="46">
        <f t="shared" si="2"/>
        <v>1166498.7718909655</v>
      </c>
      <c r="N22" s="46">
        <f t="shared" si="2"/>
        <v>1166498.7718909655</v>
      </c>
      <c r="O22" s="46">
        <f t="shared" si="2"/>
        <v>1166498.7718909655</v>
      </c>
      <c r="P22" s="46">
        <f t="shared" si="2"/>
        <v>1166498.7718909655</v>
      </c>
      <c r="Q22" s="46">
        <f t="shared" si="2"/>
        <v>1166498.7718909655</v>
      </c>
      <c r="R22" s="46">
        <f t="shared" si="2"/>
        <v>1166498.7718909655</v>
      </c>
      <c r="S22" s="46">
        <f t="shared" si="2"/>
        <v>1166498.7718909655</v>
      </c>
      <c r="T22" s="46">
        <f t="shared" si="2"/>
        <v>1166498.7718909655</v>
      </c>
      <c r="U22" s="46">
        <f t="shared" si="2"/>
        <v>1166498.7718909655</v>
      </c>
      <c r="V22" s="46">
        <f t="shared" si="2"/>
        <v>1166498.7718909655</v>
      </c>
      <c r="W22" s="46">
        <f t="shared" si="2"/>
        <v>1166498.7718909655</v>
      </c>
      <c r="X22" s="46">
        <f>W22</f>
        <v>1166498.7718909655</v>
      </c>
    </row>
    <row r="23" spans="1:26" x14ac:dyDescent="0.2">
      <c r="A23" s="5" t="s">
        <v>105</v>
      </c>
      <c r="B23" s="37" t="s">
        <v>106</v>
      </c>
      <c r="C23" s="17" t="s">
        <v>107</v>
      </c>
      <c r="D23" s="96"/>
      <c r="E23" s="46">
        <f>IF(SUM($D23:D23)=0,IF($D$18+$D$19&gt;$E$22, IF((E18+E19)&lt;=E22,1,0),IF((E18+E19)&gt;=E22,1,0)),0)</f>
        <v>0</v>
      </c>
      <c r="F23" s="46">
        <f>IF(SUM($D23:E23)=0,IF($D$18+$D$19&gt;$E$22, IF((F18+F19)&lt;=F22,1,0),IF((F18+F19)&gt;=F22,1,0)),0)</f>
        <v>0</v>
      </c>
      <c r="G23" s="46">
        <f>IF(SUM($D23:F23)=0,IF($D$18+$D$19&gt;$E$22, IF((G18+G19)&lt;=G22,1,0),IF((G18+G19)&gt;=G22,1,0)),0)</f>
        <v>0</v>
      </c>
      <c r="H23" s="46">
        <f>IF(SUM($D23:G23)=0,IF($D$18+$D$19&gt;$E$22, IF((H18+H19)&lt;=H22,1,0),IF((H18+H19)&gt;=H22,1,0)),0)</f>
        <v>0</v>
      </c>
      <c r="I23" s="46">
        <f>IF(SUM($D23:H23)=0,IF($D$18+$D$19&gt;$E$22, IF((I18+I19)&lt;=I22,1,0),IF((I18+I19)&gt;=I22,1,0)),0)</f>
        <v>0</v>
      </c>
      <c r="J23" s="46">
        <f>IF(SUM($D23:I23)=0,IF($D$18+$D$19&gt;$E$22, IF((J18+J19)&lt;=J22,1,0),IF((J18+J19)&gt;=J22,1,0)),0)</f>
        <v>0</v>
      </c>
      <c r="K23" s="46">
        <f>IF(SUM($D23:J23)=0,IF($D$18+$D$19&gt;$E$22, IF((K18+K19)&lt;=K22,1,0),IF((K18+K19)&gt;=K22,1,0)),0)</f>
        <v>0</v>
      </c>
      <c r="L23" s="46">
        <f>IF(SUM($D23:K23)=0,IF($D$18+$D$19&gt;$E$22, IF((L18+L19)&lt;=L22,1,0),IF((L18+L19)&gt;=L22,1,0)),0)</f>
        <v>0</v>
      </c>
      <c r="M23" s="46">
        <f>IF(SUM($D23:L23)=0,IF($D$18+$D$19&gt;$E$22, IF((M18+M19)&lt;=M22,1,0),IF((M18+M19)&gt;=M22,1,0)),0)</f>
        <v>1</v>
      </c>
      <c r="N23" s="46">
        <f>IF(SUM($D23:M23)=0,IF($D$18+$D$19&gt;$E$22, IF((N18+N19)&lt;=N22,1,0),IF((N18+N19)&gt;=N22,1,0)),0)</f>
        <v>0</v>
      </c>
      <c r="O23" s="46">
        <f>IF(SUM($D23:N23)=0,IF($D$18+$D$19&gt;$E$22, IF((O18+O19)&lt;=O22,1,0),IF((O18+O19)&gt;=O22,1,0)),0)</f>
        <v>0</v>
      </c>
      <c r="P23" s="46">
        <f>IF(SUM($D23:O23)=0,IF($D$18+$D$19&gt;$E$22, IF((P18+P19)&lt;=P22,1,0),IF((P18+P19)&gt;=P22,1,0)),0)</f>
        <v>0</v>
      </c>
      <c r="Q23" s="46">
        <f>IF(SUM($D23:P23)=0,IF($D$18+$D$19&gt;$E$22, IF((Q18+Q19)&lt;=Q22,1,0),IF((Q18+Q19)&gt;=Q22,1,0)),0)</f>
        <v>0</v>
      </c>
      <c r="R23" s="46">
        <f>IF(SUM($D23:Q23)=0,IF($D$18+$D$19&gt;$E$22, IF((R18+R19)&lt;=R22,1,0),IF((R18+R19)&gt;=R22,1,0)),0)</f>
        <v>0</v>
      </c>
      <c r="S23" s="46">
        <f>IF(SUM($D23:R23)=0,IF($D$18+$D$19&gt;$E$22, IF((S18+S19)&lt;=S22,1,0),IF((S18+S19)&gt;=S22,1,0)),0)</f>
        <v>0</v>
      </c>
      <c r="T23" s="46">
        <f>IF(SUM($D23:S23)=0,IF($D$18+$D$19&gt;$E$22, IF((T18+T19)&lt;=T22,1,0),IF((T18+T19)&gt;=T22,1,0)),0)</f>
        <v>0</v>
      </c>
      <c r="U23" s="46">
        <f>IF(SUM($D23:T23)=0,IF($D$18+$D$19&gt;$E$22, IF((U18+U19)&lt;=U22,1,0),IF((U18+U19)&gt;=U22,1,0)),0)</f>
        <v>0</v>
      </c>
      <c r="V23" s="46">
        <f>IF(SUM($D23:U23)=0,IF($D$18+$D$19&gt;$E$22, IF((V18+V19)&lt;=V22,1,0),IF((V18+V19)&gt;=V22,1,0)),0)</f>
        <v>0</v>
      </c>
      <c r="W23" s="46">
        <f>IF(SUM($D23:V23)=0,IF($D$18+$D$19&gt;$E$22, IF((W18+W19)&lt;=W22,1,0),IF((W18+W19)&gt;=W22,1,0)),0)</f>
        <v>0</v>
      </c>
      <c r="X23" s="46">
        <f>IF(SUM($D23:W23)=0,IF($D$18+$D$19&gt;$E$22, IF((X18+X19)&lt;=X22,1,0),IF((X18+X19)&gt;=X22,1,0)),0)</f>
        <v>0</v>
      </c>
    </row>
    <row r="24" spans="1:26" ht="17" x14ac:dyDescent="0.25">
      <c r="A24" s="5" t="s">
        <v>108</v>
      </c>
      <c r="B24" s="38" t="s">
        <v>109</v>
      </c>
      <c r="C24" s="17" t="s">
        <v>110</v>
      </c>
      <c r="D24" s="98"/>
      <c r="E24" s="99">
        <f>IF(E23=1,E22-(D18+D19),IF(SUM($D23:D23)=1,0,((E18-D18)+(E19-D19))))</f>
        <v>-55305.582277048437</v>
      </c>
      <c r="F24" s="99">
        <f>IF(F23=1,F22-(E18+E19),IF(SUM($D23:E23)=1,0,((F18-E18)+(F19-E19))))</f>
        <v>-55305.582277048437</v>
      </c>
      <c r="G24" s="99">
        <f>IF(G23=1,G22-(F18+F19),IF(SUM($D23:F23)=1,0,((G18-F18)+(G19-F19))))</f>
        <v>-55305.582277048437</v>
      </c>
      <c r="H24" s="99">
        <f>IF(H23=1,H22-(G18+G19),IF(SUM($D23:G23)=1,0,((H18-G18)+(H19-G19))))</f>
        <v>-55305.582277048437</v>
      </c>
      <c r="I24" s="99">
        <f>IF(I23=1,I22-(H18+H19),IF(SUM($D23:H23)=1,0,((I18-H18)+(I19-H19))))</f>
        <v>-55305.582277048437</v>
      </c>
      <c r="J24" s="99">
        <f>IF(J23=1,J22-(I18+I19),IF(SUM($D23:I23)=1,0,((J18-I18)+(J19-I19))))</f>
        <v>-38042.867247623362</v>
      </c>
      <c r="K24" s="99">
        <f>IF(K23=1,K22-(J18+J19),IF(SUM($D23:J23)=1,0,((K18-J18)+(K19-J19))))</f>
        <v>-38042.867247623362</v>
      </c>
      <c r="L24" s="99">
        <f>IF(L23=1,L22-(K18+K19),IF(SUM($D23:K23)=1,0,((L18-K18)+(L19-K19))))</f>
        <v>-38042.867247623362</v>
      </c>
      <c r="M24" s="99">
        <f>IF(M23=1,M22-(L18+L19),IF(SUM($D23:L23)=1,0,((M18-L18)+(M19-L19))))</f>
        <v>-13326.714980922174</v>
      </c>
      <c r="N24" s="99">
        <f>IF(N23=1,N22-(M18+M19),IF(SUM($D23:M23)=1,0,((N18-M18)+(N19-M19))))</f>
        <v>0</v>
      </c>
      <c r="O24" s="99">
        <f>IF(O23=1,O22-(N18+N19),IF(SUM($D23:N23)=1,0,((O18-N18)+(O19-N19))))</f>
        <v>0</v>
      </c>
      <c r="P24" s="99">
        <f>IF(P23=1,P22-(O18+O19),IF(SUM($D23:O23)=1,0,((P18-O18)+(P19-O19))))</f>
        <v>0</v>
      </c>
      <c r="Q24" s="99">
        <f>IF(Q23=1,Q22-(P18+P19),IF(SUM($D23:P23)=1,0,((Q18-P18)+(Q19-P19))))</f>
        <v>0</v>
      </c>
      <c r="R24" s="99">
        <f>IF(R23=1,R22-(Q18+Q19),IF(SUM($D23:Q23)=1,0,((R18-Q18)+(R19-Q19))))</f>
        <v>0</v>
      </c>
      <c r="S24" s="99">
        <f>IF(S23=1,S22-(R18+R19),IF(SUM($D23:R23)=1,0,((S18-R18)+(S19-R19))))</f>
        <v>0</v>
      </c>
      <c r="T24" s="99">
        <f>IF(T23=1,T22-(S18+S19),IF(SUM($D23:S23)=1,0,((T18-S18)+(T19-S19))))</f>
        <v>0</v>
      </c>
      <c r="U24" s="99">
        <f>IF(U23=1,U22-(T18+T19),IF(SUM($D23:T23)=1,0,((U18-T18)+(U19-T19))))</f>
        <v>0</v>
      </c>
      <c r="V24" s="99">
        <f>IF(V23=1,V22-(U18+U19),IF(SUM($D23:U23)=1,0,((V18-U18)+(V19-U19))))</f>
        <v>0</v>
      </c>
      <c r="W24" s="99">
        <f>IF(W23=1,W22-(V18+V19),IF(SUM($D23:V23)=1,0,((W18-V18)+(W19-V19))))</f>
        <v>0</v>
      </c>
      <c r="X24" s="99">
        <f>IF(X23=1,X22-(W18+W19),IF(SUM($D23:W23)=1,0,((X18-W18)+(X19-W19))))</f>
        <v>0</v>
      </c>
    </row>
    <row r="25" spans="1:26" x14ac:dyDescent="0.2">
      <c r="A25" s="5"/>
      <c r="B25" s="37"/>
      <c r="C25" s="47" t="s">
        <v>111</v>
      </c>
      <c r="D25" s="52"/>
      <c r="E25" s="53">
        <v>0</v>
      </c>
      <c r="F25" s="53">
        <v>0</v>
      </c>
      <c r="G25" s="53">
        <v>0</v>
      </c>
      <c r="H25" s="53">
        <v>1</v>
      </c>
      <c r="I25" s="53">
        <v>1</v>
      </c>
      <c r="J25" s="54"/>
      <c r="K25" s="54"/>
      <c r="L25" s="54"/>
      <c r="M25" s="54"/>
      <c r="N25" s="54"/>
      <c r="O25" s="54"/>
      <c r="P25" s="54"/>
      <c r="Q25" s="54"/>
      <c r="R25" s="54"/>
      <c r="S25" s="54"/>
      <c r="T25" s="54"/>
      <c r="U25" s="54"/>
      <c r="V25" s="54"/>
      <c r="W25" s="54"/>
      <c r="X25" s="54"/>
    </row>
    <row r="26" spans="1:26" ht="17" x14ac:dyDescent="0.25">
      <c r="A26" s="5"/>
      <c r="B26" s="37"/>
      <c r="C26" s="48" t="s">
        <v>112</v>
      </c>
      <c r="D26" s="52"/>
      <c r="E26" s="55"/>
      <c r="F26" s="55"/>
      <c r="G26" s="55"/>
      <c r="H26" s="56">
        <v>13910.550135092</v>
      </c>
      <c r="I26" s="56">
        <v>22117.451799999999</v>
      </c>
      <c r="J26" s="106"/>
      <c r="K26" s="57"/>
      <c r="L26" s="57"/>
      <c r="M26" s="57"/>
      <c r="N26" s="57"/>
      <c r="O26" s="57"/>
      <c r="P26" s="57"/>
      <c r="Q26" s="57"/>
      <c r="R26" s="57"/>
      <c r="S26" s="57"/>
      <c r="T26" s="57"/>
      <c r="U26" s="57"/>
      <c r="V26" s="57"/>
      <c r="W26" s="57"/>
      <c r="X26" s="57"/>
    </row>
    <row r="27" spans="1:26" ht="17" x14ac:dyDescent="0.25">
      <c r="A27" s="5"/>
      <c r="B27" s="37"/>
      <c r="C27" s="48" t="s">
        <v>113</v>
      </c>
      <c r="D27" s="52"/>
      <c r="E27" s="55"/>
      <c r="F27" s="55"/>
      <c r="G27" s="105"/>
      <c r="H27" s="56">
        <v>574.78944340072132</v>
      </c>
      <c r="I27" s="56">
        <v>913.90187203981498</v>
      </c>
      <c r="J27" s="107"/>
      <c r="K27" s="57"/>
      <c r="L27" s="57"/>
      <c r="M27" s="57"/>
      <c r="N27" s="57"/>
      <c r="O27" s="57"/>
      <c r="P27" s="57"/>
      <c r="Q27" s="57"/>
      <c r="R27" s="57"/>
      <c r="S27" s="57"/>
      <c r="T27" s="57"/>
      <c r="U27" s="57"/>
      <c r="V27" s="57"/>
      <c r="W27" s="57"/>
      <c r="X27" s="57"/>
    </row>
    <row r="28" spans="1:26" x14ac:dyDescent="0.2">
      <c r="A28" s="5"/>
      <c r="B28" s="37"/>
      <c r="C28" s="48" t="s">
        <v>114</v>
      </c>
      <c r="D28" s="52"/>
      <c r="E28" s="55"/>
      <c r="F28" s="55"/>
      <c r="G28" s="105"/>
      <c r="H28" s="56">
        <v>-1326.8376109433666</v>
      </c>
      <c r="I28" s="56">
        <v>-2109.641000641343</v>
      </c>
      <c r="J28" s="57"/>
      <c r="K28" s="57"/>
      <c r="L28" s="57"/>
      <c r="M28" s="57"/>
      <c r="N28" s="57"/>
      <c r="O28" s="57"/>
      <c r="P28" s="57"/>
      <c r="Q28" s="57"/>
      <c r="R28" s="57"/>
      <c r="S28" s="57"/>
      <c r="T28" s="57"/>
      <c r="U28" s="57"/>
      <c r="V28" s="57"/>
      <c r="W28" s="57"/>
      <c r="X28" s="57"/>
    </row>
    <row r="29" spans="1:26" ht="17" x14ac:dyDescent="0.25">
      <c r="A29" s="5">
        <v>1</v>
      </c>
      <c r="B29" s="37" t="s">
        <v>95</v>
      </c>
      <c r="C29" s="48" t="s">
        <v>115</v>
      </c>
      <c r="D29" s="55">
        <f>D18</f>
        <v>1456879.68</v>
      </c>
      <c r="E29" s="55">
        <f>IF(E25=1,IF(D25=1,(E18-D18)+E26+D29,(E18-D18)+E26+D18),E18)</f>
        <v>1405574.68</v>
      </c>
      <c r="F29" s="55">
        <f>IF(F25=1,IF(E25=1,(F18-E18)+F26+E29,(F18-E18)+F26+E18),F18)</f>
        <v>1354269.68</v>
      </c>
      <c r="G29" s="55">
        <f>IF(G25=1,IF(F25=1,(G18-F18)+G26+F29,(G18-F18)+G26+F18),G18)</f>
        <v>1302964.68</v>
      </c>
      <c r="H29" s="55">
        <f>IF(H25=1,IF(G25=1,(H18-G18)+H26+G29,(H18-G18)+H26+G18),H18)</f>
        <v>1265570.230135092</v>
      </c>
      <c r="I29" s="55">
        <f>IF(I25=1,IF(H25=1,(I18-H18)+I26+H29,(I18-H18)+I26+H18),I18)</f>
        <v>1236382.681935092</v>
      </c>
      <c r="J29" s="55"/>
      <c r="K29" s="58"/>
      <c r="L29" s="58"/>
      <c r="M29" s="58"/>
      <c r="N29" s="58"/>
      <c r="O29" s="58"/>
      <c r="P29" s="58"/>
      <c r="Q29" s="58"/>
      <c r="R29" s="58"/>
      <c r="S29" s="58"/>
      <c r="T29" s="58"/>
      <c r="U29" s="58"/>
      <c r="V29" s="58"/>
      <c r="W29" s="58"/>
      <c r="X29" s="58"/>
      <c r="Z29" s="1"/>
    </row>
    <row r="30" spans="1:26" ht="17" x14ac:dyDescent="0.25">
      <c r="A30" s="5">
        <v>2</v>
      </c>
      <c r="B30" s="37" t="s">
        <v>97</v>
      </c>
      <c r="C30" s="48" t="s">
        <v>116</v>
      </c>
      <c r="D30" s="55">
        <f>D19</f>
        <v>113602.32000000002</v>
      </c>
      <c r="E30" s="55">
        <f>IF(E25=1,IF(D25=1,(E19-D19)+E27+D30,(E19-D19)+E27+D19),E19)</f>
        <v>109601.73772295158</v>
      </c>
      <c r="F30" s="55">
        <f>IF(F25=1,IF(E25=1,(F19-E19)+F27+E30,(F19-E19)+F27+E19),F19)</f>
        <v>105601.15544590315</v>
      </c>
      <c r="G30" s="55">
        <f>IF(G25=1,IF(F25=1,(G19-F19)+G27+F30,(G19-F19)+G27+F19),G19)</f>
        <v>101600.57316885471</v>
      </c>
      <c r="H30" s="55">
        <f>IF(H25=1,IF(G25=1,(H19-G19)+H27+G30,(H19-G19)+H27+G19),H19)</f>
        <v>98174.78033520699</v>
      </c>
      <c r="I30" s="55">
        <f>IF(I25=1,IF(H25=1,(I19-H19)+I27+H30,(I19-H19)+I27+H19),I19)</f>
        <v>95088.099930198368</v>
      </c>
      <c r="J30" s="55"/>
      <c r="K30" s="58"/>
      <c r="L30" s="58"/>
      <c r="M30" s="58"/>
      <c r="N30" s="58"/>
      <c r="O30" s="58"/>
      <c r="P30" s="58"/>
      <c r="Q30" s="58"/>
      <c r="R30" s="58"/>
      <c r="S30" s="58"/>
      <c r="T30" s="58"/>
      <c r="U30" s="58"/>
      <c r="V30" s="58"/>
      <c r="W30" s="58"/>
      <c r="X30" s="58"/>
      <c r="Z30" s="1"/>
    </row>
    <row r="31" spans="1:26" ht="17" x14ac:dyDescent="0.25">
      <c r="A31" s="5">
        <v>3</v>
      </c>
      <c r="B31" s="37" t="s">
        <v>99</v>
      </c>
      <c r="C31" s="48" t="s">
        <v>117</v>
      </c>
      <c r="D31" s="52"/>
      <c r="E31" s="58">
        <f>IF(E25=1,E20+E28,E20)</f>
        <v>14251.708559999999</v>
      </c>
      <c r="F31" s="58">
        <f>IF(F25=1,F20+F28,F20)</f>
        <v>14251.708559999999</v>
      </c>
      <c r="G31" s="58">
        <f>IF(G25=1,G20+G28,G20)</f>
        <v>14251.708559999999</v>
      </c>
      <c r="H31" s="58">
        <f>IF(H25=1,H20+H28,H20)</f>
        <v>12924.870949056633</v>
      </c>
      <c r="I31" s="58">
        <f>IF(I25=1,I20+I28,I20)</f>
        <v>12142.067559358657</v>
      </c>
      <c r="J31" s="58"/>
      <c r="K31" s="58"/>
      <c r="L31" s="58"/>
      <c r="M31" s="58"/>
      <c r="N31" s="58"/>
      <c r="O31" s="58"/>
      <c r="P31" s="58"/>
      <c r="Q31" s="58"/>
      <c r="R31" s="58"/>
      <c r="S31" s="58"/>
      <c r="T31" s="58"/>
      <c r="U31" s="58"/>
      <c r="V31" s="58"/>
      <c r="W31" s="58"/>
      <c r="X31" s="58"/>
      <c r="Z31" s="1"/>
    </row>
    <row r="32" spans="1:26" ht="17" x14ac:dyDescent="0.25">
      <c r="A32" s="5" t="s">
        <v>108</v>
      </c>
      <c r="B32" s="38" t="s">
        <v>109</v>
      </c>
      <c r="C32" s="49" t="s">
        <v>118</v>
      </c>
      <c r="D32" s="101"/>
      <c r="E32" s="102">
        <f>IF(E23=1,E22-(D29+D30),IF(SUM($D23:D23)=1,0,((E29-D29)+(E30-D30))))</f>
        <v>-55305.582277048437</v>
      </c>
      <c r="F32" s="102">
        <f>IF(F23=1,F22-(E29+E30),IF(SUM($D23:E23)=1,0,((F29-E29)+(F30-E30))))</f>
        <v>-55305.582277048437</v>
      </c>
      <c r="G32" s="102">
        <f>IF(G23=1,G22-(F29+F30),IF(SUM($D23:F23)=1,0,((G29-F29)+(G30-F30))))</f>
        <v>-55305.582277048437</v>
      </c>
      <c r="H32" s="102">
        <f>IF(H23=1,H22-(G29+G30),IF(SUM($D23:G23)=1,0,((H29-G29)+(H30-G30))))</f>
        <v>-40820.242698555609</v>
      </c>
      <c r="I32" s="102">
        <f>IF(I23=1,I22-(H29+H30),IF(SUM($D23:H23)=1,0,((I29-H29)+(I30-H30))))</f>
        <v>-32274.228605008699</v>
      </c>
      <c r="J32" s="59"/>
      <c r="K32" s="59"/>
      <c r="L32" s="59"/>
      <c r="M32" s="59"/>
      <c r="N32" s="59"/>
      <c r="O32" s="59"/>
      <c r="P32" s="59"/>
      <c r="Q32" s="59"/>
      <c r="R32" s="59"/>
      <c r="S32" s="59"/>
      <c r="T32" s="59"/>
      <c r="U32" s="59"/>
      <c r="V32" s="59"/>
      <c r="W32" s="59"/>
      <c r="X32" s="59"/>
      <c r="Z32" s="1"/>
    </row>
    <row r="33" spans="1:26" x14ac:dyDescent="0.2">
      <c r="A33" s="5"/>
      <c r="B33" s="37"/>
      <c r="C33" s="25" t="s">
        <v>119</v>
      </c>
      <c r="D33" s="60"/>
      <c r="E33" s="61"/>
      <c r="F33" s="61"/>
      <c r="G33" s="61"/>
      <c r="H33" s="61"/>
      <c r="I33" s="61"/>
      <c r="J33" s="61"/>
      <c r="K33" s="61"/>
      <c r="L33" s="61"/>
      <c r="M33" s="61"/>
      <c r="N33" s="61"/>
      <c r="O33" s="61"/>
      <c r="P33" s="61"/>
      <c r="Q33" s="61"/>
      <c r="R33" s="61"/>
      <c r="S33" s="61"/>
      <c r="T33" s="61"/>
      <c r="U33" s="61"/>
      <c r="V33" s="61"/>
      <c r="W33" s="61"/>
      <c r="X33" s="61"/>
    </row>
    <row r="34" spans="1:26" ht="17" x14ac:dyDescent="0.25">
      <c r="A34" s="5">
        <v>13</v>
      </c>
      <c r="B34" s="38" t="s">
        <v>120</v>
      </c>
      <c r="C34" s="26" t="s">
        <v>121</v>
      </c>
      <c r="D34" s="62">
        <v>1456879.68</v>
      </c>
      <c r="E34" s="62">
        <v>1493301.672</v>
      </c>
      <c r="F34" s="62">
        <v>1529588.9026295999</v>
      </c>
      <c r="G34" s="62">
        <v>1565687.2007316584</v>
      </c>
      <c r="H34" s="62">
        <v>1601541.4376284133</v>
      </c>
      <c r="I34" s="62">
        <v>1637095.657543764</v>
      </c>
      <c r="J34" s="62">
        <v>1672293.214180955</v>
      </c>
      <c r="K34" s="62">
        <v>1707076.9130359187</v>
      </c>
      <c r="L34" s="62">
        <v>1741389.1589879408</v>
      </c>
      <c r="M34" s="62">
        <v>1775172.1086723069</v>
      </c>
      <c r="N34" s="62">
        <v>1808367.8271044791</v>
      </c>
      <c r="O34" s="62">
        <v>1840918.4479923598</v>
      </c>
      <c r="P34" s="62">
        <v>1872766.3371426277</v>
      </c>
      <c r="Q34" s="62">
        <v>1903854.2583391953</v>
      </c>
      <c r="R34" s="62">
        <v>1934125.5410467885</v>
      </c>
      <c r="S34" s="62">
        <v>1963524.2492706997</v>
      </c>
      <c r="T34" s="62">
        <v>1991995.3508851249</v>
      </c>
      <c r="U34" s="62">
        <v>2019484.8867273396</v>
      </c>
      <c r="V34" s="62">
        <v>2045940.1387434679</v>
      </c>
      <c r="W34" s="62">
        <v>2071309.796463887</v>
      </c>
      <c r="X34" s="62">
        <v>2095544.1210825145</v>
      </c>
      <c r="Z34" s="1"/>
    </row>
    <row r="35" spans="1:26" ht="17" x14ac:dyDescent="0.25">
      <c r="A35" s="5">
        <v>14</v>
      </c>
      <c r="B35" s="38" t="s">
        <v>122</v>
      </c>
      <c r="C35" s="26" t="s">
        <v>123</v>
      </c>
      <c r="D35" s="62">
        <v>113602.32000000002</v>
      </c>
      <c r="E35" s="62">
        <v>113602.32000000002</v>
      </c>
      <c r="F35" s="62">
        <v>113602.32000000002</v>
      </c>
      <c r="G35" s="62">
        <v>113602.32000000002</v>
      </c>
      <c r="H35" s="62">
        <v>113602.32000000002</v>
      </c>
      <c r="I35" s="62">
        <v>113602.32000000002</v>
      </c>
      <c r="J35" s="62">
        <v>113602.32000000002</v>
      </c>
      <c r="K35" s="62">
        <v>113602.32000000002</v>
      </c>
      <c r="L35" s="62">
        <v>113602.32000000002</v>
      </c>
      <c r="M35" s="62">
        <v>113602.32000000002</v>
      </c>
      <c r="N35" s="62">
        <v>113602.32000000002</v>
      </c>
      <c r="O35" s="62">
        <v>117689.7314736</v>
      </c>
      <c r="P35" s="62">
        <v>117689.7314736</v>
      </c>
      <c r="Q35" s="62">
        <v>117689.7314736</v>
      </c>
      <c r="R35" s="62">
        <v>117689.7314736</v>
      </c>
      <c r="S35" s="62">
        <v>117689.7314736</v>
      </c>
      <c r="T35" s="62">
        <v>117689.7314736</v>
      </c>
      <c r="U35" s="62">
        <v>117689.7314736</v>
      </c>
      <c r="V35" s="62">
        <v>117689.7314736</v>
      </c>
      <c r="W35" s="62">
        <v>117689.7314736</v>
      </c>
      <c r="X35" s="62">
        <v>117689.7314736</v>
      </c>
      <c r="Z35" s="1"/>
    </row>
    <row r="36" spans="1:26" ht="17" x14ac:dyDescent="0.25">
      <c r="A36" s="5">
        <v>24</v>
      </c>
      <c r="B36" s="38" t="s">
        <v>124</v>
      </c>
      <c r="C36" s="26" t="s">
        <v>125</v>
      </c>
      <c r="D36" s="63"/>
      <c r="E36" s="62">
        <v>0</v>
      </c>
      <c r="F36" s="62">
        <v>0</v>
      </c>
      <c r="G36" s="62">
        <v>0</v>
      </c>
      <c r="H36" s="62">
        <v>0</v>
      </c>
      <c r="I36" s="62">
        <v>0</v>
      </c>
      <c r="J36" s="62">
        <v>0</v>
      </c>
      <c r="K36" s="62">
        <v>0</v>
      </c>
      <c r="L36" s="62">
        <v>0</v>
      </c>
      <c r="M36" s="62">
        <v>0</v>
      </c>
      <c r="N36" s="62">
        <v>0</v>
      </c>
      <c r="O36" s="62">
        <v>0</v>
      </c>
      <c r="P36" s="62">
        <v>0</v>
      </c>
      <c r="Q36" s="62">
        <v>0</v>
      </c>
      <c r="R36" s="62">
        <v>0</v>
      </c>
      <c r="S36" s="62">
        <v>0</v>
      </c>
      <c r="T36" s="62">
        <v>0</v>
      </c>
      <c r="U36" s="62">
        <v>0</v>
      </c>
      <c r="V36" s="62">
        <v>0</v>
      </c>
      <c r="W36" s="62">
        <v>0</v>
      </c>
      <c r="X36" s="62">
        <v>0</v>
      </c>
      <c r="Z36" s="1"/>
    </row>
    <row r="37" spans="1:26" ht="17" x14ac:dyDescent="0.25">
      <c r="A37" s="5">
        <v>15</v>
      </c>
      <c r="B37" s="39" t="s">
        <v>126</v>
      </c>
      <c r="C37" s="27" t="s">
        <v>127</v>
      </c>
      <c r="D37" s="64"/>
      <c r="E37" s="65">
        <f>(E34-D34)+(E35-D35)</f>
        <v>36421.992000000086</v>
      </c>
      <c r="F37" s="65">
        <f t="shared" ref="F37:X37" si="4">(F34-E34)+(F35-E35)</f>
        <v>36287.230629599886</v>
      </c>
      <c r="G37" s="65">
        <f t="shared" si="4"/>
        <v>36098.29810205847</v>
      </c>
      <c r="H37" s="65">
        <f t="shared" si="4"/>
        <v>35854.236896754941</v>
      </c>
      <c r="I37" s="65">
        <f t="shared" si="4"/>
        <v>35554.219915350666</v>
      </c>
      <c r="J37" s="65">
        <f t="shared" si="4"/>
        <v>35197.556637190981</v>
      </c>
      <c r="K37" s="65">
        <f t="shared" si="4"/>
        <v>34783.698854963761</v>
      </c>
      <c r="L37" s="65">
        <f t="shared" si="4"/>
        <v>34312.245952022029</v>
      </c>
      <c r="M37" s="65">
        <f t="shared" si="4"/>
        <v>33782.949684366118</v>
      </c>
      <c r="N37" s="65">
        <f t="shared" si="4"/>
        <v>33195.718432172202</v>
      </c>
      <c r="O37" s="65">
        <f t="shared" si="4"/>
        <v>36638.032361480655</v>
      </c>
      <c r="P37" s="65">
        <f t="shared" si="4"/>
        <v>31847.889150267933</v>
      </c>
      <c r="Q37" s="65">
        <f t="shared" si="4"/>
        <v>31087.921196567593</v>
      </c>
      <c r="R37" s="65">
        <f t="shared" si="4"/>
        <v>30271.282707593171</v>
      </c>
      <c r="S37" s="65">
        <f t="shared" si="4"/>
        <v>29398.708223911235</v>
      </c>
      <c r="T37" s="65">
        <f t="shared" si="4"/>
        <v>28471.101614425192</v>
      </c>
      <c r="U37" s="65">
        <f t="shared" si="4"/>
        <v>27489.535842214711</v>
      </c>
      <c r="V37" s="65">
        <f t="shared" si="4"/>
        <v>26455.252016128274</v>
      </c>
      <c r="W37" s="65">
        <f t="shared" si="4"/>
        <v>25369.657720419113</v>
      </c>
      <c r="X37" s="65">
        <f t="shared" si="4"/>
        <v>24234.32461862755</v>
      </c>
      <c r="Z37" s="1"/>
    </row>
    <row r="38" spans="1:26" x14ac:dyDescent="0.2">
      <c r="A38" s="5"/>
      <c r="B38" s="39"/>
      <c r="C38" s="21" t="s">
        <v>128</v>
      </c>
      <c r="D38" s="22"/>
      <c r="E38" s="22"/>
      <c r="F38" s="22"/>
      <c r="G38" s="22"/>
      <c r="H38" s="22"/>
      <c r="I38" s="22"/>
      <c r="J38" s="22"/>
      <c r="K38" s="22"/>
      <c r="L38" s="22"/>
      <c r="M38" s="22"/>
      <c r="N38" s="22"/>
      <c r="O38" s="22"/>
      <c r="P38" s="22"/>
      <c r="Q38" s="22"/>
      <c r="R38" s="22"/>
      <c r="S38" s="22"/>
      <c r="T38" s="22"/>
      <c r="U38" s="22"/>
      <c r="V38" s="22"/>
      <c r="W38" s="22"/>
      <c r="X38" s="22"/>
    </row>
    <row r="39" spans="1:26" ht="17" x14ac:dyDescent="0.25">
      <c r="A39" s="5">
        <v>12</v>
      </c>
      <c r="B39" s="39" t="s">
        <v>129</v>
      </c>
      <c r="C39" s="23" t="s">
        <v>130</v>
      </c>
      <c r="D39" s="24">
        <f t="shared" ref="D39:X39" si="5">SQRT((($D$18*$E$7^2)+($D$19*$E$8^2)+(AVERAGE($E20:$X20)*$E$7^2))/ SUM($D$18:$D$19,AVERAGE($E20:$X20)))</f>
        <v>0.10092045669137494</v>
      </c>
      <c r="E39" s="24">
        <f t="shared" si="5"/>
        <v>0.10092045669137494</v>
      </c>
      <c r="F39" s="24">
        <f t="shared" si="5"/>
        <v>0.10092045669137494</v>
      </c>
      <c r="G39" s="24">
        <f t="shared" si="5"/>
        <v>0.10092045669137494</v>
      </c>
      <c r="H39" s="24">
        <f t="shared" si="5"/>
        <v>0.10092045669137494</v>
      </c>
      <c r="I39" s="24">
        <f t="shared" si="5"/>
        <v>0.10092045669137494</v>
      </c>
      <c r="J39" s="24">
        <f t="shared" si="5"/>
        <v>0.10092045669137494</v>
      </c>
      <c r="K39" s="24">
        <f t="shared" si="5"/>
        <v>0.10092045669137494</v>
      </c>
      <c r="L39" s="24">
        <f t="shared" si="5"/>
        <v>0.10092045669137494</v>
      </c>
      <c r="M39" s="24">
        <f t="shared" si="5"/>
        <v>0.10092045669137494</v>
      </c>
      <c r="N39" s="24">
        <f t="shared" si="5"/>
        <v>0.10092045669137494</v>
      </c>
      <c r="O39" s="24">
        <f t="shared" si="5"/>
        <v>0.10092045669137494</v>
      </c>
      <c r="P39" s="24">
        <f t="shared" si="5"/>
        <v>0.10092045669137494</v>
      </c>
      <c r="Q39" s="24">
        <f t="shared" si="5"/>
        <v>0.10092045669137494</v>
      </c>
      <c r="R39" s="24">
        <f t="shared" si="5"/>
        <v>0.10092045669137494</v>
      </c>
      <c r="S39" s="24">
        <f t="shared" si="5"/>
        <v>0.10092045669137494</v>
      </c>
      <c r="T39" s="24">
        <f t="shared" si="5"/>
        <v>0.10092045669137494</v>
      </c>
      <c r="U39" s="24">
        <f t="shared" si="5"/>
        <v>0.10092045669137494</v>
      </c>
      <c r="V39" s="24">
        <f t="shared" si="5"/>
        <v>0.10092045669137494</v>
      </c>
      <c r="W39" s="24">
        <f t="shared" si="5"/>
        <v>0.10092045669137494</v>
      </c>
      <c r="X39" s="24">
        <f t="shared" si="5"/>
        <v>0.10092045669137494</v>
      </c>
    </row>
    <row r="40" spans="1:26" ht="17" x14ac:dyDescent="0.25">
      <c r="A40" s="5">
        <v>20</v>
      </c>
      <c r="B40" s="39" t="s">
        <v>131</v>
      </c>
      <c r="C40" s="23" t="s">
        <v>132</v>
      </c>
      <c r="D40" s="24">
        <f t="shared" ref="D40:N40" si="6">SQRT(((D$34*$E$7^2)+(D$35*$E$8^2)+(D$36*$E$7^2))/SUM(D$34:D$36))</f>
        <v>0.10107765783488372</v>
      </c>
      <c r="E40" s="24">
        <f t="shared" si="6"/>
        <v>0.10047977439483288</v>
      </c>
      <c r="F40" s="24">
        <f t="shared" si="6"/>
        <v>9.9907135318081416E-2</v>
      </c>
      <c r="G40" s="24">
        <f t="shared" si="6"/>
        <v>9.9358966715118888E-2</v>
      </c>
      <c r="H40" s="24">
        <f t="shared" si="6"/>
        <v>9.8834522214621204E-2</v>
      </c>
      <c r="I40" s="24">
        <f t="shared" si="6"/>
        <v>9.8333082906320715E-2</v>
      </c>
      <c r="J40" s="24">
        <f t="shared" si="6"/>
        <v>9.7853957213926437E-2</v>
      </c>
      <c r="K40" s="24">
        <f t="shared" si="6"/>
        <v>9.7396480707696922E-2</v>
      </c>
      <c r="L40" s="24">
        <f t="shared" si="6"/>
        <v>9.6960015865490717E-2</v>
      </c>
      <c r="M40" s="24">
        <f t="shared" si="6"/>
        <v>9.6543951790389562E-2</v>
      </c>
      <c r="N40" s="24">
        <f t="shared" si="6"/>
        <v>9.6147703892304343E-2</v>
      </c>
      <c r="O40" s="24">
        <f t="shared" ref="O40:X40" si="7">SQRT(((O$34*$S$7^2)+(O$35*$S$8^2)+(O$36*$S$7^2))/SUM(O$34:O$36))</f>
        <v>0.10388437130507376</v>
      </c>
      <c r="P40" s="24">
        <f t="shared" si="7"/>
        <v>0.10367685565792774</v>
      </c>
      <c r="Q40" s="24">
        <f t="shared" si="7"/>
        <v>0.1034802152739273</v>
      </c>
      <c r="R40" s="24">
        <f t="shared" si="7"/>
        <v>0.10329412258259951</v>
      </c>
      <c r="S40" s="24">
        <f t="shared" si="7"/>
        <v>0.10311826784301581</v>
      </c>
      <c r="T40" s="24">
        <f t="shared" si="7"/>
        <v>0.10295235866975815</v>
      </c>
      <c r="U40" s="24">
        <f t="shared" si="7"/>
        <v>0.10279611957234969</v>
      </c>
      <c r="V40" s="24">
        <f t="shared" si="7"/>
        <v>0.10264929150997563</v>
      </c>
      <c r="W40" s="24">
        <f t="shared" si="7"/>
        <v>0.10251163146306148</v>
      </c>
      <c r="X40" s="24">
        <f t="shared" si="7"/>
        <v>0.10238291202304999</v>
      </c>
    </row>
    <row r="41" spans="1:26" ht="17" x14ac:dyDescent="0.25">
      <c r="A41" s="5">
        <v>22</v>
      </c>
      <c r="B41" s="39" t="s">
        <v>133</v>
      </c>
      <c r="C41" s="23" t="s">
        <v>134</v>
      </c>
      <c r="D41" s="42"/>
      <c r="E41" s="24">
        <f>SQRT((((ABS(E$24)+E21)*E$39^2)+((ABS(E$37)+E36)*E$40^2))/((ABS(E$24)+E21)+(ABS(E$37)+E36)))</f>
        <v>0.10076201984968994</v>
      </c>
      <c r="F41" s="24">
        <f>SQRT((((ABS(F$24)+F21)*F$39^2)+((ABS(F$37)+F36)*F$40^2))/((ABS(F$24)+F21)+(ABS(F$37)+F36)))</f>
        <v>0.10055767071046619</v>
      </c>
      <c r="G41" s="24">
        <f t="shared" ref="G41:X41" si="8">SQRT((((ABS(G$24)+G21)*G$39^2)+((ABS(G$37)+G36)*G$40^2))/((ABS(G$24)+G21)+(ABS(G$37)+G36)))</f>
        <v>0.10036427287005761</v>
      </c>
      <c r="H41" s="24">
        <f t="shared" si="8"/>
        <v>0.10018197327190864</v>
      </c>
      <c r="I41" s="24">
        <f t="shared" si="8"/>
        <v>0.10001090975228405</v>
      </c>
      <c r="J41" s="24">
        <f t="shared" si="8"/>
        <v>9.9626507592088298E-2</v>
      </c>
      <c r="K41" s="24">
        <f t="shared" si="8"/>
        <v>9.9445629582035081E-2</v>
      </c>
      <c r="L41" s="24">
        <f t="shared" si="8"/>
        <v>9.927825200165688E-2</v>
      </c>
      <c r="M41" s="24">
        <f>SQRT((((ABS(M$24)+M21)*M$39^2)+((ABS(M$37)+M36)*M$40^2))/((ABS(M$24)+M21)+(ABS(M$37)+M36)))</f>
        <v>9.8329168986671919E-2</v>
      </c>
      <c r="N41" s="24">
        <f t="shared" si="8"/>
        <v>9.7224300995321047E-2</v>
      </c>
      <c r="O41" s="24">
        <f t="shared" si="8"/>
        <v>0.10328427631622164</v>
      </c>
      <c r="P41" s="24">
        <f t="shared" si="8"/>
        <v>0.10305333380344188</v>
      </c>
      <c r="Q41" s="24">
        <f t="shared" si="8"/>
        <v>0.10288985476042169</v>
      </c>
      <c r="R41" s="24">
        <f t="shared" si="8"/>
        <v>0.10273500693430453</v>
      </c>
      <c r="S41" s="24">
        <f t="shared" si="8"/>
        <v>0.10258856992665223</v>
      </c>
      <c r="T41" s="24">
        <f t="shared" si="8"/>
        <v>0.10245032899329727</v>
      </c>
      <c r="U41" s="24">
        <f t="shared" si="8"/>
        <v>0.10232007418434384</v>
      </c>
      <c r="V41" s="24">
        <f t="shared" si="8"/>
        <v>0.10219759923799797</v>
      </c>
      <c r="W41" s="24">
        <f t="shared" si="8"/>
        <v>0.10208270016415942</v>
      </c>
      <c r="X41" s="24">
        <f t="shared" si="8"/>
        <v>0.10197517342932559</v>
      </c>
    </row>
    <row r="42" spans="1:26" ht="17" x14ac:dyDescent="0.25">
      <c r="A42" s="5">
        <v>23</v>
      </c>
      <c r="B42" s="39" t="s">
        <v>135</v>
      </c>
      <c r="C42" s="23" t="s">
        <v>136</v>
      </c>
      <c r="D42" s="43"/>
      <c r="E42" s="24">
        <f>IF(E41&lt;=10%,0%,E41-10%)</f>
        <v>7.6201984968993219E-4</v>
      </c>
      <c r="F42" s="24">
        <f t="shared" ref="F42:X42" si="9">IF(F41&lt;=10%,0%,F41-10%)</f>
        <v>5.5767071046618211E-4</v>
      </c>
      <c r="G42" s="24">
        <f t="shared" si="9"/>
        <v>3.6427287005760811E-4</v>
      </c>
      <c r="H42" s="24">
        <f t="shared" si="9"/>
        <v>1.8197327190863644E-4</v>
      </c>
      <c r="I42" s="24">
        <f t="shared" si="9"/>
        <v>1.0909752284044005E-5</v>
      </c>
      <c r="J42" s="24">
        <f t="shared" si="9"/>
        <v>0</v>
      </c>
      <c r="K42" s="24">
        <f t="shared" si="9"/>
        <v>0</v>
      </c>
      <c r="L42" s="24">
        <f t="shared" si="9"/>
        <v>0</v>
      </c>
      <c r="M42" s="24">
        <f t="shared" si="9"/>
        <v>0</v>
      </c>
      <c r="N42" s="24">
        <f t="shared" si="9"/>
        <v>0</v>
      </c>
      <c r="O42" s="24">
        <f t="shared" si="9"/>
        <v>3.2842763162216349E-3</v>
      </c>
      <c r="P42" s="24">
        <f t="shared" si="9"/>
        <v>3.0533338034418739E-3</v>
      </c>
      <c r="Q42" s="24">
        <f t="shared" si="9"/>
        <v>2.8898547604216812E-3</v>
      </c>
      <c r="R42" s="24">
        <f t="shared" si="9"/>
        <v>2.7350069343045208E-3</v>
      </c>
      <c r="S42" s="24">
        <f t="shared" si="9"/>
        <v>2.5885699266522261E-3</v>
      </c>
      <c r="T42" s="24">
        <f t="shared" si="9"/>
        <v>2.4503289932972655E-3</v>
      </c>
      <c r="U42" s="24">
        <f t="shared" si="9"/>
        <v>2.3200741843438372E-3</v>
      </c>
      <c r="V42" s="24">
        <f t="shared" si="9"/>
        <v>2.1975992379979631E-3</v>
      </c>
      <c r="W42" s="24">
        <f t="shared" si="9"/>
        <v>2.0827001641594151E-3</v>
      </c>
      <c r="X42" s="24">
        <f t="shared" si="9"/>
        <v>1.9751734293255857E-3</v>
      </c>
    </row>
    <row r="43" spans="1:26" x14ac:dyDescent="0.2">
      <c r="A43" s="3"/>
      <c r="B43" s="37"/>
      <c r="C43" s="18" t="s">
        <v>137</v>
      </c>
      <c r="D43" s="19"/>
      <c r="E43" s="19"/>
      <c r="F43" s="19"/>
      <c r="G43" s="19"/>
      <c r="H43" s="19"/>
      <c r="I43" s="19"/>
      <c r="J43" s="19"/>
      <c r="K43" s="19"/>
      <c r="L43" s="19"/>
      <c r="M43" s="19"/>
      <c r="N43" s="19"/>
      <c r="O43" s="19"/>
      <c r="P43" s="19"/>
      <c r="Q43" s="19"/>
      <c r="R43" s="19"/>
      <c r="S43" s="19"/>
      <c r="T43" s="19"/>
      <c r="U43" s="19"/>
      <c r="V43" s="19"/>
      <c r="W43" s="19"/>
      <c r="X43" s="19"/>
    </row>
    <row r="44" spans="1:26" ht="17" x14ac:dyDescent="0.25">
      <c r="A44" s="5">
        <v>24</v>
      </c>
      <c r="B44" s="37" t="s">
        <v>138</v>
      </c>
      <c r="C44" s="20" t="s">
        <v>139</v>
      </c>
      <c r="D44" s="66"/>
      <c r="E44" s="67">
        <f>IF(E25=0,ROUNDDOWN(((E$37-E$24)+(E$36-E$21))*(1-$E$9)*(1-E42),0),ROUNDDOWN(((E$37-E$32)+(E$36-E$21))*(1-$E$9)*(1-E42),0))</f>
        <v>57560</v>
      </c>
      <c r="F44" s="67">
        <f t="shared" ref="F44:X44" si="10">IF(F25=0,ROUNDDOWN(((F$37-F$24)+(F$36-F$21))*(1-$E$9)*(1-F42),0),ROUNDDOWN(((F$37-F$32)+(F$36-F$21))*(1-$E$9)*(1-F42),0))</f>
        <v>57477</v>
      </c>
      <c r="G44" s="67">
        <f t="shared" si="10"/>
        <v>57356</v>
      </c>
      <c r="H44" s="67">
        <f>IF(H25=0,ROUNDDOWN(((H$37-H$24)+(H$36-H$21))*(1-$E$9)*(1-H42),0),ROUNDDOWN(((H$37-H$32)+(H$36-H$21))*(1-$E$9)*(1-H42),0))</f>
        <v>47058</v>
      </c>
      <c r="I44" s="67">
        <f t="shared" si="10"/>
        <v>40874</v>
      </c>
      <c r="J44" s="67">
        <f t="shared" si="10"/>
        <v>44662</v>
      </c>
      <c r="K44" s="67">
        <f t="shared" si="10"/>
        <v>44373</v>
      </c>
      <c r="L44" s="67">
        <f t="shared" si="10"/>
        <v>44043</v>
      </c>
      <c r="M44" s="67">
        <f t="shared" si="10"/>
        <v>26371</v>
      </c>
      <c r="N44" s="67">
        <f t="shared" si="10"/>
        <v>16631</v>
      </c>
      <c r="O44" s="67">
        <f t="shared" si="10"/>
        <v>18978</v>
      </c>
      <c r="P44" s="67">
        <f t="shared" si="10"/>
        <v>15640</v>
      </c>
      <c r="Q44" s="67">
        <f t="shared" si="10"/>
        <v>15112</v>
      </c>
      <c r="R44" s="67">
        <f t="shared" si="10"/>
        <v>14544</v>
      </c>
      <c r="S44" s="67">
        <f t="shared" si="10"/>
        <v>13937</v>
      </c>
      <c r="T44" s="67">
        <f t="shared" si="10"/>
        <v>13291</v>
      </c>
      <c r="U44" s="67">
        <f t="shared" si="10"/>
        <v>12608</v>
      </c>
      <c r="V44" s="67">
        <f t="shared" si="10"/>
        <v>11887</v>
      </c>
      <c r="W44" s="67">
        <f t="shared" si="10"/>
        <v>11130</v>
      </c>
      <c r="X44" s="67">
        <f t="shared" si="10"/>
        <v>10338</v>
      </c>
    </row>
    <row r="45" spans="1:26" ht="17" x14ac:dyDescent="0.25">
      <c r="A45" s="5">
        <v>24</v>
      </c>
      <c r="B45" s="37" t="s">
        <v>138</v>
      </c>
      <c r="C45" s="20" t="s">
        <v>140</v>
      </c>
      <c r="D45" s="66"/>
      <c r="E45" s="67">
        <f>IF(E44&lt;0,0,IF(E44+D52+E55&lt;0,0,E44+D52+E55))</f>
        <v>57560</v>
      </c>
      <c r="F45" s="67">
        <f t="shared" ref="F45:X45" si="11">IF(F44&lt;0,0,IF(F44+E52+F55&lt;0,0,F44+E52+F55))</f>
        <v>57477</v>
      </c>
      <c r="G45" s="67">
        <f t="shared" si="11"/>
        <v>57356</v>
      </c>
      <c r="H45" s="67">
        <f t="shared" si="11"/>
        <v>47058</v>
      </c>
      <c r="I45" s="67">
        <f t="shared" si="11"/>
        <v>40874</v>
      </c>
      <c r="J45" s="67">
        <f t="shared" si="11"/>
        <v>44662</v>
      </c>
      <c r="K45" s="67">
        <f t="shared" si="11"/>
        <v>44373</v>
      </c>
      <c r="L45" s="67">
        <f t="shared" si="11"/>
        <v>44043</v>
      </c>
      <c r="M45" s="67">
        <f t="shared" si="11"/>
        <v>26371</v>
      </c>
      <c r="N45" s="67">
        <f t="shared" si="11"/>
        <v>16631</v>
      </c>
      <c r="O45" s="67">
        <f t="shared" si="11"/>
        <v>18978</v>
      </c>
      <c r="P45" s="67">
        <f t="shared" si="11"/>
        <v>15640</v>
      </c>
      <c r="Q45" s="67">
        <f t="shared" si="11"/>
        <v>15112</v>
      </c>
      <c r="R45" s="67">
        <f t="shared" si="11"/>
        <v>14544</v>
      </c>
      <c r="S45" s="67">
        <f t="shared" si="11"/>
        <v>13937</v>
      </c>
      <c r="T45" s="67">
        <f t="shared" si="11"/>
        <v>13291</v>
      </c>
      <c r="U45" s="67">
        <f t="shared" si="11"/>
        <v>12608</v>
      </c>
      <c r="V45" s="67">
        <f t="shared" si="11"/>
        <v>11887</v>
      </c>
      <c r="W45" s="67">
        <f t="shared" si="11"/>
        <v>11130</v>
      </c>
      <c r="X45" s="67">
        <f t="shared" si="11"/>
        <v>10338</v>
      </c>
    </row>
    <row r="46" spans="1:26" ht="17" x14ac:dyDescent="0.25">
      <c r="A46" s="5">
        <v>25</v>
      </c>
      <c r="B46" s="37" t="s">
        <v>141</v>
      </c>
      <c r="C46" s="20" t="s">
        <v>142</v>
      </c>
      <c r="D46" s="66"/>
      <c r="E46" s="67">
        <f>ROUNDUP(E45*$E$10,0)</f>
        <v>8634</v>
      </c>
      <c r="F46" s="67">
        <f t="shared" ref="F46:X46" si="12">ROUNDUP(F45*$E$10,0)</f>
        <v>8622</v>
      </c>
      <c r="G46" s="67">
        <f t="shared" si="12"/>
        <v>8604</v>
      </c>
      <c r="H46" s="67">
        <f t="shared" si="12"/>
        <v>7059</v>
      </c>
      <c r="I46" s="67">
        <f t="shared" si="12"/>
        <v>6132</v>
      </c>
      <c r="J46" s="67">
        <f t="shared" si="12"/>
        <v>6700</v>
      </c>
      <c r="K46" s="67">
        <f t="shared" si="12"/>
        <v>6656</v>
      </c>
      <c r="L46" s="67">
        <f t="shared" si="12"/>
        <v>6607</v>
      </c>
      <c r="M46" s="67">
        <f t="shared" si="12"/>
        <v>3956</v>
      </c>
      <c r="N46" s="67">
        <f t="shared" si="12"/>
        <v>2495</v>
      </c>
      <c r="O46" s="67">
        <f t="shared" si="12"/>
        <v>2847</v>
      </c>
      <c r="P46" s="67">
        <f t="shared" si="12"/>
        <v>2346</v>
      </c>
      <c r="Q46" s="67">
        <f t="shared" si="12"/>
        <v>2267</v>
      </c>
      <c r="R46" s="67">
        <f t="shared" si="12"/>
        <v>2182</v>
      </c>
      <c r="S46" s="67">
        <f t="shared" si="12"/>
        <v>2091</v>
      </c>
      <c r="T46" s="67">
        <f t="shared" si="12"/>
        <v>1994</v>
      </c>
      <c r="U46" s="67">
        <f t="shared" si="12"/>
        <v>1892</v>
      </c>
      <c r="V46" s="67">
        <f t="shared" si="12"/>
        <v>1784</v>
      </c>
      <c r="W46" s="67">
        <f t="shared" si="12"/>
        <v>1670</v>
      </c>
      <c r="X46" s="67">
        <f t="shared" si="12"/>
        <v>1551</v>
      </c>
    </row>
    <row r="47" spans="1:26" ht="17" x14ac:dyDescent="0.25">
      <c r="A47" s="5">
        <v>26</v>
      </c>
      <c r="B47" s="37" t="s">
        <v>143</v>
      </c>
      <c r="C47" s="20" t="s">
        <v>144</v>
      </c>
      <c r="D47" s="66"/>
      <c r="E47" s="67">
        <f>E45-E46</f>
        <v>48926</v>
      </c>
      <c r="F47" s="67">
        <f t="shared" ref="F47:X47" si="13">F45-F46</f>
        <v>48855</v>
      </c>
      <c r="G47" s="67">
        <f t="shared" si="13"/>
        <v>48752</v>
      </c>
      <c r="H47" s="67">
        <f t="shared" si="13"/>
        <v>39999</v>
      </c>
      <c r="I47" s="67">
        <f t="shared" si="13"/>
        <v>34742</v>
      </c>
      <c r="J47" s="67">
        <f t="shared" si="13"/>
        <v>37962</v>
      </c>
      <c r="K47" s="67">
        <f t="shared" si="13"/>
        <v>37717</v>
      </c>
      <c r="L47" s="67">
        <f t="shared" si="13"/>
        <v>37436</v>
      </c>
      <c r="M47" s="67">
        <f t="shared" si="13"/>
        <v>22415</v>
      </c>
      <c r="N47" s="67">
        <f t="shared" si="13"/>
        <v>14136</v>
      </c>
      <c r="O47" s="67">
        <f t="shared" si="13"/>
        <v>16131</v>
      </c>
      <c r="P47" s="67">
        <f t="shared" si="13"/>
        <v>13294</v>
      </c>
      <c r="Q47" s="67">
        <f t="shared" si="13"/>
        <v>12845</v>
      </c>
      <c r="R47" s="67">
        <f t="shared" si="13"/>
        <v>12362</v>
      </c>
      <c r="S47" s="67">
        <f t="shared" si="13"/>
        <v>11846</v>
      </c>
      <c r="T47" s="67">
        <f t="shared" si="13"/>
        <v>11297</v>
      </c>
      <c r="U47" s="67">
        <f t="shared" si="13"/>
        <v>10716</v>
      </c>
      <c r="V47" s="67">
        <f t="shared" si="13"/>
        <v>10103</v>
      </c>
      <c r="W47" s="67">
        <f t="shared" si="13"/>
        <v>9460</v>
      </c>
      <c r="X47" s="67">
        <f t="shared" si="13"/>
        <v>8787</v>
      </c>
    </row>
    <row r="48" spans="1:26" x14ac:dyDescent="0.2">
      <c r="A48" s="5"/>
      <c r="B48" s="37"/>
      <c r="C48" s="20" t="s">
        <v>145</v>
      </c>
      <c r="D48" s="66"/>
      <c r="E48" s="67">
        <f t="shared" ref="E48:X48" si="14">D$48+E$45</f>
        <v>57560</v>
      </c>
      <c r="F48" s="67">
        <f t="shared" si="14"/>
        <v>115037</v>
      </c>
      <c r="G48" s="67">
        <f t="shared" si="14"/>
        <v>172393</v>
      </c>
      <c r="H48" s="67">
        <f t="shared" si="14"/>
        <v>219451</v>
      </c>
      <c r="I48" s="67">
        <f t="shared" si="14"/>
        <v>260325</v>
      </c>
      <c r="J48" s="67">
        <f t="shared" si="14"/>
        <v>304987</v>
      </c>
      <c r="K48" s="67">
        <f t="shared" si="14"/>
        <v>349360</v>
      </c>
      <c r="L48" s="67">
        <f t="shared" si="14"/>
        <v>393403</v>
      </c>
      <c r="M48" s="67">
        <f t="shared" si="14"/>
        <v>419774</v>
      </c>
      <c r="N48" s="67">
        <f t="shared" si="14"/>
        <v>436405</v>
      </c>
      <c r="O48" s="67">
        <f t="shared" si="14"/>
        <v>455383</v>
      </c>
      <c r="P48" s="67">
        <f t="shared" si="14"/>
        <v>471023</v>
      </c>
      <c r="Q48" s="67">
        <f t="shared" si="14"/>
        <v>486135</v>
      </c>
      <c r="R48" s="67">
        <f t="shared" si="14"/>
        <v>500679</v>
      </c>
      <c r="S48" s="67">
        <f t="shared" si="14"/>
        <v>514616</v>
      </c>
      <c r="T48" s="67">
        <f t="shared" si="14"/>
        <v>527907</v>
      </c>
      <c r="U48" s="67">
        <f t="shared" si="14"/>
        <v>540515</v>
      </c>
      <c r="V48" s="67">
        <f t="shared" si="14"/>
        <v>552402</v>
      </c>
      <c r="W48" s="67">
        <f t="shared" si="14"/>
        <v>563532</v>
      </c>
      <c r="X48" s="67">
        <f t="shared" si="14"/>
        <v>573870</v>
      </c>
    </row>
    <row r="49" spans="1:30" x14ac:dyDescent="0.2">
      <c r="A49" s="5"/>
      <c r="B49" s="37"/>
      <c r="C49" s="20" t="s">
        <v>146</v>
      </c>
      <c r="D49" s="66"/>
      <c r="E49" s="67">
        <f t="shared" ref="E49:X49" si="15">D$49+E$46</f>
        <v>8634</v>
      </c>
      <c r="F49" s="67">
        <f t="shared" si="15"/>
        <v>17256</v>
      </c>
      <c r="G49" s="67">
        <f t="shared" si="15"/>
        <v>25860</v>
      </c>
      <c r="H49" s="67">
        <f t="shared" si="15"/>
        <v>32919</v>
      </c>
      <c r="I49" s="67">
        <f t="shared" si="15"/>
        <v>39051</v>
      </c>
      <c r="J49" s="67">
        <f t="shared" si="15"/>
        <v>45751</v>
      </c>
      <c r="K49" s="67">
        <f t="shared" si="15"/>
        <v>52407</v>
      </c>
      <c r="L49" s="67">
        <f t="shared" si="15"/>
        <v>59014</v>
      </c>
      <c r="M49" s="67">
        <f t="shared" si="15"/>
        <v>62970</v>
      </c>
      <c r="N49" s="67">
        <f t="shared" si="15"/>
        <v>65465</v>
      </c>
      <c r="O49" s="67">
        <f t="shared" si="15"/>
        <v>68312</v>
      </c>
      <c r="P49" s="67">
        <f t="shared" si="15"/>
        <v>70658</v>
      </c>
      <c r="Q49" s="67">
        <f t="shared" si="15"/>
        <v>72925</v>
      </c>
      <c r="R49" s="67">
        <f t="shared" si="15"/>
        <v>75107</v>
      </c>
      <c r="S49" s="67">
        <f t="shared" si="15"/>
        <v>77198</v>
      </c>
      <c r="T49" s="67">
        <f t="shared" si="15"/>
        <v>79192</v>
      </c>
      <c r="U49" s="67">
        <f t="shared" si="15"/>
        <v>81084</v>
      </c>
      <c r="V49" s="67">
        <f t="shared" si="15"/>
        <v>82868</v>
      </c>
      <c r="W49" s="67">
        <f t="shared" si="15"/>
        <v>84538</v>
      </c>
      <c r="X49" s="67">
        <f t="shared" si="15"/>
        <v>86089</v>
      </c>
    </row>
    <row r="50" spans="1:30" x14ac:dyDescent="0.2">
      <c r="A50" s="5"/>
      <c r="B50" s="37"/>
      <c r="C50" s="20" t="s">
        <v>147</v>
      </c>
      <c r="D50" s="68"/>
      <c r="E50" s="67">
        <f t="shared" ref="E50:X50" si="16">D$50+E$47</f>
        <v>48926</v>
      </c>
      <c r="F50" s="67">
        <f t="shared" si="16"/>
        <v>97781</v>
      </c>
      <c r="G50" s="67">
        <f t="shared" si="16"/>
        <v>146533</v>
      </c>
      <c r="H50" s="67">
        <f t="shared" si="16"/>
        <v>186532</v>
      </c>
      <c r="I50" s="67">
        <f t="shared" si="16"/>
        <v>221274</v>
      </c>
      <c r="J50" s="67">
        <f t="shared" si="16"/>
        <v>259236</v>
      </c>
      <c r="K50" s="67">
        <f t="shared" si="16"/>
        <v>296953</v>
      </c>
      <c r="L50" s="67">
        <f t="shared" si="16"/>
        <v>334389</v>
      </c>
      <c r="M50" s="67">
        <f t="shared" si="16"/>
        <v>356804</v>
      </c>
      <c r="N50" s="67">
        <f t="shared" si="16"/>
        <v>370940</v>
      </c>
      <c r="O50" s="67">
        <f t="shared" si="16"/>
        <v>387071</v>
      </c>
      <c r="P50" s="67">
        <f t="shared" si="16"/>
        <v>400365</v>
      </c>
      <c r="Q50" s="67">
        <f t="shared" si="16"/>
        <v>413210</v>
      </c>
      <c r="R50" s="67">
        <f t="shared" si="16"/>
        <v>425572</v>
      </c>
      <c r="S50" s="67">
        <f t="shared" si="16"/>
        <v>437418</v>
      </c>
      <c r="T50" s="67">
        <f t="shared" si="16"/>
        <v>448715</v>
      </c>
      <c r="U50" s="67">
        <f t="shared" si="16"/>
        <v>459431</v>
      </c>
      <c r="V50" s="67">
        <f t="shared" si="16"/>
        <v>469534</v>
      </c>
      <c r="W50" s="67">
        <f t="shared" si="16"/>
        <v>478994</v>
      </c>
      <c r="X50" s="67">
        <f t="shared" si="16"/>
        <v>487781</v>
      </c>
    </row>
    <row r="51" spans="1:30" x14ac:dyDescent="0.2">
      <c r="A51" s="5"/>
      <c r="B51" s="37"/>
      <c r="C51" s="30" t="s">
        <v>148</v>
      </c>
      <c r="D51" s="69"/>
      <c r="E51" s="69"/>
      <c r="F51" s="69"/>
      <c r="G51" s="69"/>
      <c r="H51" s="69"/>
      <c r="I51" s="69"/>
      <c r="J51" s="69"/>
      <c r="K51" s="69"/>
      <c r="L51" s="69"/>
      <c r="M51" s="69"/>
      <c r="N51" s="69"/>
      <c r="O51" s="69"/>
      <c r="P51" s="69"/>
      <c r="Q51" s="69"/>
      <c r="R51" s="69"/>
      <c r="S51" s="69"/>
      <c r="T51" s="69"/>
      <c r="U51" s="69"/>
      <c r="V51" s="69"/>
      <c r="W51" s="69"/>
      <c r="X51" s="69"/>
    </row>
    <row r="52" spans="1:30" x14ac:dyDescent="0.2">
      <c r="A52" s="5"/>
      <c r="B52" s="37"/>
      <c r="C52" s="31" t="s">
        <v>149</v>
      </c>
      <c r="D52" s="70"/>
      <c r="E52" s="71">
        <f>IF($E$44&gt;=0, 0, $E$44)</f>
        <v>0</v>
      </c>
      <c r="F52" s="71">
        <f>IF(AND(COUNTIF($E52:E52,0)=0,F44+E52&lt;0),F44+E52,0)</f>
        <v>0</v>
      </c>
      <c r="G52" s="71">
        <f>IF(AND(COUNTIF($E52:F52,0)=0,G44+F52&lt;0),G44+F52,0)</f>
        <v>0</v>
      </c>
      <c r="H52" s="71">
        <f>IF(AND(COUNTIF($E52:G52,0)=0,H44+G52&lt;0),H44+G52,0)</f>
        <v>0</v>
      </c>
      <c r="I52" s="71">
        <f>IF(AND(COUNTIF($E52:H52,0)=0,I44+H52&lt;0),I44+H52,0)</f>
        <v>0</v>
      </c>
      <c r="J52" s="71">
        <f>IF(AND(COUNTIF($E52:I52,0)=0,J44+I52&lt;0),J44+I52,0)</f>
        <v>0</v>
      </c>
      <c r="K52" s="71">
        <f>IF(AND(COUNTIF($E52:J52,0)=0,K44+J52&lt;0),K44+J52,0)</f>
        <v>0</v>
      </c>
      <c r="L52" s="71">
        <f>IF(AND(COUNTIF($E52:K52,0)=0,L44+K52&lt;0),L44+K52,0)</f>
        <v>0</v>
      </c>
      <c r="M52" s="71">
        <f>IF(AND(COUNTIF($E52:L52,0)=0,M44+L52&lt;0),M44+L52,0)</f>
        <v>0</v>
      </c>
      <c r="N52" s="71">
        <f>IF(AND(COUNTIF($E52:M52,0)=0,N44+M52&lt;0),N44+M52,0)</f>
        <v>0</v>
      </c>
      <c r="O52" s="71">
        <f>IF(AND(COUNTIF($E52:N52,0)=0,O44+N52&lt;0),O44+N52,0)</f>
        <v>0</v>
      </c>
      <c r="P52" s="71">
        <f>IF(AND(COUNTIF($E52:O52,0)=0,P44+O52&lt;0),P44+O52,0)</f>
        <v>0</v>
      </c>
      <c r="Q52" s="71">
        <f>IF(AND(COUNTIF($E52:P52,0)=0,Q44+P52&lt;0),Q44+P52,0)</f>
        <v>0</v>
      </c>
      <c r="R52" s="71">
        <f>IF(AND(COUNTIF($E52:Q52,0)=0,R44+Q52&lt;0),R44+Q52,0)</f>
        <v>0</v>
      </c>
      <c r="S52" s="71">
        <f>IF(AND(COUNTIF($E52:R52,0)=0,S44+R52&lt;0),S44+R52,0)</f>
        <v>0</v>
      </c>
      <c r="T52" s="71">
        <f>IF(AND(COUNTIF($E52:S52,0)=0,T44+S52&lt;0),T44+S52,0)</f>
        <v>0</v>
      </c>
      <c r="U52" s="71">
        <f>IF(AND(COUNTIF($E52:T52,0)=0,U44+T52&lt;0),U44+T52,0)</f>
        <v>0</v>
      </c>
      <c r="V52" s="71">
        <f>IF(AND(COUNTIF($E52:U52,0)=0,V44+U52&lt;0),V44+U52,0)</f>
        <v>0</v>
      </c>
      <c r="W52" s="71">
        <f>IF(AND(COUNTIF($E52:V52,0)=0,W44+V52&lt;0),W44+V52,0)</f>
        <v>0</v>
      </c>
      <c r="X52" s="71">
        <f>IF(AND(COUNTIF($E52:W52,0)=0,X44+W52&lt;0),X44+W52,0)</f>
        <v>0</v>
      </c>
    </row>
    <row r="53" spans="1:30" x14ac:dyDescent="0.2">
      <c r="A53" s="5"/>
      <c r="B53" s="37"/>
      <c r="C53" s="31" t="s">
        <v>150</v>
      </c>
      <c r="D53" s="70"/>
      <c r="E53" s="100"/>
      <c r="F53" s="100"/>
      <c r="G53" s="100"/>
      <c r="H53" s="100"/>
      <c r="I53" s="100"/>
      <c r="J53" s="100"/>
      <c r="K53" s="100"/>
      <c r="L53" s="100"/>
      <c r="M53" s="100"/>
      <c r="N53" s="100"/>
      <c r="O53" s="100"/>
      <c r="P53" s="100"/>
      <c r="Q53" s="100"/>
      <c r="R53" s="100"/>
      <c r="S53" s="100"/>
      <c r="T53" s="100"/>
      <c r="U53" s="100"/>
      <c r="V53" s="100"/>
      <c r="W53" s="100"/>
      <c r="X53" s="100"/>
      <c r="AD53" s="128"/>
    </row>
    <row r="54" spans="1:30" x14ac:dyDescent="0.2">
      <c r="A54" s="5"/>
      <c r="B54" s="37"/>
      <c r="C54" s="31" t="s">
        <v>151</v>
      </c>
      <c r="D54" s="70"/>
      <c r="E54" s="100"/>
      <c r="F54" s="71"/>
      <c r="G54" s="71"/>
      <c r="H54" s="71"/>
      <c r="I54" s="71"/>
      <c r="J54" s="71"/>
      <c r="K54" s="71"/>
      <c r="L54" s="71"/>
      <c r="M54" s="71"/>
      <c r="N54" s="71"/>
      <c r="O54" s="71"/>
      <c r="P54" s="71"/>
      <c r="Q54" s="71"/>
      <c r="R54" s="71"/>
      <c r="S54" s="71"/>
      <c r="T54" s="71"/>
      <c r="U54" s="71"/>
      <c r="V54" s="71"/>
      <c r="W54" s="71"/>
      <c r="X54" s="71"/>
    </row>
    <row r="55" spans="1:30" x14ac:dyDescent="0.2">
      <c r="A55" s="5"/>
      <c r="B55" s="37"/>
      <c r="C55" s="31" t="s">
        <v>152</v>
      </c>
      <c r="D55" s="70"/>
      <c r="E55" s="100"/>
      <c r="F55" s="71"/>
      <c r="G55" s="71"/>
      <c r="H55" s="71"/>
      <c r="I55" s="71"/>
      <c r="J55" s="71"/>
      <c r="K55" s="71"/>
      <c r="L55" s="71"/>
      <c r="M55" s="71"/>
      <c r="N55" s="71"/>
      <c r="O55" s="71"/>
      <c r="P55" s="71"/>
      <c r="Q55" s="71"/>
      <c r="R55" s="71"/>
      <c r="S55" s="71"/>
      <c r="T55" s="71"/>
      <c r="U55" s="71"/>
      <c r="V55" s="71"/>
      <c r="W55" s="71"/>
      <c r="X55" s="71"/>
      <c r="AC55" s="127"/>
    </row>
    <row r="56" spans="1:30" x14ac:dyDescent="0.2">
      <c r="A56" s="5"/>
      <c r="B56" s="37"/>
      <c r="C56" s="31" t="s">
        <v>153</v>
      </c>
      <c r="D56" s="70"/>
      <c r="E56" s="71">
        <f t="shared" ref="E56:X56" si="17">IF(E44&lt;0,IF(E52=0,E44,0),0)</f>
        <v>0</v>
      </c>
      <c r="F56" s="71">
        <f t="shared" si="17"/>
        <v>0</v>
      </c>
      <c r="G56" s="71">
        <f t="shared" si="17"/>
        <v>0</v>
      </c>
      <c r="H56" s="71">
        <f t="shared" si="17"/>
        <v>0</v>
      </c>
      <c r="I56" s="71">
        <f t="shared" si="17"/>
        <v>0</v>
      </c>
      <c r="J56" s="71">
        <f t="shared" si="17"/>
        <v>0</v>
      </c>
      <c r="K56" s="71">
        <f t="shared" si="17"/>
        <v>0</v>
      </c>
      <c r="L56" s="71">
        <f t="shared" si="17"/>
        <v>0</v>
      </c>
      <c r="M56" s="71">
        <f t="shared" si="17"/>
        <v>0</v>
      </c>
      <c r="N56" s="71">
        <f t="shared" si="17"/>
        <v>0</v>
      </c>
      <c r="O56" s="71">
        <f t="shared" si="17"/>
        <v>0</v>
      </c>
      <c r="P56" s="71">
        <f t="shared" si="17"/>
        <v>0</v>
      </c>
      <c r="Q56" s="71">
        <f t="shared" si="17"/>
        <v>0</v>
      </c>
      <c r="R56" s="71">
        <f t="shared" si="17"/>
        <v>0</v>
      </c>
      <c r="S56" s="71">
        <f t="shared" si="17"/>
        <v>0</v>
      </c>
      <c r="T56" s="71">
        <f t="shared" si="17"/>
        <v>0</v>
      </c>
      <c r="U56" s="71">
        <f t="shared" si="17"/>
        <v>0</v>
      </c>
      <c r="V56" s="71">
        <f t="shared" si="17"/>
        <v>0</v>
      </c>
      <c r="W56" s="71">
        <f t="shared" si="17"/>
        <v>0</v>
      </c>
      <c r="X56" s="71">
        <f t="shared" si="17"/>
        <v>0</v>
      </c>
    </row>
    <row r="57" spans="1:30" x14ac:dyDescent="0.2">
      <c r="A57" s="5"/>
      <c r="B57" s="37"/>
      <c r="C57" s="32" t="s">
        <v>154</v>
      </c>
      <c r="D57" s="72"/>
      <c r="E57" s="73">
        <f>D$57+E$56</f>
        <v>0</v>
      </c>
      <c r="F57" s="73">
        <f t="shared" ref="F57:X57" si="18">E$57+F$56</f>
        <v>0</v>
      </c>
      <c r="G57" s="73">
        <f t="shared" si="18"/>
        <v>0</v>
      </c>
      <c r="H57" s="73">
        <f t="shared" si="18"/>
        <v>0</v>
      </c>
      <c r="I57" s="73">
        <f t="shared" si="18"/>
        <v>0</v>
      </c>
      <c r="J57" s="73">
        <f t="shared" si="18"/>
        <v>0</v>
      </c>
      <c r="K57" s="73">
        <f t="shared" si="18"/>
        <v>0</v>
      </c>
      <c r="L57" s="73">
        <f t="shared" si="18"/>
        <v>0</v>
      </c>
      <c r="M57" s="73">
        <f t="shared" si="18"/>
        <v>0</v>
      </c>
      <c r="N57" s="73">
        <f t="shared" si="18"/>
        <v>0</v>
      </c>
      <c r="O57" s="73">
        <f t="shared" si="18"/>
        <v>0</v>
      </c>
      <c r="P57" s="73">
        <f t="shared" si="18"/>
        <v>0</v>
      </c>
      <c r="Q57" s="73">
        <f t="shared" si="18"/>
        <v>0</v>
      </c>
      <c r="R57" s="73">
        <f t="shared" si="18"/>
        <v>0</v>
      </c>
      <c r="S57" s="73">
        <f t="shared" si="18"/>
        <v>0</v>
      </c>
      <c r="T57" s="73">
        <f t="shared" si="18"/>
        <v>0</v>
      </c>
      <c r="U57" s="73">
        <f t="shared" si="18"/>
        <v>0</v>
      </c>
      <c r="V57" s="73">
        <f t="shared" si="18"/>
        <v>0</v>
      </c>
      <c r="W57" s="73">
        <f t="shared" si="18"/>
        <v>0</v>
      </c>
      <c r="X57" s="73">
        <f t="shared" si="18"/>
        <v>0</v>
      </c>
    </row>
    <row r="58" spans="1:30" x14ac:dyDescent="0.2">
      <c r="A58" s="5"/>
      <c r="B58" s="37"/>
      <c r="C58" s="44" t="s">
        <v>155</v>
      </c>
      <c r="D58" s="74"/>
      <c r="E58" s="74"/>
      <c r="F58" s="74"/>
      <c r="G58" s="74"/>
      <c r="H58" s="74"/>
      <c r="I58" s="74"/>
      <c r="J58" s="74"/>
      <c r="K58" s="74"/>
      <c r="L58" s="74"/>
      <c r="M58" s="74"/>
      <c r="N58" s="74"/>
      <c r="O58" s="74"/>
      <c r="P58" s="74"/>
      <c r="Q58" s="74"/>
      <c r="R58" s="74"/>
      <c r="S58" s="74"/>
      <c r="T58" s="74"/>
      <c r="U58" s="74"/>
      <c r="V58" s="74"/>
      <c r="W58" s="74"/>
      <c r="X58" s="74"/>
    </row>
    <row r="59" spans="1:30" ht="17" x14ac:dyDescent="0.25">
      <c r="A59" s="5">
        <v>30</v>
      </c>
      <c r="B59" s="37" t="s">
        <v>156</v>
      </c>
      <c r="C59" s="45" t="s">
        <v>157</v>
      </c>
      <c r="D59" s="75"/>
      <c r="E59" s="74">
        <f t="shared" ref="E59:X59" si="19">IF(E44&lt;0,0,IF(E37&lt;0,0,IF(ROUNDDOWN((E37+E36)*(1-$E$9)*(1-E42),0)&gt;=E45,E45,ROUNDDOWN((E37+E36)*(1-$E$9)*(1-E42),0))))</f>
        <v>25475</v>
      </c>
      <c r="F59" s="74">
        <f t="shared" si="19"/>
        <v>25386</v>
      </c>
      <c r="G59" s="74">
        <f t="shared" si="19"/>
        <v>25259</v>
      </c>
      <c r="H59" s="74">
        <f t="shared" si="19"/>
        <v>25093</v>
      </c>
      <c r="I59" s="74">
        <f t="shared" si="19"/>
        <v>24887</v>
      </c>
      <c r="J59" s="74">
        <f t="shared" si="19"/>
        <v>24638</v>
      </c>
      <c r="K59" s="74">
        <f t="shared" si="19"/>
        <v>24348</v>
      </c>
      <c r="L59" s="74">
        <f t="shared" si="19"/>
        <v>24018</v>
      </c>
      <c r="M59" s="74">
        <f t="shared" si="19"/>
        <v>23648</v>
      </c>
      <c r="N59" s="74">
        <f t="shared" si="19"/>
        <v>16631</v>
      </c>
      <c r="O59" s="74">
        <f t="shared" si="19"/>
        <v>18978</v>
      </c>
      <c r="P59" s="74">
        <f t="shared" si="19"/>
        <v>15640</v>
      </c>
      <c r="Q59" s="74">
        <f t="shared" si="19"/>
        <v>15112</v>
      </c>
      <c r="R59" s="74">
        <f t="shared" si="19"/>
        <v>14544</v>
      </c>
      <c r="S59" s="74">
        <f t="shared" si="19"/>
        <v>13937</v>
      </c>
      <c r="T59" s="74">
        <f t="shared" si="19"/>
        <v>13291</v>
      </c>
      <c r="U59" s="74">
        <f t="shared" si="19"/>
        <v>12608</v>
      </c>
      <c r="V59" s="74">
        <f t="shared" si="19"/>
        <v>11887</v>
      </c>
      <c r="W59" s="74">
        <f t="shared" si="19"/>
        <v>11130</v>
      </c>
      <c r="X59" s="74">
        <f t="shared" si="19"/>
        <v>10338</v>
      </c>
    </row>
    <row r="60" spans="1:30" ht="17" x14ac:dyDescent="0.25">
      <c r="A60" s="5">
        <v>32</v>
      </c>
      <c r="B60" s="37" t="s">
        <v>158</v>
      </c>
      <c r="C60" s="45" t="s">
        <v>159</v>
      </c>
      <c r="D60" s="75"/>
      <c r="E60" s="74">
        <f t="shared" ref="E60:X60" si="20">IF(E44&lt;0,0,E44-E59)</f>
        <v>32085</v>
      </c>
      <c r="F60" s="74">
        <f t="shared" si="20"/>
        <v>32091</v>
      </c>
      <c r="G60" s="74">
        <f t="shared" si="20"/>
        <v>32097</v>
      </c>
      <c r="H60" s="74">
        <f t="shared" si="20"/>
        <v>21965</v>
      </c>
      <c r="I60" s="74">
        <f t="shared" si="20"/>
        <v>15987</v>
      </c>
      <c r="J60" s="74">
        <f t="shared" si="20"/>
        <v>20024</v>
      </c>
      <c r="K60" s="74">
        <f t="shared" si="20"/>
        <v>20025</v>
      </c>
      <c r="L60" s="74">
        <f t="shared" si="20"/>
        <v>20025</v>
      </c>
      <c r="M60" s="74">
        <f t="shared" si="20"/>
        <v>2723</v>
      </c>
      <c r="N60" s="74">
        <f t="shared" si="20"/>
        <v>0</v>
      </c>
      <c r="O60" s="74">
        <f t="shared" si="20"/>
        <v>0</v>
      </c>
      <c r="P60" s="74">
        <f t="shared" si="20"/>
        <v>0</v>
      </c>
      <c r="Q60" s="74">
        <f t="shared" si="20"/>
        <v>0</v>
      </c>
      <c r="R60" s="74">
        <f t="shared" si="20"/>
        <v>0</v>
      </c>
      <c r="S60" s="74">
        <f t="shared" si="20"/>
        <v>0</v>
      </c>
      <c r="T60" s="74">
        <f t="shared" si="20"/>
        <v>0</v>
      </c>
      <c r="U60" s="74">
        <f t="shared" si="20"/>
        <v>0</v>
      </c>
      <c r="V60" s="74">
        <f t="shared" si="20"/>
        <v>0</v>
      </c>
      <c r="W60" s="74">
        <f t="shared" si="20"/>
        <v>0</v>
      </c>
      <c r="X60" s="74">
        <f t="shared" si="20"/>
        <v>0</v>
      </c>
    </row>
    <row r="61" spans="1:30" x14ac:dyDescent="0.2">
      <c r="A61" s="5"/>
      <c r="B61" s="34"/>
      <c r="C61" s="29"/>
      <c r="D61" s="76"/>
      <c r="E61" s="76"/>
      <c r="F61" s="76"/>
      <c r="G61" s="76"/>
      <c r="H61" s="76"/>
      <c r="I61" s="76"/>
      <c r="J61" s="76"/>
      <c r="K61" s="76"/>
      <c r="L61" s="76"/>
      <c r="M61" s="76"/>
      <c r="N61" s="76"/>
      <c r="O61" s="76"/>
      <c r="P61" s="76"/>
      <c r="Q61" s="76"/>
      <c r="R61" s="76"/>
      <c r="S61" s="76"/>
      <c r="T61" s="76"/>
      <c r="U61" s="76"/>
      <c r="V61" s="76"/>
      <c r="W61" s="76"/>
      <c r="X61" s="76"/>
    </row>
    <row r="62" spans="1:30" ht="16" thickBot="1" x14ac:dyDescent="0.25">
      <c r="A62" s="5"/>
      <c r="B62" s="112"/>
      <c r="C62" s="6" t="s">
        <v>160</v>
      </c>
      <c r="D62" s="6" t="s">
        <v>161</v>
      </c>
      <c r="E62" s="113"/>
      <c r="F62" s="113"/>
      <c r="G62" s="113"/>
      <c r="H62" s="113"/>
      <c r="I62" s="113"/>
      <c r="J62" s="113"/>
      <c r="K62" s="113"/>
      <c r="L62" s="113"/>
      <c r="M62" s="113"/>
      <c r="N62" s="113"/>
      <c r="O62" s="113"/>
      <c r="P62" s="113"/>
      <c r="Q62" s="113"/>
      <c r="R62" s="113"/>
      <c r="S62" s="113"/>
      <c r="T62" s="113"/>
      <c r="U62" s="113"/>
      <c r="V62" s="113"/>
      <c r="W62" s="113"/>
      <c r="X62" s="113"/>
    </row>
    <row r="63" spans="1:30" ht="18" hidden="1" outlineLevel="1" thickTop="1" x14ac:dyDescent="0.25">
      <c r="A63" s="5">
        <v>27</v>
      </c>
      <c r="B63" s="37" t="s">
        <v>162</v>
      </c>
      <c r="C63" s="114" t="s">
        <v>163</v>
      </c>
      <c r="D63" s="115">
        <f>YEAR(D16)</f>
        <v>2020</v>
      </c>
      <c r="E63" s="116">
        <f>IF(YEAR(E$16)=$D63,E44,ROUND(E$44/_xlfn.DAYS(E$16,D$16)*IF(YEAR(D$16)=$D63,IF(YEAR(E$16)=$D63,_xlfn.DAYS(E$16,D$16),_xlfn.DAYS(DATE($D63,12,31),D$16)+1),IF(AND(YEAR(D$16)&lt;$D63,$D63&lt;YEAR(E$16)),_xlfn.DAYS(DATE($D63,12,31),DATE($D63,1,1))+1,0)),0))</f>
        <v>17031</v>
      </c>
      <c r="F63" s="116">
        <f t="shared" ref="F63:X63" si="21">IF(YEAR(F$16)=$D63,F44,ROUND(F$44/_xlfn.DAYS(F$16,E$16)*IF(YEAR(E$16+1)=$D63,_xlfn.DAYS(DATE($D63,12,31),E$16)+1,IF(AND(YEAR(E$16)&lt;$D63,$D63&lt;YEAR(F$16)),_xlfn.DAYS(DATE($D63,12,31),DATE($D63,1,1))+1,0)),0))</f>
        <v>0</v>
      </c>
      <c r="G63" s="116">
        <f t="shared" si="21"/>
        <v>0</v>
      </c>
      <c r="H63" s="116">
        <f t="shared" si="21"/>
        <v>0</v>
      </c>
      <c r="I63" s="116">
        <f t="shared" si="21"/>
        <v>0</v>
      </c>
      <c r="J63" s="116">
        <f t="shared" si="21"/>
        <v>0</v>
      </c>
      <c r="K63" s="116">
        <f t="shared" si="21"/>
        <v>0</v>
      </c>
      <c r="L63" s="116">
        <f t="shared" si="21"/>
        <v>0</v>
      </c>
      <c r="M63" s="116">
        <f t="shared" si="21"/>
        <v>0</v>
      </c>
      <c r="N63" s="116">
        <f t="shared" si="21"/>
        <v>0</v>
      </c>
      <c r="O63" s="116">
        <f t="shared" si="21"/>
        <v>0</v>
      </c>
      <c r="P63" s="116">
        <f t="shared" si="21"/>
        <v>0</v>
      </c>
      <c r="Q63" s="116">
        <f t="shared" si="21"/>
        <v>0</v>
      </c>
      <c r="R63" s="116">
        <f t="shared" si="21"/>
        <v>0</v>
      </c>
      <c r="S63" s="116">
        <f t="shared" si="21"/>
        <v>0</v>
      </c>
      <c r="T63" s="116">
        <f t="shared" si="21"/>
        <v>0</v>
      </c>
      <c r="U63" s="116">
        <f t="shared" si="21"/>
        <v>0</v>
      </c>
      <c r="V63" s="116">
        <f t="shared" si="21"/>
        <v>0</v>
      </c>
      <c r="W63" s="116">
        <f t="shared" si="21"/>
        <v>0</v>
      </c>
      <c r="X63" s="116">
        <f t="shared" si="21"/>
        <v>0</v>
      </c>
    </row>
    <row r="64" spans="1:30" ht="17" hidden="1" outlineLevel="1" x14ac:dyDescent="0.25">
      <c r="A64" s="5">
        <v>28</v>
      </c>
      <c r="B64" s="129" t="s">
        <v>164</v>
      </c>
      <c r="C64" s="114" t="s">
        <v>165</v>
      </c>
      <c r="D64" s="115">
        <f>D63</f>
        <v>2020</v>
      </c>
      <c r="E64" s="116">
        <f>IF(YEAR(E$16)=$D64,E46,ROUND(E$46/_xlfn.DAYS(E$16,D$16)*IF(YEAR(D$16)=$D64,IF(YEAR(E$16)=$D64,_xlfn.DAYS(E$16,D$16),_xlfn.DAYS(DATE($D64,12,31),D$16)+1),IF(AND(YEAR(D$16)&lt;$D64,$D64&lt;YEAR(E$16)),_xlfn.DAYS(DATE($D64,12,31),DATE($D64,1,1))+1,0)),0))</f>
        <v>2555</v>
      </c>
      <c r="F64" s="116">
        <f t="shared" ref="F64:X64" si="22">IF(YEAR(F$16)=$D64,F46,ROUND(F$46/_xlfn.DAYS(F$16,E$16)*IF(YEAR(E$16+1)=$D64,_xlfn.DAYS(DATE($D64,12,31),E$16)+1,IF(AND(YEAR(E$16)&lt;$D64,$D64&lt;YEAR(F$16)),_xlfn.DAYS(DATE($D64,12,31),DATE($D64,1,1))+1,0)),0))</f>
        <v>0</v>
      </c>
      <c r="G64" s="116">
        <f t="shared" si="22"/>
        <v>0</v>
      </c>
      <c r="H64" s="116">
        <f t="shared" si="22"/>
        <v>0</v>
      </c>
      <c r="I64" s="116">
        <f t="shared" si="22"/>
        <v>0</v>
      </c>
      <c r="J64" s="116">
        <f t="shared" si="22"/>
        <v>0</v>
      </c>
      <c r="K64" s="116">
        <f t="shared" si="22"/>
        <v>0</v>
      </c>
      <c r="L64" s="116">
        <f t="shared" si="22"/>
        <v>0</v>
      </c>
      <c r="M64" s="116">
        <f t="shared" si="22"/>
        <v>0</v>
      </c>
      <c r="N64" s="116">
        <f t="shared" si="22"/>
        <v>0</v>
      </c>
      <c r="O64" s="116">
        <f t="shared" si="22"/>
        <v>0</v>
      </c>
      <c r="P64" s="116">
        <f t="shared" si="22"/>
        <v>0</v>
      </c>
      <c r="Q64" s="116">
        <f t="shared" si="22"/>
        <v>0</v>
      </c>
      <c r="R64" s="116">
        <f t="shared" si="22"/>
        <v>0</v>
      </c>
      <c r="S64" s="116">
        <f t="shared" si="22"/>
        <v>0</v>
      </c>
      <c r="T64" s="116">
        <f t="shared" si="22"/>
        <v>0</v>
      </c>
      <c r="U64" s="116">
        <f t="shared" si="22"/>
        <v>0</v>
      </c>
      <c r="V64" s="116">
        <f t="shared" si="22"/>
        <v>0</v>
      </c>
      <c r="W64" s="116">
        <f t="shared" si="22"/>
        <v>0</v>
      </c>
      <c r="X64" s="116">
        <f t="shared" si="22"/>
        <v>0</v>
      </c>
    </row>
    <row r="65" spans="1:24" ht="17" hidden="1" outlineLevel="1" x14ac:dyDescent="0.25">
      <c r="A65" s="5">
        <v>29</v>
      </c>
      <c r="B65" s="129" t="s">
        <v>166</v>
      </c>
      <c r="C65" s="114" t="s">
        <v>167</v>
      </c>
      <c r="D65" s="115">
        <f>D64</f>
        <v>2020</v>
      </c>
      <c r="E65" s="116">
        <f>E63-E64</f>
        <v>14476</v>
      </c>
      <c r="F65" s="116">
        <f t="shared" ref="F65:X65" si="23">F63-F64</f>
        <v>0</v>
      </c>
      <c r="G65" s="116">
        <f t="shared" si="23"/>
        <v>0</v>
      </c>
      <c r="H65" s="116">
        <f t="shared" si="23"/>
        <v>0</v>
      </c>
      <c r="I65" s="116">
        <f t="shared" si="23"/>
        <v>0</v>
      </c>
      <c r="J65" s="116">
        <f t="shared" si="23"/>
        <v>0</v>
      </c>
      <c r="K65" s="116">
        <f t="shared" si="23"/>
        <v>0</v>
      </c>
      <c r="L65" s="116">
        <f t="shared" si="23"/>
        <v>0</v>
      </c>
      <c r="M65" s="116">
        <f t="shared" si="23"/>
        <v>0</v>
      </c>
      <c r="N65" s="116">
        <f t="shared" si="23"/>
        <v>0</v>
      </c>
      <c r="O65" s="116">
        <f t="shared" si="23"/>
        <v>0</v>
      </c>
      <c r="P65" s="116">
        <f t="shared" si="23"/>
        <v>0</v>
      </c>
      <c r="Q65" s="116">
        <f t="shared" si="23"/>
        <v>0</v>
      </c>
      <c r="R65" s="116">
        <f t="shared" si="23"/>
        <v>0</v>
      </c>
      <c r="S65" s="116">
        <f t="shared" si="23"/>
        <v>0</v>
      </c>
      <c r="T65" s="116">
        <f t="shared" si="23"/>
        <v>0</v>
      </c>
      <c r="U65" s="116">
        <f t="shared" si="23"/>
        <v>0</v>
      </c>
      <c r="V65" s="116">
        <f t="shared" si="23"/>
        <v>0</v>
      </c>
      <c r="W65" s="116">
        <f t="shared" si="23"/>
        <v>0</v>
      </c>
      <c r="X65" s="116">
        <f t="shared" si="23"/>
        <v>0</v>
      </c>
    </row>
    <row r="66" spans="1:24" ht="17" hidden="1" outlineLevel="1" x14ac:dyDescent="0.25">
      <c r="A66" s="5">
        <v>31</v>
      </c>
      <c r="B66" s="129" t="s">
        <v>168</v>
      </c>
      <c r="C66" s="114" t="s">
        <v>169</v>
      </c>
      <c r="D66" s="115">
        <f>D65</f>
        <v>2020</v>
      </c>
      <c r="E66" s="116">
        <f>IF(YEAR(E$16)=$D66,E59,ROUND(E$59/_xlfn.DAYS(E$16,D$16)*IF(YEAR(D$16)=$D66,IF(YEAR(E$16)=$D66,_xlfn.DAYS(E$16,D$16),_xlfn.DAYS(DATE($D66,12,31),D$16)+1),IF(AND(YEAR(D$16)&lt;$D66,$D66&lt;YEAR(E$16)),_xlfn.DAYS(DATE($D66,12,31),DATE($D66,1,1))+1,0)),0))</f>
        <v>7538</v>
      </c>
      <c r="F66" s="116">
        <f t="shared" ref="F66:X66" si="24">IF(YEAR(F$16)=$D66,F59,ROUND(F$59/_xlfn.DAYS(F$16,E$16)*IF(YEAR(E$16+1)=$D66,_xlfn.DAYS(DATE($D66,12,31),E$16)+1,IF(AND(YEAR(E$16)&lt;$D66,$D66&lt;YEAR(F$16)),_xlfn.DAYS(DATE($D66,12,31),DATE($D66,1,1))+1,0)),0))</f>
        <v>0</v>
      </c>
      <c r="G66" s="116">
        <f t="shared" si="24"/>
        <v>0</v>
      </c>
      <c r="H66" s="116">
        <f t="shared" si="24"/>
        <v>0</v>
      </c>
      <c r="I66" s="116">
        <f t="shared" si="24"/>
        <v>0</v>
      </c>
      <c r="J66" s="116">
        <f t="shared" si="24"/>
        <v>0</v>
      </c>
      <c r="K66" s="116">
        <f t="shared" si="24"/>
        <v>0</v>
      </c>
      <c r="L66" s="116">
        <f t="shared" si="24"/>
        <v>0</v>
      </c>
      <c r="M66" s="116">
        <f t="shared" si="24"/>
        <v>0</v>
      </c>
      <c r="N66" s="116">
        <f t="shared" si="24"/>
        <v>0</v>
      </c>
      <c r="O66" s="116">
        <f t="shared" si="24"/>
        <v>0</v>
      </c>
      <c r="P66" s="116">
        <f t="shared" si="24"/>
        <v>0</v>
      </c>
      <c r="Q66" s="116">
        <f t="shared" si="24"/>
        <v>0</v>
      </c>
      <c r="R66" s="116">
        <f t="shared" si="24"/>
        <v>0</v>
      </c>
      <c r="S66" s="116">
        <f t="shared" si="24"/>
        <v>0</v>
      </c>
      <c r="T66" s="116">
        <f t="shared" si="24"/>
        <v>0</v>
      </c>
      <c r="U66" s="116">
        <f t="shared" si="24"/>
        <v>0</v>
      </c>
      <c r="V66" s="116">
        <f t="shared" si="24"/>
        <v>0</v>
      </c>
      <c r="W66" s="116">
        <f t="shared" si="24"/>
        <v>0</v>
      </c>
      <c r="X66" s="116">
        <f t="shared" si="24"/>
        <v>0</v>
      </c>
    </row>
    <row r="67" spans="1:24" ht="17" hidden="1" outlineLevel="1" x14ac:dyDescent="0.25">
      <c r="A67" s="5">
        <v>33</v>
      </c>
      <c r="B67" s="129" t="s">
        <v>170</v>
      </c>
      <c r="C67" s="117" t="s">
        <v>171</v>
      </c>
      <c r="D67" s="118">
        <f>D66</f>
        <v>2020</v>
      </c>
      <c r="E67" s="119">
        <f>E63-E66</f>
        <v>9493</v>
      </c>
      <c r="F67" s="119">
        <f t="shared" ref="F67:X67" si="25">F63-F66</f>
        <v>0</v>
      </c>
      <c r="G67" s="119">
        <f t="shared" si="25"/>
        <v>0</v>
      </c>
      <c r="H67" s="119">
        <f t="shared" si="25"/>
        <v>0</v>
      </c>
      <c r="I67" s="119">
        <f t="shared" si="25"/>
        <v>0</v>
      </c>
      <c r="J67" s="119">
        <f t="shared" si="25"/>
        <v>0</v>
      </c>
      <c r="K67" s="119">
        <f t="shared" si="25"/>
        <v>0</v>
      </c>
      <c r="L67" s="119">
        <f t="shared" si="25"/>
        <v>0</v>
      </c>
      <c r="M67" s="119">
        <f t="shared" si="25"/>
        <v>0</v>
      </c>
      <c r="N67" s="119">
        <f t="shared" si="25"/>
        <v>0</v>
      </c>
      <c r="O67" s="119">
        <f t="shared" si="25"/>
        <v>0</v>
      </c>
      <c r="P67" s="119">
        <f t="shared" si="25"/>
        <v>0</v>
      </c>
      <c r="Q67" s="119">
        <f t="shared" si="25"/>
        <v>0</v>
      </c>
      <c r="R67" s="119">
        <f t="shared" si="25"/>
        <v>0</v>
      </c>
      <c r="S67" s="119">
        <f t="shared" si="25"/>
        <v>0</v>
      </c>
      <c r="T67" s="119">
        <f t="shared" si="25"/>
        <v>0</v>
      </c>
      <c r="U67" s="119">
        <f t="shared" si="25"/>
        <v>0</v>
      </c>
      <c r="V67" s="119">
        <f t="shared" si="25"/>
        <v>0</v>
      </c>
      <c r="W67" s="119">
        <f t="shared" si="25"/>
        <v>0</v>
      </c>
      <c r="X67" s="119">
        <f t="shared" si="25"/>
        <v>0</v>
      </c>
    </row>
    <row r="68" spans="1:24" ht="17" hidden="1" outlineLevel="1" x14ac:dyDescent="0.25">
      <c r="A68" s="5">
        <v>27</v>
      </c>
      <c r="B68" s="37" t="s">
        <v>162</v>
      </c>
      <c r="C68" s="120" t="s">
        <v>163</v>
      </c>
      <c r="D68" s="121">
        <f t="shared" ref="D68:D73" si="26">D63+1</f>
        <v>2021</v>
      </c>
      <c r="E68" s="122" cm="1">
        <f t="array" ref="E68">IF(YEAR(E$16)=$D68, E$44-SUM(_xlfn._xlws.FILTER(E$63:E67,MOD(_xlfn.SEQUENCE(ROWS(E$63:E67)),5)=1)),ROUND(E$44/_xlfn.DAYS(E$16,D$16)*IF(YEAR(D$16+1)=$D68,_xlfn.DAYS(DATE($D68,12,31),D$16)+1,IF(AND(YEAR(D$16+1)&lt;$D68,$D68&lt;YEAR(E$16)),_xlfn.DAYS(DATE($D68,12,31),DATE($D68,1,1))+1,0)),0))</f>
        <v>40529</v>
      </c>
      <c r="F68" s="122" cm="1">
        <f t="array" ref="F68">IF(YEAR(F$16)=$D68, F$44-SUM(_xlfn._xlws.FILTER(F$63:F67,MOD(_xlfn.SEQUENCE(ROWS(F$63:F67)),5)=1)),ROUND(F$44/_xlfn.DAYS(F$16,E$16)*IF(YEAR(E$16+1)=$D68,_xlfn.DAYS(DATE($D68,12,31),E$16)+1,IF(AND(YEAR(E$16+1)&lt;$D68,$D68&lt;YEAR(F$16)),_xlfn.DAYS(DATE($D68,12,31),DATE($D68,1,1))+1,0)),0))</f>
        <v>17007</v>
      </c>
      <c r="G68" s="122" cm="1">
        <f t="array" ref="G68">IF(YEAR(G$16)=$D68, G$44-SUM(_xlfn._xlws.FILTER(G$63:G67,MOD(_xlfn.SEQUENCE(ROWS(G$63:G67)),5)=1)),ROUND(G$44/_xlfn.DAYS(G$16,F$16)*IF(YEAR(F$16+1)=$D68,_xlfn.DAYS(DATE($D68,12,31),F$16)+1,IF(AND(YEAR(F$16+1)&lt;$D68,$D68&lt;YEAR(G$16)),_xlfn.DAYS(DATE($D68,12,31),DATE($D68,1,1))+1,0)),0))</f>
        <v>0</v>
      </c>
      <c r="H68" s="122" cm="1">
        <f t="array" ref="H68">IF(YEAR(H$16)=$D68, H$44-SUM(_xlfn._xlws.FILTER(H$63:H67,MOD(_xlfn.SEQUENCE(ROWS(H$63:H67)),5)=1)),ROUND(H$44/_xlfn.DAYS(H$16,G$16)*IF(YEAR(G$16+1)=$D68,_xlfn.DAYS(DATE($D68,12,31),G$16)+1,IF(AND(YEAR(G$16+1)&lt;$D68,$D68&lt;YEAR(H$16)),_xlfn.DAYS(DATE($D68,12,31),DATE($D68,1,1))+1,0)),0))</f>
        <v>0</v>
      </c>
      <c r="I68" s="122" cm="1">
        <f t="array" ref="I68">IF(YEAR(I$16)=$D68, I$44-SUM(_xlfn._xlws.FILTER(I$63:I67,MOD(_xlfn.SEQUENCE(ROWS(I$63:I67)),5)=1)),ROUND(I$44/_xlfn.DAYS(I$16,H$16)*IF(YEAR(H$16+1)=$D68,_xlfn.DAYS(DATE($D68,12,31),H$16)+1,IF(AND(YEAR(H$16+1)&lt;$D68,$D68&lt;YEAR(I$16)),_xlfn.DAYS(DATE($D68,12,31),DATE($D68,1,1))+1,0)),0))</f>
        <v>0</v>
      </c>
      <c r="J68" s="122" cm="1">
        <f t="array" ref="J68">IF(YEAR(J$16)=$D68, J$44-SUM(_xlfn._xlws.FILTER(J$63:J67,MOD(_xlfn.SEQUENCE(ROWS(J$63:J67)),5)=1)),ROUND(J$44/_xlfn.DAYS(J$16,I$16)*IF(YEAR(I$16+1)=$D68,_xlfn.DAYS(DATE($D68,12,31),I$16)+1,IF(AND(YEAR(I$16+1)&lt;$D68,$D68&lt;YEAR(J$16)),_xlfn.DAYS(DATE($D68,12,31),DATE($D68,1,1))+1,0)),0))</f>
        <v>0</v>
      </c>
      <c r="K68" s="122" cm="1">
        <f t="array" ref="K68">IF(YEAR(K$16)=$D68, K$44-SUM(_xlfn._xlws.FILTER(K$63:K67,MOD(_xlfn.SEQUENCE(ROWS(K$63:K67)),5)=1)),ROUND(K$44/_xlfn.DAYS(K$16,J$16)*IF(YEAR(J$16+1)=$D68,_xlfn.DAYS(DATE($D68,12,31),J$16)+1,IF(AND(YEAR(J$16+1)&lt;$D68,$D68&lt;YEAR(K$16)),_xlfn.DAYS(DATE($D68,12,31),DATE($D68,1,1))+1,0)),0))</f>
        <v>0</v>
      </c>
      <c r="L68" s="122" cm="1">
        <f t="array" ref="L68">IF(YEAR(L$16)=$D68, L$44-SUM(_xlfn._xlws.FILTER(L$63:L67,MOD(_xlfn.SEQUENCE(ROWS(L$63:L67)),5)=1)),ROUND(L$44/_xlfn.DAYS(L$16,K$16)*IF(YEAR(K$16+1)=$D68,_xlfn.DAYS(DATE($D68,12,31),K$16)+1,IF(AND(YEAR(K$16+1)&lt;$D68,$D68&lt;YEAR(L$16)),_xlfn.DAYS(DATE($D68,12,31),DATE($D68,1,1))+1,0)),0))</f>
        <v>0</v>
      </c>
      <c r="M68" s="122" cm="1">
        <f t="array" ref="M68">IF(YEAR(M$16)=$D68, M$44-SUM(_xlfn._xlws.FILTER(M$63:M67,MOD(_xlfn.SEQUENCE(ROWS(M$63:M67)),5)=1)),ROUND(M$44/_xlfn.DAYS(M$16,L$16)*IF(YEAR(L$16+1)=$D68,_xlfn.DAYS(DATE($D68,12,31),L$16)+1,IF(AND(YEAR(L$16+1)&lt;$D68,$D68&lt;YEAR(M$16)),_xlfn.DAYS(DATE($D68,12,31),DATE($D68,1,1))+1,0)),0))</f>
        <v>0</v>
      </c>
      <c r="N68" s="122" cm="1">
        <f t="array" ref="N68">IF(YEAR(N$16)=$D68, N$44-SUM(_xlfn._xlws.FILTER(N$63:N67,MOD(_xlfn.SEQUENCE(ROWS(N$63:N67)),5)=1)),ROUND(N$44/_xlfn.DAYS(N$16,M$16)*IF(YEAR(M$16+1)=$D68,_xlfn.DAYS(DATE($D68,12,31),M$16)+1,IF(AND(YEAR(M$16+1)&lt;$D68,$D68&lt;YEAR(N$16)),_xlfn.DAYS(DATE($D68,12,31),DATE($D68,1,1))+1,0)),0))</f>
        <v>0</v>
      </c>
      <c r="O68" s="122" cm="1">
        <f t="array" ref="O68">IF(YEAR(O$16)=$D68, O$44-SUM(_xlfn._xlws.FILTER(O$63:O67,MOD(_xlfn.SEQUENCE(ROWS(O$63:O67)),5)=1)),ROUND(O$44/_xlfn.DAYS(O$16,N$16)*IF(YEAR(N$16+1)=$D68,_xlfn.DAYS(DATE($D68,12,31),N$16)+1,IF(AND(YEAR(N$16+1)&lt;$D68,$D68&lt;YEAR(O$16)),_xlfn.DAYS(DATE($D68,12,31),DATE($D68,1,1))+1,0)),0))</f>
        <v>0</v>
      </c>
      <c r="P68" s="122" cm="1">
        <f t="array" ref="P68">IF(YEAR(P$16)=$D68, P$44-SUM(_xlfn._xlws.FILTER(P$63:P67,MOD(_xlfn.SEQUENCE(ROWS(P$63:P67)),5)=1)),ROUND(P$44/_xlfn.DAYS(P$16,O$16)*IF(YEAR(O$16+1)=$D68,_xlfn.DAYS(DATE($D68,12,31),O$16)+1,IF(AND(YEAR(O$16+1)&lt;$D68,$D68&lt;YEAR(P$16)),_xlfn.DAYS(DATE($D68,12,31),DATE($D68,1,1))+1,0)),0))</f>
        <v>0</v>
      </c>
      <c r="Q68" s="122" cm="1">
        <f t="array" ref="Q68">IF(YEAR(Q$16)=$D68, Q$44-SUM(_xlfn._xlws.FILTER(Q$63:Q67,MOD(_xlfn.SEQUENCE(ROWS(Q$63:Q67)),5)=1)),ROUND(Q$44/_xlfn.DAYS(Q$16,P$16)*IF(YEAR(P$16+1)=$D68,_xlfn.DAYS(DATE($D68,12,31),P$16)+1,IF(AND(YEAR(P$16+1)&lt;$D68,$D68&lt;YEAR(Q$16)),_xlfn.DAYS(DATE($D68,12,31),DATE($D68,1,1))+1,0)),0))</f>
        <v>0</v>
      </c>
      <c r="R68" s="122" cm="1">
        <f t="array" ref="R68">IF(YEAR(R$16)=$D68, R$44-SUM(_xlfn._xlws.FILTER(R$63:R67,MOD(_xlfn.SEQUENCE(ROWS(R$63:R67)),5)=1)),ROUND(R$44/_xlfn.DAYS(R$16,Q$16)*IF(YEAR(Q$16+1)=$D68,_xlfn.DAYS(DATE($D68,12,31),Q$16)+1,IF(AND(YEAR(Q$16+1)&lt;$D68,$D68&lt;YEAR(R$16)),_xlfn.DAYS(DATE($D68,12,31),DATE($D68,1,1))+1,0)),0))</f>
        <v>0</v>
      </c>
      <c r="S68" s="122" cm="1">
        <f t="array" ref="S68">IF(YEAR(S$16)=$D68, S$44-SUM(_xlfn._xlws.FILTER(S$63:S67,MOD(_xlfn.SEQUENCE(ROWS(S$63:S67)),5)=1)),ROUND(S$44/_xlfn.DAYS(S$16,R$16)*IF(YEAR(R$16+1)=$D68,_xlfn.DAYS(DATE($D68,12,31),R$16)+1,IF(AND(YEAR(R$16+1)&lt;$D68,$D68&lt;YEAR(S$16)),_xlfn.DAYS(DATE($D68,12,31),DATE($D68,1,1))+1,0)),0))</f>
        <v>0</v>
      </c>
      <c r="T68" s="122" cm="1">
        <f t="array" ref="T68">IF(YEAR(T$16)=$D68, T$44-SUM(_xlfn._xlws.FILTER(T$63:T67,MOD(_xlfn.SEQUENCE(ROWS(T$63:T67)),5)=1)),ROUND(T$44/_xlfn.DAYS(T$16,S$16)*IF(YEAR(S$16+1)=$D68,_xlfn.DAYS(DATE($D68,12,31),S$16)+1,IF(AND(YEAR(S$16+1)&lt;$D68,$D68&lt;YEAR(T$16)),_xlfn.DAYS(DATE($D68,12,31),DATE($D68,1,1))+1,0)),0))</f>
        <v>0</v>
      </c>
      <c r="U68" s="122" cm="1">
        <f t="array" ref="U68">IF(YEAR(U$16)=$D68, U$44-SUM(_xlfn._xlws.FILTER(U$63:U67,MOD(_xlfn.SEQUENCE(ROWS(U$63:U67)),5)=1)),ROUND(U$44/_xlfn.DAYS(U$16,T$16)*IF(YEAR(T$16+1)=$D68,_xlfn.DAYS(DATE($D68,12,31),T$16)+1,IF(AND(YEAR(T$16+1)&lt;$D68,$D68&lt;YEAR(U$16)),_xlfn.DAYS(DATE($D68,12,31),DATE($D68,1,1))+1,0)),0))</f>
        <v>0</v>
      </c>
      <c r="V68" s="122" cm="1">
        <f t="array" ref="V68">IF(YEAR(V$16)=$D68, V$44-SUM(_xlfn._xlws.FILTER(V$63:V67,MOD(_xlfn.SEQUENCE(ROWS(V$63:V67)),5)=1)),ROUND(V$44/_xlfn.DAYS(V$16,U$16)*IF(YEAR(U$16+1)=$D68,_xlfn.DAYS(DATE($D68,12,31),U$16)+1,IF(AND(YEAR(U$16+1)&lt;$D68,$D68&lt;YEAR(V$16)),_xlfn.DAYS(DATE($D68,12,31),DATE($D68,1,1))+1,0)),0))</f>
        <v>0</v>
      </c>
      <c r="W68" s="122" cm="1">
        <f t="array" ref="W68">IF(YEAR(W$16)=$D68, W$44-SUM(_xlfn._xlws.FILTER(W$63:W67,MOD(_xlfn.SEQUENCE(ROWS(W$63:W67)),5)=1)),ROUND(W$44/_xlfn.DAYS(W$16,V$16)*IF(YEAR(V$16+1)=$D68,_xlfn.DAYS(DATE($D68,12,31),V$16)+1,IF(AND(YEAR(V$16+1)&lt;$D68,$D68&lt;YEAR(W$16)),_xlfn.DAYS(DATE($D68,12,31),DATE($D68,1,1))+1,0)),0))</f>
        <v>0</v>
      </c>
      <c r="X68" s="122" cm="1">
        <f t="array" ref="X68">IF(YEAR(X$16)=$D68, X$44-SUM(_xlfn._xlws.FILTER(X$63:X67,MOD(_xlfn.SEQUENCE(ROWS(X$63:X67)),5)=1)),ROUND(X$44/_xlfn.DAYS(X$16,W$16)*IF(YEAR(W$16+1)=$D68,_xlfn.DAYS(DATE($D68,12,31),W$16)+1,IF(AND(YEAR(W$16+1)&lt;$D68,$D68&lt;YEAR(X$16)),_xlfn.DAYS(DATE($D68,12,31),DATE($D68,1,1))+1,0)),0))</f>
        <v>0</v>
      </c>
    </row>
    <row r="69" spans="1:24" ht="17" hidden="1" outlineLevel="1" x14ac:dyDescent="0.25">
      <c r="A69" s="5">
        <v>28</v>
      </c>
      <c r="B69" s="129" t="s">
        <v>164</v>
      </c>
      <c r="C69" s="120" t="s">
        <v>165</v>
      </c>
      <c r="D69" s="121">
        <f t="shared" si="26"/>
        <v>2021</v>
      </c>
      <c r="E69" s="122" cm="1">
        <f t="array" ref="E69">IF(YEAR(E$16)=$D69, E$46-SUM(_xlfn._xlws.FILTER(E$63:E68,MOD(_xlfn.SEQUENCE(ROWS(E$63:E68)),5)=2)),ROUND(E$46/_xlfn.DAYS(E$16,D$16)*IF(YEAR(D$16+1)=$D69,_xlfn.DAYS(DATE($D69,12,31),D$16)+1,IF(AND(YEAR(D$16+1)&lt;$D69,$D69&lt;YEAR(E$16)),_xlfn.DAYS(DATE($D69,12,31),DATE($D69,1,1))+1,0)),0))</f>
        <v>6079</v>
      </c>
      <c r="F69" s="122" cm="1">
        <f t="array" ref="F69">IF(YEAR(F$16)=$D69, F$46-SUM(_xlfn._xlws.FILTER(F$63:F68,MOD(_xlfn.SEQUENCE(ROWS(F$63:F68)),5)=2)),ROUND(F$46/_xlfn.DAYS(F$16,E$16)*IF(YEAR(E$16+1)=$D69,_xlfn.DAYS(DATE($D69,12,31),E$16)+1,IF(AND(YEAR(E$16+1)&lt;$D69,$D69&lt;YEAR(F$16)),_xlfn.DAYS(DATE($D69,12,31),DATE($D69,1,1))+1,0)),0))</f>
        <v>2551</v>
      </c>
      <c r="G69" s="122" cm="1">
        <f t="array" ref="G69">IF(YEAR(G$16)=$D69, G$46-SUM(_xlfn._xlws.FILTER(G$63:G68,MOD(_xlfn.SEQUENCE(ROWS(G$63:G68)),5)=2)),ROUND(G$46/_xlfn.DAYS(G$16,F$16)*IF(YEAR(F$16+1)=$D69,_xlfn.DAYS(DATE($D69,12,31),F$16)+1,IF(AND(YEAR(F$16+1)&lt;$D69,$D69&lt;YEAR(G$16)),_xlfn.DAYS(DATE($D69,12,31),DATE($D69,1,1))+1,0)),0))</f>
        <v>0</v>
      </c>
      <c r="H69" s="122" cm="1">
        <f t="array" ref="H69">IF(YEAR(H$16)=$D69, H$46-SUM(_xlfn._xlws.FILTER(H$63:H68,MOD(_xlfn.SEQUENCE(ROWS(H$63:H68)),5)=2)),ROUND(H$46/_xlfn.DAYS(H$16,G$16)*IF(YEAR(G$16+1)=$D69,_xlfn.DAYS(DATE($D69,12,31),G$16)+1,IF(AND(YEAR(G$16+1)&lt;$D69,$D69&lt;YEAR(H$16)),_xlfn.DAYS(DATE($D69,12,31),DATE($D69,1,1))+1,0)),0))</f>
        <v>0</v>
      </c>
      <c r="I69" s="122" cm="1">
        <f t="array" ref="I69">IF(YEAR(I$16)=$D69, I$46-SUM(_xlfn._xlws.FILTER(I$63:I68,MOD(_xlfn.SEQUENCE(ROWS(I$63:I68)),5)=2)),ROUND(I$46/_xlfn.DAYS(I$16,H$16)*IF(YEAR(H$16+1)=$D69,_xlfn.DAYS(DATE($D69,12,31),H$16)+1,IF(AND(YEAR(H$16+1)&lt;$D69,$D69&lt;YEAR(I$16)),_xlfn.DAYS(DATE($D69,12,31),DATE($D69,1,1))+1,0)),0))</f>
        <v>0</v>
      </c>
      <c r="J69" s="122" cm="1">
        <f t="array" ref="J69">IF(YEAR(J$16)=$D69, J$46-SUM(_xlfn._xlws.FILTER(J$63:J68,MOD(_xlfn.SEQUENCE(ROWS(J$63:J68)),5)=2)),ROUND(J$46/_xlfn.DAYS(J$16,I$16)*IF(YEAR(I$16+1)=$D69,_xlfn.DAYS(DATE($D69,12,31),I$16)+1,IF(AND(YEAR(I$16+1)&lt;$D69,$D69&lt;YEAR(J$16)),_xlfn.DAYS(DATE($D69,12,31),DATE($D69,1,1))+1,0)),0))</f>
        <v>0</v>
      </c>
      <c r="K69" s="122" cm="1">
        <f t="array" ref="K69">IF(YEAR(K$16)=$D69, K$46-SUM(_xlfn._xlws.FILTER(K$63:K68,MOD(_xlfn.SEQUENCE(ROWS(K$63:K68)),5)=2)),ROUND(K$46/_xlfn.DAYS(K$16,J$16)*IF(YEAR(J$16+1)=$D69,_xlfn.DAYS(DATE($D69,12,31),J$16)+1,IF(AND(YEAR(J$16+1)&lt;$D69,$D69&lt;YEAR(K$16)),_xlfn.DAYS(DATE($D69,12,31),DATE($D69,1,1))+1,0)),0))</f>
        <v>0</v>
      </c>
      <c r="L69" s="122" cm="1">
        <f t="array" ref="L69">IF(YEAR(L$16)=$D69, L$46-SUM(_xlfn._xlws.FILTER(L$63:L68,MOD(_xlfn.SEQUENCE(ROWS(L$63:L68)),5)=2)),ROUND(L$46/_xlfn.DAYS(L$16,K$16)*IF(YEAR(K$16+1)=$D69,_xlfn.DAYS(DATE($D69,12,31),K$16)+1,IF(AND(YEAR(K$16+1)&lt;$D69,$D69&lt;YEAR(L$16)),_xlfn.DAYS(DATE($D69,12,31),DATE($D69,1,1))+1,0)),0))</f>
        <v>0</v>
      </c>
      <c r="M69" s="122" cm="1">
        <f t="array" ref="M69">IF(YEAR(M$16)=$D69, M$46-SUM(_xlfn._xlws.FILTER(M$63:M68,MOD(_xlfn.SEQUENCE(ROWS(M$63:M68)),5)=2)),ROUND(M$46/_xlfn.DAYS(M$16,L$16)*IF(YEAR(L$16+1)=$D69,_xlfn.DAYS(DATE($D69,12,31),L$16)+1,IF(AND(YEAR(L$16+1)&lt;$D69,$D69&lt;YEAR(M$16)),_xlfn.DAYS(DATE($D69,12,31),DATE($D69,1,1))+1,0)),0))</f>
        <v>0</v>
      </c>
      <c r="N69" s="122" cm="1">
        <f t="array" ref="N69">IF(YEAR(N$16)=$D69, N$46-SUM(_xlfn._xlws.FILTER(N$63:N68,MOD(_xlfn.SEQUENCE(ROWS(N$63:N68)),5)=2)),ROUND(N$46/_xlfn.DAYS(N$16,M$16)*IF(YEAR(M$16+1)=$D69,_xlfn.DAYS(DATE($D69,12,31),M$16)+1,IF(AND(YEAR(M$16+1)&lt;$D69,$D69&lt;YEAR(N$16)),_xlfn.DAYS(DATE($D69,12,31),DATE($D69,1,1))+1,0)),0))</f>
        <v>0</v>
      </c>
      <c r="O69" s="122" cm="1">
        <f t="array" ref="O69">IF(YEAR(O$16)=$D69, O$46-SUM(_xlfn._xlws.FILTER(O$63:O68,MOD(_xlfn.SEQUENCE(ROWS(O$63:O68)),5)=2)),ROUND(O$46/_xlfn.DAYS(O$16,N$16)*IF(YEAR(N$16+1)=$D69,_xlfn.DAYS(DATE($D69,12,31),N$16)+1,IF(AND(YEAR(N$16+1)&lt;$D69,$D69&lt;YEAR(O$16)),_xlfn.DAYS(DATE($D69,12,31),DATE($D69,1,1))+1,0)),0))</f>
        <v>0</v>
      </c>
      <c r="P69" s="122" cm="1">
        <f t="array" ref="P69">IF(YEAR(P$16)=$D69, P$46-SUM(_xlfn._xlws.FILTER(P$63:P68,MOD(_xlfn.SEQUENCE(ROWS(P$63:P68)),5)=2)),ROUND(P$46/_xlfn.DAYS(P$16,O$16)*IF(YEAR(O$16+1)=$D69,_xlfn.DAYS(DATE($D69,12,31),O$16)+1,IF(AND(YEAR(O$16+1)&lt;$D69,$D69&lt;YEAR(P$16)),_xlfn.DAYS(DATE($D69,12,31),DATE($D69,1,1))+1,0)),0))</f>
        <v>0</v>
      </c>
      <c r="Q69" s="122" cm="1">
        <f t="array" ref="Q69">IF(YEAR(Q$16)=$D69, Q$46-SUM(_xlfn._xlws.FILTER(Q$63:Q68,MOD(_xlfn.SEQUENCE(ROWS(Q$63:Q68)),5)=2)),ROUND(Q$46/_xlfn.DAYS(Q$16,P$16)*IF(YEAR(P$16+1)=$D69,_xlfn.DAYS(DATE($D69,12,31),P$16)+1,IF(AND(YEAR(P$16+1)&lt;$D69,$D69&lt;YEAR(Q$16)),_xlfn.DAYS(DATE($D69,12,31),DATE($D69,1,1))+1,0)),0))</f>
        <v>0</v>
      </c>
      <c r="R69" s="122" cm="1">
        <f t="array" ref="R69">IF(YEAR(R$16)=$D69, R$46-SUM(_xlfn._xlws.FILTER(R$63:R68,MOD(_xlfn.SEQUENCE(ROWS(R$63:R68)),5)=2)),ROUND(R$46/_xlfn.DAYS(R$16,Q$16)*IF(YEAR(Q$16+1)=$D69,_xlfn.DAYS(DATE($D69,12,31),Q$16)+1,IF(AND(YEAR(Q$16+1)&lt;$D69,$D69&lt;YEAR(R$16)),_xlfn.DAYS(DATE($D69,12,31),DATE($D69,1,1))+1,0)),0))</f>
        <v>0</v>
      </c>
      <c r="S69" s="122" cm="1">
        <f t="array" ref="S69">IF(YEAR(S$16)=$D69, S$46-SUM(_xlfn._xlws.FILTER(S$63:S68,MOD(_xlfn.SEQUENCE(ROWS(S$63:S68)),5)=2)),ROUND(S$46/_xlfn.DAYS(S$16,R$16)*IF(YEAR(R$16+1)=$D69,_xlfn.DAYS(DATE($D69,12,31),R$16)+1,IF(AND(YEAR(R$16+1)&lt;$D69,$D69&lt;YEAR(S$16)),_xlfn.DAYS(DATE($D69,12,31),DATE($D69,1,1))+1,0)),0))</f>
        <v>0</v>
      </c>
      <c r="T69" s="122" cm="1">
        <f t="array" ref="T69">IF(YEAR(T$16)=$D69, T$46-SUM(_xlfn._xlws.FILTER(T$63:T68,MOD(_xlfn.SEQUENCE(ROWS(T$63:T68)),5)=2)),ROUND(T$46/_xlfn.DAYS(T$16,S$16)*IF(YEAR(S$16+1)=$D69,_xlfn.DAYS(DATE($D69,12,31),S$16)+1,IF(AND(YEAR(S$16+1)&lt;$D69,$D69&lt;YEAR(T$16)),_xlfn.DAYS(DATE($D69,12,31),DATE($D69,1,1))+1,0)),0))</f>
        <v>0</v>
      </c>
      <c r="U69" s="122" cm="1">
        <f t="array" ref="U69">IF(YEAR(U$16)=$D69, U$46-SUM(_xlfn._xlws.FILTER(U$63:U68,MOD(_xlfn.SEQUENCE(ROWS(U$63:U68)),5)=2)),ROUND(U$46/_xlfn.DAYS(U$16,T$16)*IF(YEAR(T$16+1)=$D69,_xlfn.DAYS(DATE($D69,12,31),T$16)+1,IF(AND(YEAR(T$16+1)&lt;$D69,$D69&lt;YEAR(U$16)),_xlfn.DAYS(DATE($D69,12,31),DATE($D69,1,1))+1,0)),0))</f>
        <v>0</v>
      </c>
      <c r="V69" s="122" cm="1">
        <f t="array" ref="V69">IF(YEAR(V$16)=$D69, V$46-SUM(_xlfn._xlws.FILTER(V$63:V68,MOD(_xlfn.SEQUENCE(ROWS(V$63:V68)),5)=2)),ROUND(V$46/_xlfn.DAYS(V$16,U$16)*IF(YEAR(U$16+1)=$D69,_xlfn.DAYS(DATE($D69,12,31),U$16)+1,IF(AND(YEAR(U$16+1)&lt;$D69,$D69&lt;YEAR(V$16)),_xlfn.DAYS(DATE($D69,12,31),DATE($D69,1,1))+1,0)),0))</f>
        <v>0</v>
      </c>
      <c r="W69" s="122" cm="1">
        <f t="array" ref="W69">IF(YEAR(W$16)=$D69, W$46-SUM(_xlfn._xlws.FILTER(W$63:W68,MOD(_xlfn.SEQUENCE(ROWS(W$63:W68)),5)=2)),ROUND(W$46/_xlfn.DAYS(W$16,V$16)*IF(YEAR(V$16+1)=$D69,_xlfn.DAYS(DATE($D69,12,31),V$16)+1,IF(AND(YEAR(V$16+1)&lt;$D69,$D69&lt;YEAR(W$16)),_xlfn.DAYS(DATE($D69,12,31),DATE($D69,1,1))+1,0)),0))</f>
        <v>0</v>
      </c>
      <c r="X69" s="122" cm="1">
        <f t="array" ref="X69">IF(YEAR(X$16)=$D69, X$46-SUM(_xlfn._xlws.FILTER(X$63:X68,MOD(_xlfn.SEQUENCE(ROWS(X$63:X68)),5)=2)),ROUND(X$46/_xlfn.DAYS(X$16,W$16)*IF(YEAR(W$16+1)=$D69,_xlfn.DAYS(DATE($D69,12,31),W$16)+1,IF(AND(YEAR(W$16+1)&lt;$D69,$D69&lt;YEAR(X$16)),_xlfn.DAYS(DATE($D69,12,31),DATE($D69,1,1))+1,0)),0))</f>
        <v>0</v>
      </c>
    </row>
    <row r="70" spans="1:24" ht="17" hidden="1" outlineLevel="1" x14ac:dyDescent="0.25">
      <c r="A70" s="5">
        <v>29</v>
      </c>
      <c r="B70" s="129" t="s">
        <v>166</v>
      </c>
      <c r="C70" s="120" t="s">
        <v>167</v>
      </c>
      <c r="D70" s="121">
        <f t="shared" si="26"/>
        <v>2021</v>
      </c>
      <c r="E70" s="123">
        <f>E68-E69</f>
        <v>34450</v>
      </c>
      <c r="F70" s="123">
        <f t="shared" ref="F70:X70" si="27">F68-F69</f>
        <v>14456</v>
      </c>
      <c r="G70" s="123">
        <f t="shared" si="27"/>
        <v>0</v>
      </c>
      <c r="H70" s="123">
        <f t="shared" si="27"/>
        <v>0</v>
      </c>
      <c r="I70" s="123">
        <f t="shared" si="27"/>
        <v>0</v>
      </c>
      <c r="J70" s="123">
        <f t="shared" si="27"/>
        <v>0</v>
      </c>
      <c r="K70" s="123">
        <f t="shared" si="27"/>
        <v>0</v>
      </c>
      <c r="L70" s="123">
        <f t="shared" si="27"/>
        <v>0</v>
      </c>
      <c r="M70" s="123">
        <f t="shared" si="27"/>
        <v>0</v>
      </c>
      <c r="N70" s="123">
        <f t="shared" si="27"/>
        <v>0</v>
      </c>
      <c r="O70" s="123">
        <f t="shared" si="27"/>
        <v>0</v>
      </c>
      <c r="P70" s="123">
        <f t="shared" si="27"/>
        <v>0</v>
      </c>
      <c r="Q70" s="123">
        <f t="shared" si="27"/>
        <v>0</v>
      </c>
      <c r="R70" s="123">
        <f t="shared" si="27"/>
        <v>0</v>
      </c>
      <c r="S70" s="123">
        <f t="shared" si="27"/>
        <v>0</v>
      </c>
      <c r="T70" s="123">
        <f t="shared" si="27"/>
        <v>0</v>
      </c>
      <c r="U70" s="123">
        <f t="shared" si="27"/>
        <v>0</v>
      </c>
      <c r="V70" s="123">
        <f t="shared" si="27"/>
        <v>0</v>
      </c>
      <c r="W70" s="123">
        <f t="shared" si="27"/>
        <v>0</v>
      </c>
      <c r="X70" s="123">
        <f t="shared" si="27"/>
        <v>0</v>
      </c>
    </row>
    <row r="71" spans="1:24" ht="17" hidden="1" outlineLevel="1" x14ac:dyDescent="0.25">
      <c r="A71" s="5">
        <v>31</v>
      </c>
      <c r="B71" s="129" t="s">
        <v>168</v>
      </c>
      <c r="C71" s="120" t="s">
        <v>169</v>
      </c>
      <c r="D71" s="121">
        <f t="shared" si="26"/>
        <v>2021</v>
      </c>
      <c r="E71" s="122" cm="1">
        <f t="array" ref="E71">IF(YEAR(E$16)=$D71, E$59-SUM(_xlfn._xlws.FILTER(E$63:E70,MOD(_xlfn.SEQUENCE(ROWS(E$63:E70)),5)=4)),ROUND(E$59/_xlfn.DAYS(E$16,D$16)*IF(YEAR(D$16+1)=$D71,_xlfn.DAYS(DATE($D71,12,31),D$16)+1,IF(AND(YEAR(D$16+1)&lt;$D71,$D71&lt;YEAR(E$16)),_xlfn.DAYS(DATE($D71,12,31),DATE($D71,1,1))+1,0)),0))</f>
        <v>17937</v>
      </c>
      <c r="F71" s="122" cm="1">
        <f t="array" ref="F71">IF(YEAR(F$16)=$D71, F$59-SUM(_xlfn._xlws.FILTER(F$63:F70,MOD(_xlfn.SEQUENCE(ROWS(F$63:F70)),5)=4)),ROUND(F$59/_xlfn.DAYS(F$16,E$16)*IF(YEAR(E$16+1)=$D71,_xlfn.DAYS(DATE($D71,12,31),E$16)+1,IF(AND(YEAR(E$16+1)&lt;$D71,$D71&lt;YEAR(F$16)),_xlfn.DAYS(DATE($D71,12,31),DATE($D71,1,1))+1,0)),0))</f>
        <v>7511</v>
      </c>
      <c r="G71" s="122" cm="1">
        <f t="array" ref="G71">IF(YEAR(G$16)=$D71, G$59-SUM(_xlfn._xlws.FILTER(G$63:G70,MOD(_xlfn.SEQUENCE(ROWS(G$63:G70)),5)=4)),ROUND(G$59/_xlfn.DAYS(G$16,F$16)*IF(YEAR(F$16+1)=$D71,_xlfn.DAYS(DATE($D71,12,31),F$16)+1,IF(AND(YEAR(F$16+1)&lt;$D71,$D71&lt;YEAR(G$16)),_xlfn.DAYS(DATE($D71,12,31),DATE($D71,1,1))+1,0)),0))</f>
        <v>0</v>
      </c>
      <c r="H71" s="122" cm="1">
        <f t="array" ref="H71">IF(YEAR(H$16)=$D71, H$59-SUM(_xlfn._xlws.FILTER(H$63:H70,MOD(_xlfn.SEQUENCE(ROWS(H$63:H70)),5)=4)),ROUND(H$59/_xlfn.DAYS(H$16,G$16)*IF(YEAR(G$16+1)=$D71,_xlfn.DAYS(DATE($D71,12,31),G$16)+1,IF(AND(YEAR(G$16+1)&lt;$D71,$D71&lt;YEAR(H$16)),_xlfn.DAYS(DATE($D71,12,31),DATE($D71,1,1))+1,0)),0))</f>
        <v>0</v>
      </c>
      <c r="I71" s="122" cm="1">
        <f t="array" ref="I71">IF(YEAR(I$16)=$D71, I$59-SUM(_xlfn._xlws.FILTER(I$63:I70,MOD(_xlfn.SEQUENCE(ROWS(I$63:I70)),5)=4)),ROUND(I$59/_xlfn.DAYS(I$16,H$16)*IF(YEAR(H$16+1)=$D71,_xlfn.DAYS(DATE($D71,12,31),H$16)+1,IF(AND(YEAR(H$16+1)&lt;$D71,$D71&lt;YEAR(I$16)),_xlfn.DAYS(DATE($D71,12,31),DATE($D71,1,1))+1,0)),0))</f>
        <v>0</v>
      </c>
      <c r="J71" s="122" cm="1">
        <f t="array" ref="J71">IF(YEAR(J$16)=$D71, J$59-SUM(_xlfn._xlws.FILTER(J$63:J70,MOD(_xlfn.SEQUENCE(ROWS(J$63:J70)),5)=4)),ROUND(J$59/_xlfn.DAYS(J$16,I$16)*IF(YEAR(I$16+1)=$D71,_xlfn.DAYS(DATE($D71,12,31),I$16)+1,IF(AND(YEAR(I$16+1)&lt;$D71,$D71&lt;YEAR(J$16)),_xlfn.DAYS(DATE($D71,12,31),DATE($D71,1,1))+1,0)),0))</f>
        <v>0</v>
      </c>
      <c r="K71" s="122" cm="1">
        <f t="array" ref="K71">IF(YEAR(K$16)=$D71, K$59-SUM(_xlfn._xlws.FILTER(K$63:K70,MOD(_xlfn.SEQUENCE(ROWS(K$63:K70)),5)=4)),ROUND(K$59/_xlfn.DAYS(K$16,J$16)*IF(YEAR(J$16+1)=$D71,_xlfn.DAYS(DATE($D71,12,31),J$16)+1,IF(AND(YEAR(J$16+1)&lt;$D71,$D71&lt;YEAR(K$16)),_xlfn.DAYS(DATE($D71,12,31),DATE($D71,1,1))+1,0)),0))</f>
        <v>0</v>
      </c>
      <c r="L71" s="122" cm="1">
        <f t="array" ref="L71">IF(YEAR(L$16)=$D71, L$59-SUM(_xlfn._xlws.FILTER(L$63:L70,MOD(_xlfn.SEQUENCE(ROWS(L$63:L70)),5)=4)),ROUND(L$59/_xlfn.DAYS(L$16,K$16)*IF(YEAR(K$16+1)=$D71,_xlfn.DAYS(DATE($D71,12,31),K$16)+1,IF(AND(YEAR(K$16+1)&lt;$D71,$D71&lt;YEAR(L$16)),_xlfn.DAYS(DATE($D71,12,31),DATE($D71,1,1))+1,0)),0))</f>
        <v>0</v>
      </c>
      <c r="M71" s="122" cm="1">
        <f t="array" ref="M71">IF(YEAR(M$16)=$D71, M$59-SUM(_xlfn._xlws.FILTER(M$63:M70,MOD(_xlfn.SEQUENCE(ROWS(M$63:M70)),5)=4)),ROUND(M$59/_xlfn.DAYS(M$16,L$16)*IF(YEAR(L$16+1)=$D71,_xlfn.DAYS(DATE($D71,12,31),L$16)+1,IF(AND(YEAR(L$16+1)&lt;$D71,$D71&lt;YEAR(M$16)),_xlfn.DAYS(DATE($D71,12,31),DATE($D71,1,1))+1,0)),0))</f>
        <v>0</v>
      </c>
      <c r="N71" s="122" cm="1">
        <f t="array" ref="N71">IF(YEAR(N$16)=$D71, N$59-SUM(_xlfn._xlws.FILTER(N$63:N70,MOD(_xlfn.SEQUENCE(ROWS(N$63:N70)),5)=4)),ROUND(N$59/_xlfn.DAYS(N$16,M$16)*IF(YEAR(M$16+1)=$D71,_xlfn.DAYS(DATE($D71,12,31),M$16)+1,IF(AND(YEAR(M$16+1)&lt;$D71,$D71&lt;YEAR(N$16)),_xlfn.DAYS(DATE($D71,12,31),DATE($D71,1,1))+1,0)),0))</f>
        <v>0</v>
      </c>
      <c r="O71" s="122" cm="1">
        <f t="array" ref="O71">IF(YEAR(O$16)=$D71, O$59-SUM(_xlfn._xlws.FILTER(O$63:O70,MOD(_xlfn.SEQUENCE(ROWS(O$63:O70)),5)=4)),ROUND(O$59/_xlfn.DAYS(O$16,N$16)*IF(YEAR(N$16+1)=$D71,_xlfn.DAYS(DATE($D71,12,31),N$16)+1,IF(AND(YEAR(N$16+1)&lt;$D71,$D71&lt;YEAR(O$16)),_xlfn.DAYS(DATE($D71,12,31),DATE($D71,1,1))+1,0)),0))</f>
        <v>0</v>
      </c>
      <c r="P71" s="122" cm="1">
        <f t="array" ref="P71">IF(YEAR(P$16)=$D71, P$59-SUM(_xlfn._xlws.FILTER(P$63:P70,MOD(_xlfn.SEQUENCE(ROWS(P$63:P70)),5)=4)),ROUND(P$59/_xlfn.DAYS(P$16,O$16)*IF(YEAR(O$16+1)=$D71,_xlfn.DAYS(DATE($D71,12,31),O$16)+1,IF(AND(YEAR(O$16+1)&lt;$D71,$D71&lt;YEAR(P$16)),_xlfn.DAYS(DATE($D71,12,31),DATE($D71,1,1))+1,0)),0))</f>
        <v>0</v>
      </c>
      <c r="Q71" s="122" cm="1">
        <f t="array" ref="Q71">IF(YEAR(Q$16)=$D71, Q$59-SUM(_xlfn._xlws.FILTER(Q$63:Q70,MOD(_xlfn.SEQUENCE(ROWS(Q$63:Q70)),5)=4)),ROUND(Q$59/_xlfn.DAYS(Q$16,P$16)*IF(YEAR(P$16+1)=$D71,_xlfn.DAYS(DATE($D71,12,31),P$16)+1,IF(AND(YEAR(P$16+1)&lt;$D71,$D71&lt;YEAR(Q$16)),_xlfn.DAYS(DATE($D71,12,31),DATE($D71,1,1))+1,0)),0))</f>
        <v>0</v>
      </c>
      <c r="R71" s="122" cm="1">
        <f t="array" ref="R71">IF(YEAR(R$16)=$D71, R$59-SUM(_xlfn._xlws.FILTER(R$63:R70,MOD(_xlfn.SEQUENCE(ROWS(R$63:R70)),5)=4)),ROUND(R$59/_xlfn.DAYS(R$16,Q$16)*IF(YEAR(Q$16+1)=$D71,_xlfn.DAYS(DATE($D71,12,31),Q$16)+1,IF(AND(YEAR(Q$16+1)&lt;$D71,$D71&lt;YEAR(R$16)),_xlfn.DAYS(DATE($D71,12,31),DATE($D71,1,1))+1,0)),0))</f>
        <v>0</v>
      </c>
      <c r="S71" s="122" cm="1">
        <f t="array" ref="S71">IF(YEAR(S$16)=$D71, S$59-SUM(_xlfn._xlws.FILTER(S$63:S70,MOD(_xlfn.SEQUENCE(ROWS(S$63:S70)),5)=4)),ROUND(S$59/_xlfn.DAYS(S$16,R$16)*IF(YEAR(R$16+1)=$D71,_xlfn.DAYS(DATE($D71,12,31),R$16)+1,IF(AND(YEAR(R$16+1)&lt;$D71,$D71&lt;YEAR(S$16)),_xlfn.DAYS(DATE($D71,12,31),DATE($D71,1,1))+1,0)),0))</f>
        <v>0</v>
      </c>
      <c r="T71" s="122" cm="1">
        <f t="array" ref="T71">IF(YEAR(T$16)=$D71, T$59-SUM(_xlfn._xlws.FILTER(T$63:T70,MOD(_xlfn.SEQUENCE(ROWS(T$63:T70)),5)=4)),ROUND(T$59/_xlfn.DAYS(T$16,S$16)*IF(YEAR(S$16+1)=$D71,_xlfn.DAYS(DATE($D71,12,31),S$16)+1,IF(AND(YEAR(S$16+1)&lt;$D71,$D71&lt;YEAR(T$16)),_xlfn.DAYS(DATE($D71,12,31),DATE($D71,1,1))+1,0)),0))</f>
        <v>0</v>
      </c>
      <c r="U71" s="122" cm="1">
        <f t="array" ref="U71">IF(YEAR(U$16)=$D71, U$59-SUM(_xlfn._xlws.FILTER(U$63:U70,MOD(_xlfn.SEQUENCE(ROWS(U$63:U70)),5)=4)),ROUND(U$59/_xlfn.DAYS(U$16,T$16)*IF(YEAR(T$16+1)=$D71,_xlfn.DAYS(DATE($D71,12,31),T$16)+1,IF(AND(YEAR(T$16+1)&lt;$D71,$D71&lt;YEAR(U$16)),_xlfn.DAYS(DATE($D71,12,31),DATE($D71,1,1))+1,0)),0))</f>
        <v>0</v>
      </c>
      <c r="V71" s="122" cm="1">
        <f t="array" ref="V71">IF(YEAR(V$16)=$D71, V$59-SUM(_xlfn._xlws.FILTER(V$63:V70,MOD(_xlfn.SEQUENCE(ROWS(V$63:V70)),5)=4)),ROUND(V$59/_xlfn.DAYS(V$16,U$16)*IF(YEAR(U$16+1)=$D71,_xlfn.DAYS(DATE($D71,12,31),U$16)+1,IF(AND(YEAR(U$16+1)&lt;$D71,$D71&lt;YEAR(V$16)),_xlfn.DAYS(DATE($D71,12,31),DATE($D71,1,1))+1,0)),0))</f>
        <v>0</v>
      </c>
      <c r="W71" s="122" cm="1">
        <f t="array" ref="W71">IF(YEAR(W$16)=$D71, W$59-SUM(_xlfn._xlws.FILTER(W$63:W70,MOD(_xlfn.SEQUENCE(ROWS(W$63:W70)),5)=4)),ROUND(W$59/_xlfn.DAYS(W$16,V$16)*IF(YEAR(V$16+1)=$D71,_xlfn.DAYS(DATE($D71,12,31),V$16)+1,IF(AND(YEAR(V$16+1)&lt;$D71,$D71&lt;YEAR(W$16)),_xlfn.DAYS(DATE($D71,12,31),DATE($D71,1,1))+1,0)),0))</f>
        <v>0</v>
      </c>
      <c r="X71" s="122" cm="1">
        <f t="array" ref="X71">IF(YEAR(X$16)=$D71, X$59-SUM(_xlfn._xlws.FILTER(X$63:X70,MOD(_xlfn.SEQUENCE(ROWS(X$63:X70)),5)=4)),ROUND(X$59/_xlfn.DAYS(X$16,W$16)*IF(YEAR(W$16+1)=$D71,_xlfn.DAYS(DATE($D71,12,31),W$16)+1,IF(AND(YEAR(W$16+1)&lt;$D71,$D71&lt;YEAR(X$16)),_xlfn.DAYS(DATE($D71,12,31),DATE($D71,1,1))+1,0)),0))</f>
        <v>0</v>
      </c>
    </row>
    <row r="72" spans="1:24" ht="17" hidden="1" outlineLevel="1" x14ac:dyDescent="0.25">
      <c r="A72" s="5">
        <v>33</v>
      </c>
      <c r="B72" s="129" t="s">
        <v>170</v>
      </c>
      <c r="C72" s="124" t="s">
        <v>171</v>
      </c>
      <c r="D72" s="125">
        <f t="shared" si="26"/>
        <v>2021</v>
      </c>
      <c r="E72" s="126">
        <f>E68-E71</f>
        <v>22592</v>
      </c>
      <c r="F72" s="126">
        <f t="shared" ref="F72:X72" si="28">F68-F71</f>
        <v>9496</v>
      </c>
      <c r="G72" s="126">
        <f t="shared" si="28"/>
        <v>0</v>
      </c>
      <c r="H72" s="126">
        <f t="shared" si="28"/>
        <v>0</v>
      </c>
      <c r="I72" s="126">
        <f t="shared" si="28"/>
        <v>0</v>
      </c>
      <c r="J72" s="126">
        <f t="shared" si="28"/>
        <v>0</v>
      </c>
      <c r="K72" s="126">
        <f t="shared" si="28"/>
        <v>0</v>
      </c>
      <c r="L72" s="126">
        <f t="shared" si="28"/>
        <v>0</v>
      </c>
      <c r="M72" s="126">
        <f t="shared" si="28"/>
        <v>0</v>
      </c>
      <c r="N72" s="126">
        <f t="shared" si="28"/>
        <v>0</v>
      </c>
      <c r="O72" s="126">
        <f t="shared" si="28"/>
        <v>0</v>
      </c>
      <c r="P72" s="126">
        <f t="shared" si="28"/>
        <v>0</v>
      </c>
      <c r="Q72" s="126">
        <f t="shared" si="28"/>
        <v>0</v>
      </c>
      <c r="R72" s="126">
        <f t="shared" si="28"/>
        <v>0</v>
      </c>
      <c r="S72" s="126">
        <f t="shared" si="28"/>
        <v>0</v>
      </c>
      <c r="T72" s="126">
        <f t="shared" si="28"/>
        <v>0</v>
      </c>
      <c r="U72" s="126">
        <f t="shared" si="28"/>
        <v>0</v>
      </c>
      <c r="V72" s="126">
        <f t="shared" si="28"/>
        <v>0</v>
      </c>
      <c r="W72" s="126">
        <f t="shared" si="28"/>
        <v>0</v>
      </c>
      <c r="X72" s="126">
        <f t="shared" si="28"/>
        <v>0</v>
      </c>
    </row>
    <row r="73" spans="1:24" ht="17" hidden="1" outlineLevel="1" x14ac:dyDescent="0.25">
      <c r="A73" s="5">
        <v>27</v>
      </c>
      <c r="B73" s="37" t="s">
        <v>162</v>
      </c>
      <c r="C73" s="114" t="s">
        <v>163</v>
      </c>
      <c r="D73" s="115">
        <f t="shared" si="26"/>
        <v>2022</v>
      </c>
      <c r="E73" s="116" cm="1">
        <f t="array" ref="E73">IF(YEAR(E$16)=$D73, E$44-SUM(_xlfn._xlws.FILTER(E$63:E72,MOD(_xlfn.SEQUENCE(ROWS(E$63:E72)),5)=1)),ROUND(E$44/_xlfn.DAYS(E$16,D$16)*IF(YEAR(D$16+1)=$D73,_xlfn.DAYS(DATE($D73,12,31),D$16)+1,IF(AND(YEAR(D$16+1)&lt;$D73,$D73&lt;YEAR(E$16)),_xlfn.DAYS(DATE($D73,12,31),DATE($D73,1,1))+1,0)),0))</f>
        <v>0</v>
      </c>
      <c r="F73" s="116" cm="1">
        <f t="array" ref="F73">IF(YEAR(F$16)=$D73, F$44-SUM(_xlfn._xlws.FILTER(F$63:F72,MOD(_xlfn.SEQUENCE(ROWS(F$63:F72)),5)=1)),ROUND(F$44/_xlfn.DAYS(F$16,E$16)*IF(YEAR(E$16+1)=$D73,_xlfn.DAYS(DATE($D73,12,31),E$16)+1,IF(AND(YEAR(E$16+1)&lt;$D73,$D73&lt;YEAR(F$16)),_xlfn.DAYS(DATE($D73,12,31),DATE($D73,1,1))+1,0)),0))</f>
        <v>40470</v>
      </c>
      <c r="G73" s="116" cm="1">
        <f t="array" ref="G73">IF(YEAR(G$16)=$D73, G$44-SUM(_xlfn._xlws.FILTER(G$63:G72,MOD(_xlfn.SEQUENCE(ROWS(G$63:G72)),5)=1)),ROUND(G$44/_xlfn.DAYS(G$16,F$16)*IF(YEAR(F$16+1)=$D73,_xlfn.DAYS(DATE($D73,12,31),F$16)+1,IF(AND(YEAR(F$16+1)&lt;$D73,$D73&lt;YEAR(G$16)),_xlfn.DAYS(DATE($D73,12,31),DATE($D73,1,1))+1,0)),0))</f>
        <v>16971</v>
      </c>
      <c r="H73" s="116" cm="1">
        <f t="array" ref="H73">IF(YEAR(H$16)=$D73, H$44-SUM(_xlfn._xlws.FILTER(H$63:H72,MOD(_xlfn.SEQUENCE(ROWS(H$63:H72)),5)=1)),ROUND(H$44/_xlfn.DAYS(H$16,G$16)*IF(YEAR(G$16+1)=$D73,_xlfn.DAYS(DATE($D73,12,31),G$16)+1,IF(AND(YEAR(G$16+1)&lt;$D73,$D73&lt;YEAR(H$16)),_xlfn.DAYS(DATE($D73,12,31),DATE($D73,1,1))+1,0)),0))</f>
        <v>0</v>
      </c>
      <c r="I73" s="116" cm="1">
        <f t="array" ref="I73">IF(YEAR(I$16)=$D73, I$44-SUM(_xlfn._xlws.FILTER(I$63:I72,MOD(_xlfn.SEQUENCE(ROWS(I$63:I72)),5)=1)),ROUND(I$44/_xlfn.DAYS(I$16,H$16)*IF(YEAR(H$16+1)=$D73,_xlfn.DAYS(DATE($D73,12,31),H$16)+1,IF(AND(YEAR(H$16+1)&lt;$D73,$D73&lt;YEAR(I$16)),_xlfn.DAYS(DATE($D73,12,31),DATE($D73,1,1))+1,0)),0))</f>
        <v>0</v>
      </c>
      <c r="J73" s="116" cm="1">
        <f t="array" ref="J73">IF(YEAR(J$16)=$D73, J$44-SUM(_xlfn._xlws.FILTER(J$63:J72,MOD(_xlfn.SEQUENCE(ROWS(J$63:J72)),5)=1)),ROUND(J$44/_xlfn.DAYS(J$16,I$16)*IF(YEAR(I$16+1)=$D73,_xlfn.DAYS(DATE($D73,12,31),I$16)+1,IF(AND(YEAR(I$16+1)&lt;$D73,$D73&lt;YEAR(J$16)),_xlfn.DAYS(DATE($D73,12,31),DATE($D73,1,1))+1,0)),0))</f>
        <v>0</v>
      </c>
      <c r="K73" s="116" cm="1">
        <f t="array" ref="K73">IF(YEAR(K$16)=$D73, K$44-SUM(_xlfn._xlws.FILTER(K$63:K72,MOD(_xlfn.SEQUENCE(ROWS(K$63:K72)),5)=1)),ROUND(K$44/_xlfn.DAYS(K$16,J$16)*IF(YEAR(J$16+1)=$D73,_xlfn.DAYS(DATE($D73,12,31),J$16)+1,IF(AND(YEAR(J$16+1)&lt;$D73,$D73&lt;YEAR(K$16)),_xlfn.DAYS(DATE($D73,12,31),DATE($D73,1,1))+1,0)),0))</f>
        <v>0</v>
      </c>
      <c r="L73" s="116" cm="1">
        <f t="array" ref="L73">IF(YEAR(L$16)=$D73, L$44-SUM(_xlfn._xlws.FILTER(L$63:L72,MOD(_xlfn.SEQUENCE(ROWS(L$63:L72)),5)=1)),ROUND(L$44/_xlfn.DAYS(L$16,K$16)*IF(YEAR(K$16+1)=$D73,_xlfn.DAYS(DATE($D73,12,31),K$16)+1,IF(AND(YEAR(K$16+1)&lt;$D73,$D73&lt;YEAR(L$16)),_xlfn.DAYS(DATE($D73,12,31),DATE($D73,1,1))+1,0)),0))</f>
        <v>0</v>
      </c>
      <c r="M73" s="116" cm="1">
        <f t="array" ref="M73">IF(YEAR(M$16)=$D73, M$44-SUM(_xlfn._xlws.FILTER(M$63:M72,MOD(_xlfn.SEQUENCE(ROWS(M$63:M72)),5)=1)),ROUND(M$44/_xlfn.DAYS(M$16,L$16)*IF(YEAR(L$16+1)=$D73,_xlfn.DAYS(DATE($D73,12,31),L$16)+1,IF(AND(YEAR(L$16+1)&lt;$D73,$D73&lt;YEAR(M$16)),_xlfn.DAYS(DATE($D73,12,31),DATE($D73,1,1))+1,0)),0))</f>
        <v>0</v>
      </c>
      <c r="N73" s="116" cm="1">
        <f t="array" ref="N73">IF(YEAR(N$16)=$D73, N$44-SUM(_xlfn._xlws.FILTER(N$63:N72,MOD(_xlfn.SEQUENCE(ROWS(N$63:N72)),5)=1)),ROUND(N$44/_xlfn.DAYS(N$16,M$16)*IF(YEAR(M$16+1)=$D73,_xlfn.DAYS(DATE($D73,12,31),M$16)+1,IF(AND(YEAR(M$16+1)&lt;$D73,$D73&lt;YEAR(N$16)),_xlfn.DAYS(DATE($D73,12,31),DATE($D73,1,1))+1,0)),0))</f>
        <v>0</v>
      </c>
      <c r="O73" s="116" cm="1">
        <f t="array" ref="O73">IF(YEAR(O$16)=$D73, O$44-SUM(_xlfn._xlws.FILTER(O$63:O72,MOD(_xlfn.SEQUENCE(ROWS(O$63:O72)),5)=1)),ROUND(O$44/_xlfn.DAYS(O$16,N$16)*IF(YEAR(N$16+1)=$D73,_xlfn.DAYS(DATE($D73,12,31),N$16)+1,IF(AND(YEAR(N$16+1)&lt;$D73,$D73&lt;YEAR(O$16)),_xlfn.DAYS(DATE($D73,12,31),DATE($D73,1,1))+1,0)),0))</f>
        <v>0</v>
      </c>
      <c r="P73" s="116" cm="1">
        <f t="array" ref="P73">IF(YEAR(P$16)=$D73, P$44-SUM(_xlfn._xlws.FILTER(P$63:P72,MOD(_xlfn.SEQUENCE(ROWS(P$63:P72)),5)=1)),ROUND(P$44/_xlfn.DAYS(P$16,O$16)*IF(YEAR(O$16+1)=$D73,_xlfn.DAYS(DATE($D73,12,31),O$16)+1,IF(AND(YEAR(O$16+1)&lt;$D73,$D73&lt;YEAR(P$16)),_xlfn.DAYS(DATE($D73,12,31),DATE($D73,1,1))+1,0)),0))</f>
        <v>0</v>
      </c>
      <c r="Q73" s="116" cm="1">
        <f t="array" ref="Q73">IF(YEAR(Q$16)=$D73, Q$44-SUM(_xlfn._xlws.FILTER(Q$63:Q72,MOD(_xlfn.SEQUENCE(ROWS(Q$63:Q72)),5)=1)),ROUND(Q$44/_xlfn.DAYS(Q$16,P$16)*IF(YEAR(P$16+1)=$D73,_xlfn.DAYS(DATE($D73,12,31),P$16)+1,IF(AND(YEAR(P$16+1)&lt;$D73,$D73&lt;YEAR(Q$16)),_xlfn.DAYS(DATE($D73,12,31),DATE($D73,1,1))+1,0)),0))</f>
        <v>0</v>
      </c>
      <c r="R73" s="116" cm="1">
        <f t="array" ref="R73">IF(YEAR(R$16)=$D73, R$44-SUM(_xlfn._xlws.FILTER(R$63:R72,MOD(_xlfn.SEQUENCE(ROWS(R$63:R72)),5)=1)),ROUND(R$44/_xlfn.DAYS(R$16,Q$16)*IF(YEAR(Q$16+1)=$D73,_xlfn.DAYS(DATE($D73,12,31),Q$16)+1,IF(AND(YEAR(Q$16+1)&lt;$D73,$D73&lt;YEAR(R$16)),_xlfn.DAYS(DATE($D73,12,31),DATE($D73,1,1))+1,0)),0))</f>
        <v>0</v>
      </c>
      <c r="S73" s="116" cm="1">
        <f t="array" ref="S73">IF(YEAR(S$16)=$D73, S$44-SUM(_xlfn._xlws.FILTER(S$63:S72,MOD(_xlfn.SEQUENCE(ROWS(S$63:S72)),5)=1)),ROUND(S$44/_xlfn.DAYS(S$16,R$16)*IF(YEAR(R$16+1)=$D73,_xlfn.DAYS(DATE($D73,12,31),R$16)+1,IF(AND(YEAR(R$16+1)&lt;$D73,$D73&lt;YEAR(S$16)),_xlfn.DAYS(DATE($D73,12,31),DATE($D73,1,1))+1,0)),0))</f>
        <v>0</v>
      </c>
      <c r="T73" s="116" cm="1">
        <f t="array" ref="T73">IF(YEAR(T$16)=$D73, T$44-SUM(_xlfn._xlws.FILTER(T$63:T72,MOD(_xlfn.SEQUENCE(ROWS(T$63:T72)),5)=1)),ROUND(T$44/_xlfn.DAYS(T$16,S$16)*IF(YEAR(S$16+1)=$D73,_xlfn.DAYS(DATE($D73,12,31),S$16)+1,IF(AND(YEAR(S$16+1)&lt;$D73,$D73&lt;YEAR(T$16)),_xlfn.DAYS(DATE($D73,12,31),DATE($D73,1,1))+1,0)),0))</f>
        <v>0</v>
      </c>
      <c r="U73" s="116" cm="1">
        <f t="array" ref="U73">IF(YEAR(U$16)=$D73, U$44-SUM(_xlfn._xlws.FILTER(U$63:U72,MOD(_xlfn.SEQUENCE(ROWS(U$63:U72)),5)=1)),ROUND(U$44/_xlfn.DAYS(U$16,T$16)*IF(YEAR(T$16+1)=$D73,_xlfn.DAYS(DATE($D73,12,31),T$16)+1,IF(AND(YEAR(T$16+1)&lt;$D73,$D73&lt;YEAR(U$16)),_xlfn.DAYS(DATE($D73,12,31),DATE($D73,1,1))+1,0)),0))</f>
        <v>0</v>
      </c>
      <c r="V73" s="116" cm="1">
        <f t="array" ref="V73">IF(YEAR(V$16)=$D73, V$44-SUM(_xlfn._xlws.FILTER(V$63:V72,MOD(_xlfn.SEQUENCE(ROWS(V$63:V72)),5)=1)),ROUND(V$44/_xlfn.DAYS(V$16,U$16)*IF(YEAR(U$16+1)=$D73,_xlfn.DAYS(DATE($D73,12,31),U$16)+1,IF(AND(YEAR(U$16+1)&lt;$D73,$D73&lt;YEAR(V$16)),_xlfn.DAYS(DATE($D73,12,31),DATE($D73,1,1))+1,0)),0))</f>
        <v>0</v>
      </c>
      <c r="W73" s="116" cm="1">
        <f t="array" ref="W73">IF(YEAR(W$16)=$D73, W$44-SUM(_xlfn._xlws.FILTER(W$63:W72,MOD(_xlfn.SEQUENCE(ROWS(W$63:W72)),5)=1)),ROUND(W$44/_xlfn.DAYS(W$16,V$16)*IF(YEAR(V$16+1)=$D73,_xlfn.DAYS(DATE($D73,12,31),V$16)+1,IF(AND(YEAR(V$16+1)&lt;$D73,$D73&lt;YEAR(W$16)),_xlfn.DAYS(DATE($D73,12,31),DATE($D73,1,1))+1,0)),0))</f>
        <v>0</v>
      </c>
      <c r="X73" s="116" cm="1">
        <f t="array" ref="X73">IF(YEAR(X$16)=$D73, X$44-SUM(_xlfn._xlws.FILTER(X$63:X72,MOD(_xlfn.SEQUENCE(ROWS(X$63:X72)),5)=1)),ROUND(X$44/_xlfn.DAYS(X$16,W$16)*IF(YEAR(W$16+1)=$D73,_xlfn.DAYS(DATE($D73,12,31),W$16)+1,IF(AND(YEAR(W$16+1)&lt;$D73,$D73&lt;YEAR(X$16)),_xlfn.DAYS(DATE($D73,12,31),DATE($D73,1,1))+1,0)),0))</f>
        <v>0</v>
      </c>
    </row>
    <row r="74" spans="1:24" ht="17" hidden="1" outlineLevel="1" x14ac:dyDescent="0.25">
      <c r="A74" s="5">
        <v>28</v>
      </c>
      <c r="B74" s="129" t="s">
        <v>164</v>
      </c>
      <c r="C74" s="114" t="s">
        <v>165</v>
      </c>
      <c r="D74" s="115">
        <f t="shared" ref="D74:D136" si="29">D69+1</f>
        <v>2022</v>
      </c>
      <c r="E74" s="116" cm="1">
        <f t="array" ref="E74">IF(YEAR(E$16)=$D74, E$46-SUM(_xlfn._xlws.FILTER(E$63:E73,MOD(_xlfn.SEQUENCE(ROWS(E$63:E73)),5)=2)),ROUND(E$46/_xlfn.DAYS(E$16,D$16)*IF(YEAR(D$16+1)=$D74,_xlfn.DAYS(DATE($D74,12,31),D$16)+1,IF(AND(YEAR(D$16+1)&lt;$D74,$D74&lt;YEAR(E$16)),_xlfn.DAYS(DATE($D74,12,31),DATE($D74,1,1))+1,0)),0))</f>
        <v>0</v>
      </c>
      <c r="F74" s="116" cm="1">
        <f t="array" ref="F74">IF(YEAR(F$16)=$D74, F$46-SUM(_xlfn._xlws.FILTER(F$63:F73,MOD(_xlfn.SEQUENCE(ROWS(F$63:F73)),5)=2)),ROUND(F$46/_xlfn.DAYS(F$16,E$16)*IF(YEAR(E$16+1)=$D74,_xlfn.DAYS(DATE($D74,12,31),E$16)+1,IF(AND(YEAR(E$16+1)&lt;$D74,$D74&lt;YEAR(F$16)),_xlfn.DAYS(DATE($D74,12,31),DATE($D74,1,1))+1,0)),0))</f>
        <v>6071</v>
      </c>
      <c r="G74" s="116" cm="1">
        <f t="array" ref="G74">IF(YEAR(G$16)=$D74, G$46-SUM(_xlfn._xlws.FILTER(G$63:G73,MOD(_xlfn.SEQUENCE(ROWS(G$63:G73)),5)=2)),ROUND(G$46/_xlfn.DAYS(G$16,F$16)*IF(YEAR(F$16+1)=$D74,_xlfn.DAYS(DATE($D74,12,31),F$16)+1,IF(AND(YEAR(F$16+1)&lt;$D74,$D74&lt;YEAR(G$16)),_xlfn.DAYS(DATE($D74,12,31),DATE($D74,1,1))+1,0)),0))</f>
        <v>2546</v>
      </c>
      <c r="H74" s="116" cm="1">
        <f t="array" ref="H74">IF(YEAR(H$16)=$D74, H$46-SUM(_xlfn._xlws.FILTER(H$63:H73,MOD(_xlfn.SEQUENCE(ROWS(H$63:H73)),5)=2)),ROUND(H$46/_xlfn.DAYS(H$16,G$16)*IF(YEAR(G$16+1)=$D74,_xlfn.DAYS(DATE($D74,12,31),G$16)+1,IF(AND(YEAR(G$16+1)&lt;$D74,$D74&lt;YEAR(H$16)),_xlfn.DAYS(DATE($D74,12,31),DATE($D74,1,1))+1,0)),0))</f>
        <v>0</v>
      </c>
      <c r="I74" s="116" cm="1">
        <f t="array" ref="I74">IF(YEAR(I$16)=$D74, I$46-SUM(_xlfn._xlws.FILTER(I$63:I73,MOD(_xlfn.SEQUENCE(ROWS(I$63:I73)),5)=2)),ROUND(I$46/_xlfn.DAYS(I$16,H$16)*IF(YEAR(H$16+1)=$D74,_xlfn.DAYS(DATE($D74,12,31),H$16)+1,IF(AND(YEAR(H$16+1)&lt;$D74,$D74&lt;YEAR(I$16)),_xlfn.DAYS(DATE($D74,12,31),DATE($D74,1,1))+1,0)),0))</f>
        <v>0</v>
      </c>
      <c r="J74" s="116" cm="1">
        <f t="array" ref="J74">IF(YEAR(J$16)=$D74, J$46-SUM(_xlfn._xlws.FILTER(J$63:J73,MOD(_xlfn.SEQUENCE(ROWS(J$63:J73)),5)=2)),ROUND(J$46/_xlfn.DAYS(J$16,I$16)*IF(YEAR(I$16+1)=$D74,_xlfn.DAYS(DATE($D74,12,31),I$16)+1,IF(AND(YEAR(I$16+1)&lt;$D74,$D74&lt;YEAR(J$16)),_xlfn.DAYS(DATE($D74,12,31),DATE($D74,1,1))+1,0)),0))</f>
        <v>0</v>
      </c>
      <c r="K74" s="116" cm="1">
        <f t="array" ref="K74">IF(YEAR(K$16)=$D74, K$46-SUM(_xlfn._xlws.FILTER(K$63:K73,MOD(_xlfn.SEQUENCE(ROWS(K$63:K73)),5)=2)),ROUND(K$46/_xlfn.DAYS(K$16,J$16)*IF(YEAR(J$16+1)=$D74,_xlfn.DAYS(DATE($D74,12,31),J$16)+1,IF(AND(YEAR(J$16+1)&lt;$D74,$D74&lt;YEAR(K$16)),_xlfn.DAYS(DATE($D74,12,31),DATE($D74,1,1))+1,0)),0))</f>
        <v>0</v>
      </c>
      <c r="L74" s="116" cm="1">
        <f t="array" ref="L74">IF(YEAR(L$16)=$D74, L$46-SUM(_xlfn._xlws.FILTER(L$63:L73,MOD(_xlfn.SEQUENCE(ROWS(L$63:L73)),5)=2)),ROUND(L$46/_xlfn.DAYS(L$16,K$16)*IF(YEAR(K$16+1)=$D74,_xlfn.DAYS(DATE($D74,12,31),K$16)+1,IF(AND(YEAR(K$16+1)&lt;$D74,$D74&lt;YEAR(L$16)),_xlfn.DAYS(DATE($D74,12,31),DATE($D74,1,1))+1,0)),0))</f>
        <v>0</v>
      </c>
      <c r="M74" s="116" cm="1">
        <f t="array" ref="M74">IF(YEAR(M$16)=$D74, M$46-SUM(_xlfn._xlws.FILTER(M$63:M73,MOD(_xlfn.SEQUENCE(ROWS(M$63:M73)),5)=2)),ROUND(M$46/_xlfn.DAYS(M$16,L$16)*IF(YEAR(L$16+1)=$D74,_xlfn.DAYS(DATE($D74,12,31),L$16)+1,IF(AND(YEAR(L$16+1)&lt;$D74,$D74&lt;YEAR(M$16)),_xlfn.DAYS(DATE($D74,12,31),DATE($D74,1,1))+1,0)),0))</f>
        <v>0</v>
      </c>
      <c r="N74" s="116" cm="1">
        <f t="array" ref="N74">IF(YEAR(N$16)=$D74, N$46-SUM(_xlfn._xlws.FILTER(N$63:N73,MOD(_xlfn.SEQUENCE(ROWS(N$63:N73)),5)=2)),ROUND(N$46/_xlfn.DAYS(N$16,M$16)*IF(YEAR(M$16+1)=$D74,_xlfn.DAYS(DATE($D74,12,31),M$16)+1,IF(AND(YEAR(M$16+1)&lt;$D74,$D74&lt;YEAR(N$16)),_xlfn.DAYS(DATE($D74,12,31),DATE($D74,1,1))+1,0)),0))</f>
        <v>0</v>
      </c>
      <c r="O74" s="116" cm="1">
        <f t="array" ref="O74">IF(YEAR(O$16)=$D74, O$46-SUM(_xlfn._xlws.FILTER(O$63:O73,MOD(_xlfn.SEQUENCE(ROWS(O$63:O73)),5)=2)),ROUND(O$46/_xlfn.DAYS(O$16,N$16)*IF(YEAR(N$16+1)=$D74,_xlfn.DAYS(DATE($D74,12,31),N$16)+1,IF(AND(YEAR(N$16+1)&lt;$D74,$D74&lt;YEAR(O$16)),_xlfn.DAYS(DATE($D74,12,31),DATE($D74,1,1))+1,0)),0))</f>
        <v>0</v>
      </c>
      <c r="P74" s="116" cm="1">
        <f t="array" ref="P74">IF(YEAR(P$16)=$D74, P$46-SUM(_xlfn._xlws.FILTER(P$63:P73,MOD(_xlfn.SEQUENCE(ROWS(P$63:P73)),5)=2)),ROUND(P$46/_xlfn.DAYS(P$16,O$16)*IF(YEAR(O$16+1)=$D74,_xlfn.DAYS(DATE($D74,12,31),O$16)+1,IF(AND(YEAR(O$16+1)&lt;$D74,$D74&lt;YEAR(P$16)),_xlfn.DAYS(DATE($D74,12,31),DATE($D74,1,1))+1,0)),0))</f>
        <v>0</v>
      </c>
      <c r="Q74" s="116" cm="1">
        <f t="array" ref="Q74">IF(YEAR(Q$16)=$D74, Q$46-SUM(_xlfn._xlws.FILTER(Q$63:Q73,MOD(_xlfn.SEQUENCE(ROWS(Q$63:Q73)),5)=2)),ROUND(Q$46/_xlfn.DAYS(Q$16,P$16)*IF(YEAR(P$16+1)=$D74,_xlfn.DAYS(DATE($D74,12,31),P$16)+1,IF(AND(YEAR(P$16+1)&lt;$D74,$D74&lt;YEAR(Q$16)),_xlfn.DAYS(DATE($D74,12,31),DATE($D74,1,1))+1,0)),0))</f>
        <v>0</v>
      </c>
      <c r="R74" s="116" cm="1">
        <f t="array" ref="R74">IF(YEAR(R$16)=$D74, R$46-SUM(_xlfn._xlws.FILTER(R$63:R73,MOD(_xlfn.SEQUENCE(ROWS(R$63:R73)),5)=2)),ROUND(R$46/_xlfn.DAYS(R$16,Q$16)*IF(YEAR(Q$16+1)=$D74,_xlfn.DAYS(DATE($D74,12,31),Q$16)+1,IF(AND(YEAR(Q$16+1)&lt;$D74,$D74&lt;YEAR(R$16)),_xlfn.DAYS(DATE($D74,12,31),DATE($D74,1,1))+1,0)),0))</f>
        <v>0</v>
      </c>
      <c r="S74" s="116" cm="1">
        <f t="array" ref="S74">IF(YEAR(S$16)=$D74, S$46-SUM(_xlfn._xlws.FILTER(S$63:S73,MOD(_xlfn.SEQUENCE(ROWS(S$63:S73)),5)=2)),ROUND(S$46/_xlfn.DAYS(S$16,R$16)*IF(YEAR(R$16+1)=$D74,_xlfn.DAYS(DATE($D74,12,31),R$16)+1,IF(AND(YEAR(R$16+1)&lt;$D74,$D74&lt;YEAR(S$16)),_xlfn.DAYS(DATE($D74,12,31),DATE($D74,1,1))+1,0)),0))</f>
        <v>0</v>
      </c>
      <c r="T74" s="116" cm="1">
        <f t="array" ref="T74">IF(YEAR(T$16)=$D74, T$46-SUM(_xlfn._xlws.FILTER(T$63:T73,MOD(_xlfn.SEQUENCE(ROWS(T$63:T73)),5)=2)),ROUND(T$46/_xlfn.DAYS(T$16,S$16)*IF(YEAR(S$16+1)=$D74,_xlfn.DAYS(DATE($D74,12,31),S$16)+1,IF(AND(YEAR(S$16+1)&lt;$D74,$D74&lt;YEAR(T$16)),_xlfn.DAYS(DATE($D74,12,31),DATE($D74,1,1))+1,0)),0))</f>
        <v>0</v>
      </c>
      <c r="U74" s="116" cm="1">
        <f t="array" ref="U74">IF(YEAR(U$16)=$D74, U$46-SUM(_xlfn._xlws.FILTER(U$63:U73,MOD(_xlfn.SEQUENCE(ROWS(U$63:U73)),5)=2)),ROUND(U$46/_xlfn.DAYS(U$16,T$16)*IF(YEAR(T$16+1)=$D74,_xlfn.DAYS(DATE($D74,12,31),T$16)+1,IF(AND(YEAR(T$16+1)&lt;$D74,$D74&lt;YEAR(U$16)),_xlfn.DAYS(DATE($D74,12,31),DATE($D74,1,1))+1,0)),0))</f>
        <v>0</v>
      </c>
      <c r="V74" s="116" cm="1">
        <f t="array" ref="V74">IF(YEAR(V$16)=$D74, V$46-SUM(_xlfn._xlws.FILTER(V$63:V73,MOD(_xlfn.SEQUENCE(ROWS(V$63:V73)),5)=2)),ROUND(V$46/_xlfn.DAYS(V$16,U$16)*IF(YEAR(U$16+1)=$D74,_xlfn.DAYS(DATE($D74,12,31),U$16)+1,IF(AND(YEAR(U$16+1)&lt;$D74,$D74&lt;YEAR(V$16)),_xlfn.DAYS(DATE($D74,12,31),DATE($D74,1,1))+1,0)),0))</f>
        <v>0</v>
      </c>
      <c r="W74" s="116" cm="1">
        <f t="array" ref="W74">IF(YEAR(W$16)=$D74, W$46-SUM(_xlfn._xlws.FILTER(W$63:W73,MOD(_xlfn.SEQUENCE(ROWS(W$63:W73)),5)=2)),ROUND(W$46/_xlfn.DAYS(W$16,V$16)*IF(YEAR(V$16+1)=$D74,_xlfn.DAYS(DATE($D74,12,31),V$16)+1,IF(AND(YEAR(V$16+1)&lt;$D74,$D74&lt;YEAR(W$16)),_xlfn.DAYS(DATE($D74,12,31),DATE($D74,1,1))+1,0)),0))</f>
        <v>0</v>
      </c>
      <c r="X74" s="116" cm="1">
        <f t="array" ref="X74">IF(YEAR(X$16)=$D74, X$46-SUM(_xlfn._xlws.FILTER(X$63:X73,MOD(_xlfn.SEQUENCE(ROWS(X$63:X73)),5)=2)),ROUND(X$46/_xlfn.DAYS(X$16,W$16)*IF(YEAR(W$16+1)=$D74,_xlfn.DAYS(DATE($D74,12,31),W$16)+1,IF(AND(YEAR(W$16+1)&lt;$D74,$D74&lt;YEAR(X$16)),_xlfn.DAYS(DATE($D74,12,31),DATE($D74,1,1))+1,0)),0))</f>
        <v>0</v>
      </c>
    </row>
    <row r="75" spans="1:24" ht="17" hidden="1" outlineLevel="1" x14ac:dyDescent="0.25">
      <c r="A75" s="5">
        <v>29</v>
      </c>
      <c r="B75" s="129" t="s">
        <v>166</v>
      </c>
      <c r="C75" s="114" t="s">
        <v>167</v>
      </c>
      <c r="D75" s="115">
        <f t="shared" si="29"/>
        <v>2022</v>
      </c>
      <c r="E75" s="116">
        <f>E73-E74</f>
        <v>0</v>
      </c>
      <c r="F75" s="116">
        <f t="shared" ref="F75:X75" si="30">F73-F74</f>
        <v>34399</v>
      </c>
      <c r="G75" s="116">
        <f t="shared" si="30"/>
        <v>14425</v>
      </c>
      <c r="H75" s="116">
        <f t="shared" si="30"/>
        <v>0</v>
      </c>
      <c r="I75" s="116">
        <f t="shared" si="30"/>
        <v>0</v>
      </c>
      <c r="J75" s="116">
        <f t="shared" si="30"/>
        <v>0</v>
      </c>
      <c r="K75" s="116">
        <f t="shared" si="30"/>
        <v>0</v>
      </c>
      <c r="L75" s="116">
        <f t="shared" si="30"/>
        <v>0</v>
      </c>
      <c r="M75" s="116">
        <f t="shared" si="30"/>
        <v>0</v>
      </c>
      <c r="N75" s="116">
        <f t="shared" si="30"/>
        <v>0</v>
      </c>
      <c r="O75" s="116">
        <f t="shared" si="30"/>
        <v>0</v>
      </c>
      <c r="P75" s="116">
        <f t="shared" si="30"/>
        <v>0</v>
      </c>
      <c r="Q75" s="116">
        <f t="shared" si="30"/>
        <v>0</v>
      </c>
      <c r="R75" s="116">
        <f t="shared" si="30"/>
        <v>0</v>
      </c>
      <c r="S75" s="116">
        <f t="shared" si="30"/>
        <v>0</v>
      </c>
      <c r="T75" s="116">
        <f t="shared" si="30"/>
        <v>0</v>
      </c>
      <c r="U75" s="116">
        <f t="shared" si="30"/>
        <v>0</v>
      </c>
      <c r="V75" s="116">
        <f t="shared" si="30"/>
        <v>0</v>
      </c>
      <c r="W75" s="116">
        <f t="shared" si="30"/>
        <v>0</v>
      </c>
      <c r="X75" s="116">
        <f t="shared" si="30"/>
        <v>0</v>
      </c>
    </row>
    <row r="76" spans="1:24" ht="17" hidden="1" outlineLevel="1" x14ac:dyDescent="0.25">
      <c r="A76" s="5">
        <v>31</v>
      </c>
      <c r="B76" s="129" t="s">
        <v>168</v>
      </c>
      <c r="C76" s="114" t="s">
        <v>169</v>
      </c>
      <c r="D76" s="115">
        <f t="shared" si="29"/>
        <v>2022</v>
      </c>
      <c r="E76" s="116" cm="1">
        <f t="array" ref="E76">IF(YEAR(E$16)=$D76, E$59-SUM(_xlfn._xlws.FILTER(E$63:E75,MOD(_xlfn.SEQUENCE(ROWS(E$63:E75)),5)=4)),ROUND(E$59/_xlfn.DAYS(E$16,D$16)*IF(YEAR(D$16+1)=$D76,_xlfn.DAYS(DATE($D76,12,31),D$16)+1,IF(AND(YEAR(D$16+1)&lt;$D76,$D76&lt;YEAR(E$16)),_xlfn.DAYS(DATE($D76,12,31),DATE($D76,1,1))+1,0)),0))</f>
        <v>0</v>
      </c>
      <c r="F76" s="116" cm="1">
        <f t="array" ref="F76">IF(YEAR(F$16)=$D76, F$59-SUM(_xlfn._xlws.FILTER(F$63:F75,MOD(_xlfn.SEQUENCE(ROWS(F$63:F75)),5)=4)),ROUND(F$59/_xlfn.DAYS(F$16,E$16)*IF(YEAR(E$16+1)=$D76,_xlfn.DAYS(DATE($D76,12,31),E$16)+1,IF(AND(YEAR(E$16+1)&lt;$D76,$D76&lt;YEAR(F$16)),_xlfn.DAYS(DATE($D76,12,31),DATE($D76,1,1))+1,0)),0))</f>
        <v>17875</v>
      </c>
      <c r="G76" s="116" cm="1">
        <f t="array" ref="G76">IF(YEAR(G$16)=$D76, G$59-SUM(_xlfn._xlws.FILTER(G$63:G75,MOD(_xlfn.SEQUENCE(ROWS(G$63:G75)),5)=4)),ROUND(G$59/_xlfn.DAYS(G$16,F$16)*IF(YEAR(F$16+1)=$D76,_xlfn.DAYS(DATE($D76,12,31),F$16)+1,IF(AND(YEAR(F$16+1)&lt;$D76,$D76&lt;YEAR(G$16)),_xlfn.DAYS(DATE($D76,12,31),DATE($D76,1,1))+1,0)),0))</f>
        <v>7474</v>
      </c>
      <c r="H76" s="116" cm="1">
        <f t="array" ref="H76">IF(YEAR(H$16)=$D76, H$59-SUM(_xlfn._xlws.FILTER(H$63:H75,MOD(_xlfn.SEQUENCE(ROWS(H$63:H75)),5)=4)),ROUND(H$59/_xlfn.DAYS(H$16,G$16)*IF(YEAR(G$16+1)=$D76,_xlfn.DAYS(DATE($D76,12,31),G$16)+1,IF(AND(YEAR(G$16+1)&lt;$D76,$D76&lt;YEAR(H$16)),_xlfn.DAYS(DATE($D76,12,31),DATE($D76,1,1))+1,0)),0))</f>
        <v>0</v>
      </c>
      <c r="I76" s="116" cm="1">
        <f t="array" ref="I76">IF(YEAR(I$16)=$D76, I$59-SUM(_xlfn._xlws.FILTER(I$63:I75,MOD(_xlfn.SEQUENCE(ROWS(I$63:I75)),5)=4)),ROUND(I$59/_xlfn.DAYS(I$16,H$16)*IF(YEAR(H$16+1)=$D76,_xlfn.DAYS(DATE($D76,12,31),H$16)+1,IF(AND(YEAR(H$16+1)&lt;$D76,$D76&lt;YEAR(I$16)),_xlfn.DAYS(DATE($D76,12,31),DATE($D76,1,1))+1,0)),0))</f>
        <v>0</v>
      </c>
      <c r="J76" s="116" cm="1">
        <f t="array" ref="J76">IF(YEAR(J$16)=$D76, J$59-SUM(_xlfn._xlws.FILTER(J$63:J75,MOD(_xlfn.SEQUENCE(ROWS(J$63:J75)),5)=4)),ROUND(J$59/_xlfn.DAYS(J$16,I$16)*IF(YEAR(I$16+1)=$D76,_xlfn.DAYS(DATE($D76,12,31),I$16)+1,IF(AND(YEAR(I$16+1)&lt;$D76,$D76&lt;YEAR(J$16)),_xlfn.DAYS(DATE($D76,12,31),DATE($D76,1,1))+1,0)),0))</f>
        <v>0</v>
      </c>
      <c r="K76" s="116" cm="1">
        <f t="array" ref="K76">IF(YEAR(K$16)=$D76, K$59-SUM(_xlfn._xlws.FILTER(K$63:K75,MOD(_xlfn.SEQUENCE(ROWS(K$63:K75)),5)=4)),ROUND(K$59/_xlfn.DAYS(K$16,J$16)*IF(YEAR(J$16+1)=$D76,_xlfn.DAYS(DATE($D76,12,31),J$16)+1,IF(AND(YEAR(J$16+1)&lt;$D76,$D76&lt;YEAR(K$16)),_xlfn.DAYS(DATE($D76,12,31),DATE($D76,1,1))+1,0)),0))</f>
        <v>0</v>
      </c>
      <c r="L76" s="116" cm="1">
        <f t="array" ref="L76">IF(YEAR(L$16)=$D76, L$59-SUM(_xlfn._xlws.FILTER(L$63:L75,MOD(_xlfn.SEQUENCE(ROWS(L$63:L75)),5)=4)),ROUND(L$59/_xlfn.DAYS(L$16,K$16)*IF(YEAR(K$16+1)=$D76,_xlfn.DAYS(DATE($D76,12,31),K$16)+1,IF(AND(YEAR(K$16+1)&lt;$D76,$D76&lt;YEAR(L$16)),_xlfn.DAYS(DATE($D76,12,31),DATE($D76,1,1))+1,0)),0))</f>
        <v>0</v>
      </c>
      <c r="M76" s="116" cm="1">
        <f t="array" ref="M76">IF(YEAR(M$16)=$D76, M$59-SUM(_xlfn._xlws.FILTER(M$63:M75,MOD(_xlfn.SEQUENCE(ROWS(M$63:M75)),5)=4)),ROUND(M$59/_xlfn.DAYS(M$16,L$16)*IF(YEAR(L$16+1)=$D76,_xlfn.DAYS(DATE($D76,12,31),L$16)+1,IF(AND(YEAR(L$16+1)&lt;$D76,$D76&lt;YEAR(M$16)),_xlfn.DAYS(DATE($D76,12,31),DATE($D76,1,1))+1,0)),0))</f>
        <v>0</v>
      </c>
      <c r="N76" s="116" cm="1">
        <f t="array" ref="N76">IF(YEAR(N$16)=$D76, N$59-SUM(_xlfn._xlws.FILTER(N$63:N75,MOD(_xlfn.SEQUENCE(ROWS(N$63:N75)),5)=4)),ROUND(N$59/_xlfn.DAYS(N$16,M$16)*IF(YEAR(M$16+1)=$D76,_xlfn.DAYS(DATE($D76,12,31),M$16)+1,IF(AND(YEAR(M$16+1)&lt;$D76,$D76&lt;YEAR(N$16)),_xlfn.DAYS(DATE($D76,12,31),DATE($D76,1,1))+1,0)),0))</f>
        <v>0</v>
      </c>
      <c r="O76" s="116" cm="1">
        <f t="array" ref="O76">IF(YEAR(O$16)=$D76, O$59-SUM(_xlfn._xlws.FILTER(O$63:O75,MOD(_xlfn.SEQUENCE(ROWS(O$63:O75)),5)=4)),ROUND(O$59/_xlfn.DAYS(O$16,N$16)*IF(YEAR(N$16+1)=$D76,_xlfn.DAYS(DATE($D76,12,31),N$16)+1,IF(AND(YEAR(N$16+1)&lt;$D76,$D76&lt;YEAR(O$16)),_xlfn.DAYS(DATE($D76,12,31),DATE($D76,1,1))+1,0)),0))</f>
        <v>0</v>
      </c>
      <c r="P76" s="116" cm="1">
        <f t="array" ref="P76">IF(YEAR(P$16)=$D76, P$59-SUM(_xlfn._xlws.FILTER(P$63:P75,MOD(_xlfn.SEQUENCE(ROWS(P$63:P75)),5)=4)),ROUND(P$59/_xlfn.DAYS(P$16,O$16)*IF(YEAR(O$16+1)=$D76,_xlfn.DAYS(DATE($D76,12,31),O$16)+1,IF(AND(YEAR(O$16+1)&lt;$D76,$D76&lt;YEAR(P$16)),_xlfn.DAYS(DATE($D76,12,31),DATE($D76,1,1))+1,0)),0))</f>
        <v>0</v>
      </c>
      <c r="Q76" s="116" cm="1">
        <f t="array" ref="Q76">IF(YEAR(Q$16)=$D76, Q$59-SUM(_xlfn._xlws.FILTER(Q$63:Q75,MOD(_xlfn.SEQUENCE(ROWS(Q$63:Q75)),5)=4)),ROUND(Q$59/_xlfn.DAYS(Q$16,P$16)*IF(YEAR(P$16+1)=$D76,_xlfn.DAYS(DATE($D76,12,31),P$16)+1,IF(AND(YEAR(P$16+1)&lt;$D76,$D76&lt;YEAR(Q$16)),_xlfn.DAYS(DATE($D76,12,31),DATE($D76,1,1))+1,0)),0))</f>
        <v>0</v>
      </c>
      <c r="R76" s="116" cm="1">
        <f t="array" ref="R76">IF(YEAR(R$16)=$D76, R$59-SUM(_xlfn._xlws.FILTER(R$63:R75,MOD(_xlfn.SEQUENCE(ROWS(R$63:R75)),5)=4)),ROUND(R$59/_xlfn.DAYS(R$16,Q$16)*IF(YEAR(Q$16+1)=$D76,_xlfn.DAYS(DATE($D76,12,31),Q$16)+1,IF(AND(YEAR(Q$16+1)&lt;$D76,$D76&lt;YEAR(R$16)),_xlfn.DAYS(DATE($D76,12,31),DATE($D76,1,1))+1,0)),0))</f>
        <v>0</v>
      </c>
      <c r="S76" s="116" cm="1">
        <f t="array" ref="S76">IF(YEAR(S$16)=$D76, S$59-SUM(_xlfn._xlws.FILTER(S$63:S75,MOD(_xlfn.SEQUENCE(ROWS(S$63:S75)),5)=4)),ROUND(S$59/_xlfn.DAYS(S$16,R$16)*IF(YEAR(R$16+1)=$D76,_xlfn.DAYS(DATE($D76,12,31),R$16)+1,IF(AND(YEAR(R$16+1)&lt;$D76,$D76&lt;YEAR(S$16)),_xlfn.DAYS(DATE($D76,12,31),DATE($D76,1,1))+1,0)),0))</f>
        <v>0</v>
      </c>
      <c r="T76" s="116" cm="1">
        <f t="array" ref="T76">IF(YEAR(T$16)=$D76, T$59-SUM(_xlfn._xlws.FILTER(T$63:T75,MOD(_xlfn.SEQUENCE(ROWS(T$63:T75)),5)=4)),ROUND(T$59/_xlfn.DAYS(T$16,S$16)*IF(YEAR(S$16+1)=$D76,_xlfn.DAYS(DATE($D76,12,31),S$16)+1,IF(AND(YEAR(S$16+1)&lt;$D76,$D76&lt;YEAR(T$16)),_xlfn.DAYS(DATE($D76,12,31),DATE($D76,1,1))+1,0)),0))</f>
        <v>0</v>
      </c>
      <c r="U76" s="116" cm="1">
        <f t="array" ref="U76">IF(YEAR(U$16)=$D76, U$59-SUM(_xlfn._xlws.FILTER(U$63:U75,MOD(_xlfn.SEQUENCE(ROWS(U$63:U75)),5)=4)),ROUND(U$59/_xlfn.DAYS(U$16,T$16)*IF(YEAR(T$16+1)=$D76,_xlfn.DAYS(DATE($D76,12,31),T$16)+1,IF(AND(YEAR(T$16+1)&lt;$D76,$D76&lt;YEAR(U$16)),_xlfn.DAYS(DATE($D76,12,31),DATE($D76,1,1))+1,0)),0))</f>
        <v>0</v>
      </c>
      <c r="V76" s="116" cm="1">
        <f t="array" ref="V76">IF(YEAR(V$16)=$D76, V$59-SUM(_xlfn._xlws.FILTER(V$63:V75,MOD(_xlfn.SEQUENCE(ROWS(V$63:V75)),5)=4)),ROUND(V$59/_xlfn.DAYS(V$16,U$16)*IF(YEAR(U$16+1)=$D76,_xlfn.DAYS(DATE($D76,12,31),U$16)+1,IF(AND(YEAR(U$16+1)&lt;$D76,$D76&lt;YEAR(V$16)),_xlfn.DAYS(DATE($D76,12,31),DATE($D76,1,1))+1,0)),0))</f>
        <v>0</v>
      </c>
      <c r="W76" s="116" cm="1">
        <f t="array" ref="W76">IF(YEAR(W$16)=$D76, W$59-SUM(_xlfn._xlws.FILTER(W$63:W75,MOD(_xlfn.SEQUENCE(ROWS(W$63:W75)),5)=4)),ROUND(W$59/_xlfn.DAYS(W$16,V$16)*IF(YEAR(V$16+1)=$D76,_xlfn.DAYS(DATE($D76,12,31),V$16)+1,IF(AND(YEAR(V$16+1)&lt;$D76,$D76&lt;YEAR(W$16)),_xlfn.DAYS(DATE($D76,12,31),DATE($D76,1,1))+1,0)),0))</f>
        <v>0</v>
      </c>
      <c r="X76" s="116" cm="1">
        <f t="array" ref="X76">IF(YEAR(X$16)=$D76, X$59-SUM(_xlfn._xlws.FILTER(X$63:X75,MOD(_xlfn.SEQUENCE(ROWS(X$63:X75)),5)=4)),ROUND(X$59/_xlfn.DAYS(X$16,W$16)*IF(YEAR(W$16+1)=$D76,_xlfn.DAYS(DATE($D76,12,31),W$16)+1,IF(AND(YEAR(W$16+1)&lt;$D76,$D76&lt;YEAR(X$16)),_xlfn.DAYS(DATE($D76,12,31),DATE($D76,1,1))+1,0)),0))</f>
        <v>0</v>
      </c>
    </row>
    <row r="77" spans="1:24" ht="17" hidden="1" outlineLevel="1" x14ac:dyDescent="0.25">
      <c r="A77" s="5">
        <v>33</v>
      </c>
      <c r="B77" s="129" t="s">
        <v>170</v>
      </c>
      <c r="C77" s="117" t="s">
        <v>171</v>
      </c>
      <c r="D77" s="118">
        <f t="shared" si="29"/>
        <v>2022</v>
      </c>
      <c r="E77" s="119">
        <f>E73-E76</f>
        <v>0</v>
      </c>
      <c r="F77" s="119">
        <f t="shared" ref="F77:X77" si="31">F73-F76</f>
        <v>22595</v>
      </c>
      <c r="G77" s="119">
        <f t="shared" si="31"/>
        <v>9497</v>
      </c>
      <c r="H77" s="119">
        <f t="shared" si="31"/>
        <v>0</v>
      </c>
      <c r="I77" s="119">
        <f t="shared" si="31"/>
        <v>0</v>
      </c>
      <c r="J77" s="119">
        <f t="shared" si="31"/>
        <v>0</v>
      </c>
      <c r="K77" s="119">
        <f t="shared" si="31"/>
        <v>0</v>
      </c>
      <c r="L77" s="119">
        <f t="shared" si="31"/>
        <v>0</v>
      </c>
      <c r="M77" s="119">
        <f t="shared" si="31"/>
        <v>0</v>
      </c>
      <c r="N77" s="119">
        <f t="shared" si="31"/>
        <v>0</v>
      </c>
      <c r="O77" s="119">
        <f t="shared" si="31"/>
        <v>0</v>
      </c>
      <c r="P77" s="119">
        <f t="shared" si="31"/>
        <v>0</v>
      </c>
      <c r="Q77" s="119">
        <f t="shared" si="31"/>
        <v>0</v>
      </c>
      <c r="R77" s="119">
        <f t="shared" si="31"/>
        <v>0</v>
      </c>
      <c r="S77" s="119">
        <f t="shared" si="31"/>
        <v>0</v>
      </c>
      <c r="T77" s="119">
        <f t="shared" si="31"/>
        <v>0</v>
      </c>
      <c r="U77" s="119">
        <f t="shared" si="31"/>
        <v>0</v>
      </c>
      <c r="V77" s="119">
        <f t="shared" si="31"/>
        <v>0</v>
      </c>
      <c r="W77" s="119">
        <f t="shared" si="31"/>
        <v>0</v>
      </c>
      <c r="X77" s="119">
        <f t="shared" si="31"/>
        <v>0</v>
      </c>
    </row>
    <row r="78" spans="1:24" ht="17" hidden="1" outlineLevel="1" x14ac:dyDescent="0.25">
      <c r="A78" s="5">
        <v>27</v>
      </c>
      <c r="B78" s="37" t="s">
        <v>162</v>
      </c>
      <c r="C78" s="120" t="s">
        <v>163</v>
      </c>
      <c r="D78" s="121">
        <f>D73+1</f>
        <v>2023</v>
      </c>
      <c r="E78" s="122" cm="1">
        <f t="array" ref="E78">IF(YEAR(E$16)=$D78, E$44-SUM(_xlfn._xlws.FILTER(E$63:E77,MOD(_xlfn.SEQUENCE(ROWS(E$63:E77)),5)=1)),ROUND(E$44/_xlfn.DAYS(E$16,D$16)*IF(YEAR(D$16+1)=$D78,_xlfn.DAYS(DATE($D78,12,31),D$16)+1,IF(AND(YEAR(D$16+1)&lt;$D78,$D78&lt;YEAR(E$16)),_xlfn.DAYS(DATE($D78,12,31),DATE($D78,1,1))+1,0)),0))</f>
        <v>0</v>
      </c>
      <c r="F78" s="122" cm="1">
        <f t="array" ref="F78">IF(YEAR(F$16)=$D78, F$44-SUM(_xlfn._xlws.FILTER(F$63:F77,MOD(_xlfn.SEQUENCE(ROWS(F$63:F77)),5)=1)),ROUND(F$44/_xlfn.DAYS(F$16,E$16)*IF(YEAR(E$16+1)=$D78,_xlfn.DAYS(DATE($D78,12,31),E$16)+1,IF(AND(YEAR(E$16+1)&lt;$D78,$D78&lt;YEAR(F$16)),_xlfn.DAYS(DATE($D78,12,31),DATE($D78,1,1))+1,0)),0))</f>
        <v>0</v>
      </c>
      <c r="G78" s="122" cm="1">
        <f t="array" ref="G78">IF(YEAR(G$16)=$D78, G$44-SUM(_xlfn._xlws.FILTER(G$63:G77,MOD(_xlfn.SEQUENCE(ROWS(G$63:G77)),5)=1)),ROUND(G$44/_xlfn.DAYS(G$16,F$16)*IF(YEAR(F$16+1)=$D78,_xlfn.DAYS(DATE($D78,12,31),F$16)+1,IF(AND(YEAR(F$16+1)&lt;$D78,$D78&lt;YEAR(G$16)),_xlfn.DAYS(DATE($D78,12,31),DATE($D78,1,1))+1,0)),0))</f>
        <v>40385</v>
      </c>
      <c r="H78" s="122" cm="1">
        <f t="array" ref="H78">IF(YEAR(H$16)=$D78, H$44-SUM(_xlfn._xlws.FILTER(H$63:H77,MOD(_xlfn.SEQUENCE(ROWS(H$63:H77)),5)=1)),ROUND(H$44/_xlfn.DAYS(H$16,G$16)*IF(YEAR(G$16+1)=$D78,_xlfn.DAYS(DATE($D78,12,31),G$16)+1,IF(AND(YEAR(G$16+1)&lt;$D78,$D78&lt;YEAR(H$16)),_xlfn.DAYS(DATE($D78,12,31),DATE($D78,1,1))+1,0)),0))</f>
        <v>13886</v>
      </c>
      <c r="I78" s="122" cm="1">
        <f t="array" ref="I78">IF(YEAR(I$16)=$D78, I$44-SUM(_xlfn._xlws.FILTER(I$63:I77,MOD(_xlfn.SEQUENCE(ROWS(I$63:I77)),5)=1)),ROUND(I$44/_xlfn.DAYS(I$16,H$16)*IF(YEAR(H$16+1)=$D78,_xlfn.DAYS(DATE($D78,12,31),H$16)+1,IF(AND(YEAR(H$16+1)&lt;$D78,$D78&lt;YEAR(I$16)),_xlfn.DAYS(DATE($D78,12,31),DATE($D78,1,1))+1,0)),0))</f>
        <v>0</v>
      </c>
      <c r="J78" s="122" cm="1">
        <f t="array" ref="J78">IF(YEAR(J$16)=$D78, J$44-SUM(_xlfn._xlws.FILTER(J$63:J77,MOD(_xlfn.SEQUENCE(ROWS(J$63:J77)),5)=1)),ROUND(J$44/_xlfn.DAYS(J$16,I$16)*IF(YEAR(I$16+1)=$D78,_xlfn.DAYS(DATE($D78,12,31),I$16)+1,IF(AND(YEAR(I$16+1)&lt;$D78,$D78&lt;YEAR(J$16)),_xlfn.DAYS(DATE($D78,12,31),DATE($D78,1,1))+1,0)),0))</f>
        <v>0</v>
      </c>
      <c r="K78" s="122" cm="1">
        <f t="array" ref="K78">IF(YEAR(K$16)=$D78, K$44-SUM(_xlfn._xlws.FILTER(K$63:K77,MOD(_xlfn.SEQUENCE(ROWS(K$63:K77)),5)=1)),ROUND(K$44/_xlfn.DAYS(K$16,J$16)*IF(YEAR(J$16+1)=$D78,_xlfn.DAYS(DATE($D78,12,31),J$16)+1,IF(AND(YEAR(J$16+1)&lt;$D78,$D78&lt;YEAR(K$16)),_xlfn.DAYS(DATE($D78,12,31),DATE($D78,1,1))+1,0)),0))</f>
        <v>0</v>
      </c>
      <c r="L78" s="122" cm="1">
        <f t="array" ref="L78">IF(YEAR(L$16)=$D78, L$44-SUM(_xlfn._xlws.FILTER(L$63:L77,MOD(_xlfn.SEQUENCE(ROWS(L$63:L77)),5)=1)),ROUND(L$44/_xlfn.DAYS(L$16,K$16)*IF(YEAR(K$16+1)=$D78,_xlfn.DAYS(DATE($D78,12,31),K$16)+1,IF(AND(YEAR(K$16+1)&lt;$D78,$D78&lt;YEAR(L$16)),_xlfn.DAYS(DATE($D78,12,31),DATE($D78,1,1))+1,0)),0))</f>
        <v>0</v>
      </c>
      <c r="M78" s="122" cm="1">
        <f t="array" ref="M78">IF(YEAR(M$16)=$D78, M$44-SUM(_xlfn._xlws.FILTER(M$63:M77,MOD(_xlfn.SEQUENCE(ROWS(M$63:M77)),5)=1)),ROUND(M$44/_xlfn.DAYS(M$16,L$16)*IF(YEAR(L$16+1)=$D78,_xlfn.DAYS(DATE($D78,12,31),L$16)+1,IF(AND(YEAR(L$16+1)&lt;$D78,$D78&lt;YEAR(M$16)),_xlfn.DAYS(DATE($D78,12,31),DATE($D78,1,1))+1,0)),0))</f>
        <v>0</v>
      </c>
      <c r="N78" s="122" cm="1">
        <f t="array" ref="N78">IF(YEAR(N$16)=$D78, N$44-SUM(_xlfn._xlws.FILTER(N$63:N77,MOD(_xlfn.SEQUENCE(ROWS(N$63:N77)),5)=1)),ROUND(N$44/_xlfn.DAYS(N$16,M$16)*IF(YEAR(M$16+1)=$D78,_xlfn.DAYS(DATE($D78,12,31),M$16)+1,IF(AND(YEAR(M$16+1)&lt;$D78,$D78&lt;YEAR(N$16)),_xlfn.DAYS(DATE($D78,12,31),DATE($D78,1,1))+1,0)),0))</f>
        <v>0</v>
      </c>
      <c r="O78" s="122" cm="1">
        <f t="array" ref="O78">IF(YEAR(O$16)=$D78, O$44-SUM(_xlfn._xlws.FILTER(O$63:O77,MOD(_xlfn.SEQUENCE(ROWS(O$63:O77)),5)=1)),ROUND(O$44/_xlfn.DAYS(O$16,N$16)*IF(YEAR(N$16+1)=$D78,_xlfn.DAYS(DATE($D78,12,31),N$16)+1,IF(AND(YEAR(N$16+1)&lt;$D78,$D78&lt;YEAR(O$16)),_xlfn.DAYS(DATE($D78,12,31),DATE($D78,1,1))+1,0)),0))</f>
        <v>0</v>
      </c>
      <c r="P78" s="122" cm="1">
        <f t="array" ref="P78">IF(YEAR(P$16)=$D78, P$44-SUM(_xlfn._xlws.FILTER(P$63:P77,MOD(_xlfn.SEQUENCE(ROWS(P$63:P77)),5)=1)),ROUND(P$44/_xlfn.DAYS(P$16,O$16)*IF(YEAR(O$16+1)=$D78,_xlfn.DAYS(DATE($D78,12,31),O$16)+1,IF(AND(YEAR(O$16+1)&lt;$D78,$D78&lt;YEAR(P$16)),_xlfn.DAYS(DATE($D78,12,31),DATE($D78,1,1))+1,0)),0))</f>
        <v>0</v>
      </c>
      <c r="Q78" s="122" cm="1">
        <f t="array" ref="Q78">IF(YEAR(Q$16)=$D78, Q$44-SUM(_xlfn._xlws.FILTER(Q$63:Q77,MOD(_xlfn.SEQUENCE(ROWS(Q$63:Q77)),5)=1)),ROUND(Q$44/_xlfn.DAYS(Q$16,P$16)*IF(YEAR(P$16+1)=$D78,_xlfn.DAYS(DATE($D78,12,31),P$16)+1,IF(AND(YEAR(P$16+1)&lt;$D78,$D78&lt;YEAR(Q$16)),_xlfn.DAYS(DATE($D78,12,31),DATE($D78,1,1))+1,0)),0))</f>
        <v>0</v>
      </c>
      <c r="R78" s="122" cm="1">
        <f t="array" ref="R78">IF(YEAR(R$16)=$D78, R$44-SUM(_xlfn._xlws.FILTER(R$63:R77,MOD(_xlfn.SEQUENCE(ROWS(R$63:R77)),5)=1)),ROUND(R$44/_xlfn.DAYS(R$16,Q$16)*IF(YEAR(Q$16+1)=$D78,_xlfn.DAYS(DATE($D78,12,31),Q$16)+1,IF(AND(YEAR(Q$16+1)&lt;$D78,$D78&lt;YEAR(R$16)),_xlfn.DAYS(DATE($D78,12,31),DATE($D78,1,1))+1,0)),0))</f>
        <v>0</v>
      </c>
      <c r="S78" s="122" cm="1">
        <f t="array" ref="S78">IF(YEAR(S$16)=$D78, S$44-SUM(_xlfn._xlws.FILTER(S$63:S77,MOD(_xlfn.SEQUENCE(ROWS(S$63:S77)),5)=1)),ROUND(S$44/_xlfn.DAYS(S$16,R$16)*IF(YEAR(R$16+1)=$D78,_xlfn.DAYS(DATE($D78,12,31),R$16)+1,IF(AND(YEAR(R$16+1)&lt;$D78,$D78&lt;YEAR(S$16)),_xlfn.DAYS(DATE($D78,12,31),DATE($D78,1,1))+1,0)),0))</f>
        <v>0</v>
      </c>
      <c r="T78" s="122" cm="1">
        <f t="array" ref="T78">IF(YEAR(T$16)=$D78, T$44-SUM(_xlfn._xlws.FILTER(T$63:T77,MOD(_xlfn.SEQUENCE(ROWS(T$63:T77)),5)=1)),ROUND(T$44/_xlfn.DAYS(T$16,S$16)*IF(YEAR(S$16+1)=$D78,_xlfn.DAYS(DATE($D78,12,31),S$16)+1,IF(AND(YEAR(S$16+1)&lt;$D78,$D78&lt;YEAR(T$16)),_xlfn.DAYS(DATE($D78,12,31),DATE($D78,1,1))+1,0)),0))</f>
        <v>0</v>
      </c>
      <c r="U78" s="122" cm="1">
        <f t="array" ref="U78">IF(YEAR(U$16)=$D78, U$44-SUM(_xlfn._xlws.FILTER(U$63:U77,MOD(_xlfn.SEQUENCE(ROWS(U$63:U77)),5)=1)),ROUND(U$44/_xlfn.DAYS(U$16,T$16)*IF(YEAR(T$16+1)=$D78,_xlfn.DAYS(DATE($D78,12,31),T$16)+1,IF(AND(YEAR(T$16+1)&lt;$D78,$D78&lt;YEAR(U$16)),_xlfn.DAYS(DATE($D78,12,31),DATE($D78,1,1))+1,0)),0))</f>
        <v>0</v>
      </c>
      <c r="V78" s="122" cm="1">
        <f t="array" ref="V78">IF(YEAR(V$16)=$D78, V$44-SUM(_xlfn._xlws.FILTER(V$63:V77,MOD(_xlfn.SEQUENCE(ROWS(V$63:V77)),5)=1)),ROUND(V$44/_xlfn.DAYS(V$16,U$16)*IF(YEAR(U$16+1)=$D78,_xlfn.DAYS(DATE($D78,12,31),U$16)+1,IF(AND(YEAR(U$16+1)&lt;$D78,$D78&lt;YEAR(V$16)),_xlfn.DAYS(DATE($D78,12,31),DATE($D78,1,1))+1,0)),0))</f>
        <v>0</v>
      </c>
      <c r="W78" s="122" cm="1">
        <f t="array" ref="W78">IF(YEAR(W$16)=$D78, W$44-SUM(_xlfn._xlws.FILTER(W$63:W77,MOD(_xlfn.SEQUENCE(ROWS(W$63:W77)),5)=1)),ROUND(W$44/_xlfn.DAYS(W$16,V$16)*IF(YEAR(V$16+1)=$D78,_xlfn.DAYS(DATE($D78,12,31),V$16)+1,IF(AND(YEAR(V$16+1)&lt;$D78,$D78&lt;YEAR(W$16)),_xlfn.DAYS(DATE($D78,12,31),DATE($D78,1,1))+1,0)),0))</f>
        <v>0</v>
      </c>
      <c r="X78" s="122" cm="1">
        <f t="array" ref="X78">IF(YEAR(X$16)=$D78, X$44-SUM(_xlfn._xlws.FILTER(X$63:X77,MOD(_xlfn.SEQUENCE(ROWS(X$63:X77)),5)=1)),ROUND(X$44/_xlfn.DAYS(X$16,W$16)*IF(YEAR(W$16+1)=$D78,_xlfn.DAYS(DATE($D78,12,31),W$16)+1,IF(AND(YEAR(W$16+1)&lt;$D78,$D78&lt;YEAR(X$16)),_xlfn.DAYS(DATE($D78,12,31),DATE($D78,1,1))+1,0)),0))</f>
        <v>0</v>
      </c>
    </row>
    <row r="79" spans="1:24" ht="17" hidden="1" outlineLevel="1" x14ac:dyDescent="0.25">
      <c r="A79" s="5">
        <v>28</v>
      </c>
      <c r="B79" s="129" t="s">
        <v>164</v>
      </c>
      <c r="C79" s="120" t="s">
        <v>165</v>
      </c>
      <c r="D79" s="121">
        <f t="shared" si="29"/>
        <v>2023</v>
      </c>
      <c r="E79" s="122" cm="1">
        <f t="array" ref="E79">IF(YEAR(E$16)=$D79, E$46-SUM(_xlfn._xlws.FILTER(E$63:E78,MOD(_xlfn.SEQUENCE(ROWS(E$63:E78)),5)=2)),ROUND(E$46/_xlfn.DAYS(E$16,D$16)*IF(YEAR(D$16+1)=$D79,_xlfn.DAYS(DATE($D79,12,31),D$16)+1,IF(AND(YEAR(D$16+1)&lt;$D79,$D79&lt;YEAR(E$16)),_xlfn.DAYS(DATE($D79,12,31),DATE($D79,1,1))+1,0)),0))</f>
        <v>0</v>
      </c>
      <c r="F79" s="122" cm="1">
        <f t="array" ref="F79">IF(YEAR(F$16)=$D79, F$46-SUM(_xlfn._xlws.FILTER(F$63:F78,MOD(_xlfn.SEQUENCE(ROWS(F$63:F78)),5)=2)),ROUND(F$46/_xlfn.DAYS(F$16,E$16)*IF(YEAR(E$16+1)=$D79,_xlfn.DAYS(DATE($D79,12,31),E$16)+1,IF(AND(YEAR(E$16+1)&lt;$D79,$D79&lt;YEAR(F$16)),_xlfn.DAYS(DATE($D79,12,31),DATE($D79,1,1))+1,0)),0))</f>
        <v>0</v>
      </c>
      <c r="G79" s="122" cm="1">
        <f t="array" ref="G79">IF(YEAR(G$16)=$D79, G$46-SUM(_xlfn._xlws.FILTER(G$63:G78,MOD(_xlfn.SEQUENCE(ROWS(G$63:G78)),5)=2)),ROUND(G$46/_xlfn.DAYS(G$16,F$16)*IF(YEAR(F$16+1)=$D79,_xlfn.DAYS(DATE($D79,12,31),F$16)+1,IF(AND(YEAR(F$16+1)&lt;$D79,$D79&lt;YEAR(G$16)),_xlfn.DAYS(DATE($D79,12,31),DATE($D79,1,1))+1,0)),0))</f>
        <v>6058</v>
      </c>
      <c r="H79" s="122" cm="1">
        <f t="array" ref="H79">IF(YEAR(H$16)=$D79, H$46-SUM(_xlfn._xlws.FILTER(H$63:H78,MOD(_xlfn.SEQUENCE(ROWS(H$63:H78)),5)=2)),ROUND(H$46/_xlfn.DAYS(H$16,G$16)*IF(YEAR(G$16+1)=$D79,_xlfn.DAYS(DATE($D79,12,31),G$16)+1,IF(AND(YEAR(G$16+1)&lt;$D79,$D79&lt;YEAR(H$16)),_xlfn.DAYS(DATE($D79,12,31),DATE($D79,1,1))+1,0)),0))</f>
        <v>2083</v>
      </c>
      <c r="I79" s="122" cm="1">
        <f t="array" ref="I79">IF(YEAR(I$16)=$D79, I$46-SUM(_xlfn._xlws.FILTER(I$63:I78,MOD(_xlfn.SEQUENCE(ROWS(I$63:I78)),5)=2)),ROUND(I$46/_xlfn.DAYS(I$16,H$16)*IF(YEAR(H$16+1)=$D79,_xlfn.DAYS(DATE($D79,12,31),H$16)+1,IF(AND(YEAR(H$16+1)&lt;$D79,$D79&lt;YEAR(I$16)),_xlfn.DAYS(DATE($D79,12,31),DATE($D79,1,1))+1,0)),0))</f>
        <v>0</v>
      </c>
      <c r="J79" s="122" cm="1">
        <f t="array" ref="J79">IF(YEAR(J$16)=$D79, J$46-SUM(_xlfn._xlws.FILTER(J$63:J78,MOD(_xlfn.SEQUENCE(ROWS(J$63:J78)),5)=2)),ROUND(J$46/_xlfn.DAYS(J$16,I$16)*IF(YEAR(I$16+1)=$D79,_xlfn.DAYS(DATE($D79,12,31),I$16)+1,IF(AND(YEAR(I$16+1)&lt;$D79,$D79&lt;YEAR(J$16)),_xlfn.DAYS(DATE($D79,12,31),DATE($D79,1,1))+1,0)),0))</f>
        <v>0</v>
      </c>
      <c r="K79" s="122" cm="1">
        <f t="array" ref="K79">IF(YEAR(K$16)=$D79, K$46-SUM(_xlfn._xlws.FILTER(K$63:K78,MOD(_xlfn.SEQUENCE(ROWS(K$63:K78)),5)=2)),ROUND(K$46/_xlfn.DAYS(K$16,J$16)*IF(YEAR(J$16+1)=$D79,_xlfn.DAYS(DATE($D79,12,31),J$16)+1,IF(AND(YEAR(J$16+1)&lt;$D79,$D79&lt;YEAR(K$16)),_xlfn.DAYS(DATE($D79,12,31),DATE($D79,1,1))+1,0)),0))</f>
        <v>0</v>
      </c>
      <c r="L79" s="122" cm="1">
        <f t="array" ref="L79">IF(YEAR(L$16)=$D79, L$46-SUM(_xlfn._xlws.FILTER(L$63:L78,MOD(_xlfn.SEQUENCE(ROWS(L$63:L78)),5)=2)),ROUND(L$46/_xlfn.DAYS(L$16,K$16)*IF(YEAR(K$16+1)=$D79,_xlfn.DAYS(DATE($D79,12,31),K$16)+1,IF(AND(YEAR(K$16+1)&lt;$D79,$D79&lt;YEAR(L$16)),_xlfn.DAYS(DATE($D79,12,31),DATE($D79,1,1))+1,0)),0))</f>
        <v>0</v>
      </c>
      <c r="M79" s="122" cm="1">
        <f t="array" ref="M79">IF(YEAR(M$16)=$D79, M$46-SUM(_xlfn._xlws.FILTER(M$63:M78,MOD(_xlfn.SEQUENCE(ROWS(M$63:M78)),5)=2)),ROUND(M$46/_xlfn.DAYS(M$16,L$16)*IF(YEAR(L$16+1)=$D79,_xlfn.DAYS(DATE($D79,12,31),L$16)+1,IF(AND(YEAR(L$16+1)&lt;$D79,$D79&lt;YEAR(M$16)),_xlfn.DAYS(DATE($D79,12,31),DATE($D79,1,1))+1,0)),0))</f>
        <v>0</v>
      </c>
      <c r="N79" s="122" cm="1">
        <f t="array" ref="N79">IF(YEAR(N$16)=$D79, N$46-SUM(_xlfn._xlws.FILTER(N$63:N78,MOD(_xlfn.SEQUENCE(ROWS(N$63:N78)),5)=2)),ROUND(N$46/_xlfn.DAYS(N$16,M$16)*IF(YEAR(M$16+1)=$D79,_xlfn.DAYS(DATE($D79,12,31),M$16)+1,IF(AND(YEAR(M$16+1)&lt;$D79,$D79&lt;YEAR(N$16)),_xlfn.DAYS(DATE($D79,12,31),DATE($D79,1,1))+1,0)),0))</f>
        <v>0</v>
      </c>
      <c r="O79" s="122" cm="1">
        <f t="array" ref="O79">IF(YEAR(O$16)=$D79, O$46-SUM(_xlfn._xlws.FILTER(O$63:O78,MOD(_xlfn.SEQUENCE(ROWS(O$63:O78)),5)=2)),ROUND(O$46/_xlfn.DAYS(O$16,N$16)*IF(YEAR(N$16+1)=$D79,_xlfn.DAYS(DATE($D79,12,31),N$16)+1,IF(AND(YEAR(N$16+1)&lt;$D79,$D79&lt;YEAR(O$16)),_xlfn.DAYS(DATE($D79,12,31),DATE($D79,1,1))+1,0)),0))</f>
        <v>0</v>
      </c>
      <c r="P79" s="122" cm="1">
        <f t="array" ref="P79">IF(YEAR(P$16)=$D79, P$46-SUM(_xlfn._xlws.FILTER(P$63:P78,MOD(_xlfn.SEQUENCE(ROWS(P$63:P78)),5)=2)),ROUND(P$46/_xlfn.DAYS(P$16,O$16)*IF(YEAR(O$16+1)=$D79,_xlfn.DAYS(DATE($D79,12,31),O$16)+1,IF(AND(YEAR(O$16+1)&lt;$D79,$D79&lt;YEAR(P$16)),_xlfn.DAYS(DATE($D79,12,31),DATE($D79,1,1))+1,0)),0))</f>
        <v>0</v>
      </c>
      <c r="Q79" s="122" cm="1">
        <f t="array" ref="Q79">IF(YEAR(Q$16)=$D79, Q$46-SUM(_xlfn._xlws.FILTER(Q$63:Q78,MOD(_xlfn.SEQUENCE(ROWS(Q$63:Q78)),5)=2)),ROUND(Q$46/_xlfn.DAYS(Q$16,P$16)*IF(YEAR(P$16+1)=$D79,_xlfn.DAYS(DATE($D79,12,31),P$16)+1,IF(AND(YEAR(P$16+1)&lt;$D79,$D79&lt;YEAR(Q$16)),_xlfn.DAYS(DATE($D79,12,31),DATE($D79,1,1))+1,0)),0))</f>
        <v>0</v>
      </c>
      <c r="R79" s="122" cm="1">
        <f t="array" ref="R79">IF(YEAR(R$16)=$D79, R$46-SUM(_xlfn._xlws.FILTER(R$63:R78,MOD(_xlfn.SEQUENCE(ROWS(R$63:R78)),5)=2)),ROUND(R$46/_xlfn.DAYS(R$16,Q$16)*IF(YEAR(Q$16+1)=$D79,_xlfn.DAYS(DATE($D79,12,31),Q$16)+1,IF(AND(YEAR(Q$16+1)&lt;$D79,$D79&lt;YEAR(R$16)),_xlfn.DAYS(DATE($D79,12,31),DATE($D79,1,1))+1,0)),0))</f>
        <v>0</v>
      </c>
      <c r="S79" s="122" cm="1">
        <f t="array" ref="S79">IF(YEAR(S$16)=$D79, S$46-SUM(_xlfn._xlws.FILTER(S$63:S78,MOD(_xlfn.SEQUENCE(ROWS(S$63:S78)),5)=2)),ROUND(S$46/_xlfn.DAYS(S$16,R$16)*IF(YEAR(R$16+1)=$D79,_xlfn.DAYS(DATE($D79,12,31),R$16)+1,IF(AND(YEAR(R$16+1)&lt;$D79,$D79&lt;YEAR(S$16)),_xlfn.DAYS(DATE($D79,12,31),DATE($D79,1,1))+1,0)),0))</f>
        <v>0</v>
      </c>
      <c r="T79" s="122" cm="1">
        <f t="array" ref="T79">IF(YEAR(T$16)=$D79, T$46-SUM(_xlfn._xlws.FILTER(T$63:T78,MOD(_xlfn.SEQUENCE(ROWS(T$63:T78)),5)=2)),ROUND(T$46/_xlfn.DAYS(T$16,S$16)*IF(YEAR(S$16+1)=$D79,_xlfn.DAYS(DATE($D79,12,31),S$16)+1,IF(AND(YEAR(S$16+1)&lt;$D79,$D79&lt;YEAR(T$16)),_xlfn.DAYS(DATE($D79,12,31),DATE($D79,1,1))+1,0)),0))</f>
        <v>0</v>
      </c>
      <c r="U79" s="122" cm="1">
        <f t="array" ref="U79">IF(YEAR(U$16)=$D79, U$46-SUM(_xlfn._xlws.FILTER(U$63:U78,MOD(_xlfn.SEQUENCE(ROWS(U$63:U78)),5)=2)),ROUND(U$46/_xlfn.DAYS(U$16,T$16)*IF(YEAR(T$16+1)=$D79,_xlfn.DAYS(DATE($D79,12,31),T$16)+1,IF(AND(YEAR(T$16+1)&lt;$D79,$D79&lt;YEAR(U$16)),_xlfn.DAYS(DATE($D79,12,31),DATE($D79,1,1))+1,0)),0))</f>
        <v>0</v>
      </c>
      <c r="V79" s="122" cm="1">
        <f t="array" ref="V79">IF(YEAR(V$16)=$D79, V$46-SUM(_xlfn._xlws.FILTER(V$63:V78,MOD(_xlfn.SEQUENCE(ROWS(V$63:V78)),5)=2)),ROUND(V$46/_xlfn.DAYS(V$16,U$16)*IF(YEAR(U$16+1)=$D79,_xlfn.DAYS(DATE($D79,12,31),U$16)+1,IF(AND(YEAR(U$16+1)&lt;$D79,$D79&lt;YEAR(V$16)),_xlfn.DAYS(DATE($D79,12,31),DATE($D79,1,1))+1,0)),0))</f>
        <v>0</v>
      </c>
      <c r="W79" s="122" cm="1">
        <f t="array" ref="W79">IF(YEAR(W$16)=$D79, W$46-SUM(_xlfn._xlws.FILTER(W$63:W78,MOD(_xlfn.SEQUENCE(ROWS(W$63:W78)),5)=2)),ROUND(W$46/_xlfn.DAYS(W$16,V$16)*IF(YEAR(V$16+1)=$D79,_xlfn.DAYS(DATE($D79,12,31),V$16)+1,IF(AND(YEAR(V$16+1)&lt;$D79,$D79&lt;YEAR(W$16)),_xlfn.DAYS(DATE($D79,12,31),DATE($D79,1,1))+1,0)),0))</f>
        <v>0</v>
      </c>
      <c r="X79" s="122" cm="1">
        <f t="array" ref="X79">IF(YEAR(X$16)=$D79, X$46-SUM(_xlfn._xlws.FILTER(X$63:X78,MOD(_xlfn.SEQUENCE(ROWS(X$63:X78)),5)=2)),ROUND(X$46/_xlfn.DAYS(X$16,W$16)*IF(YEAR(W$16+1)=$D79,_xlfn.DAYS(DATE($D79,12,31),W$16)+1,IF(AND(YEAR(W$16+1)&lt;$D79,$D79&lt;YEAR(X$16)),_xlfn.DAYS(DATE($D79,12,31),DATE($D79,1,1))+1,0)),0))</f>
        <v>0</v>
      </c>
    </row>
    <row r="80" spans="1:24" ht="17" hidden="1" outlineLevel="1" x14ac:dyDescent="0.25">
      <c r="A80" s="5">
        <v>29</v>
      </c>
      <c r="B80" s="129" t="s">
        <v>166</v>
      </c>
      <c r="C80" s="120" t="s">
        <v>167</v>
      </c>
      <c r="D80" s="121">
        <f t="shared" si="29"/>
        <v>2023</v>
      </c>
      <c r="E80" s="123">
        <f>E78-E79</f>
        <v>0</v>
      </c>
      <c r="F80" s="123">
        <f t="shared" ref="F80:X80" si="32">F78-F79</f>
        <v>0</v>
      </c>
      <c r="G80" s="123">
        <f t="shared" si="32"/>
        <v>34327</v>
      </c>
      <c r="H80" s="123">
        <f t="shared" si="32"/>
        <v>11803</v>
      </c>
      <c r="I80" s="123">
        <f t="shared" si="32"/>
        <v>0</v>
      </c>
      <c r="J80" s="123">
        <f t="shared" si="32"/>
        <v>0</v>
      </c>
      <c r="K80" s="123">
        <f t="shared" si="32"/>
        <v>0</v>
      </c>
      <c r="L80" s="123">
        <f t="shared" si="32"/>
        <v>0</v>
      </c>
      <c r="M80" s="123">
        <f t="shared" si="32"/>
        <v>0</v>
      </c>
      <c r="N80" s="123">
        <f t="shared" si="32"/>
        <v>0</v>
      </c>
      <c r="O80" s="123">
        <f t="shared" si="32"/>
        <v>0</v>
      </c>
      <c r="P80" s="123">
        <f t="shared" si="32"/>
        <v>0</v>
      </c>
      <c r="Q80" s="123">
        <f t="shared" si="32"/>
        <v>0</v>
      </c>
      <c r="R80" s="123">
        <f t="shared" si="32"/>
        <v>0</v>
      </c>
      <c r="S80" s="123">
        <f t="shared" si="32"/>
        <v>0</v>
      </c>
      <c r="T80" s="123">
        <f t="shared" si="32"/>
        <v>0</v>
      </c>
      <c r="U80" s="123">
        <f t="shared" si="32"/>
        <v>0</v>
      </c>
      <c r="V80" s="123">
        <f t="shared" si="32"/>
        <v>0</v>
      </c>
      <c r="W80" s="123">
        <f t="shared" si="32"/>
        <v>0</v>
      </c>
      <c r="X80" s="123">
        <f t="shared" si="32"/>
        <v>0</v>
      </c>
    </row>
    <row r="81" spans="1:24" ht="17" hidden="1" outlineLevel="1" x14ac:dyDescent="0.25">
      <c r="A81" s="5">
        <v>31</v>
      </c>
      <c r="B81" s="129" t="s">
        <v>168</v>
      </c>
      <c r="C81" s="120" t="s">
        <v>169</v>
      </c>
      <c r="D81" s="121">
        <f t="shared" si="29"/>
        <v>2023</v>
      </c>
      <c r="E81" s="122" cm="1">
        <f t="array" ref="E81">IF(YEAR(E$16)=$D81, E$59-SUM(_xlfn._xlws.FILTER(E$63:E80,MOD(_xlfn.SEQUENCE(ROWS(E$63:E80)),5)=4)),ROUND(E$59/_xlfn.DAYS(E$16,D$16)*IF(YEAR(D$16+1)=$D81,_xlfn.DAYS(DATE($D81,12,31),D$16)+1,IF(AND(YEAR(D$16+1)&lt;$D81,$D81&lt;YEAR(E$16)),_xlfn.DAYS(DATE($D81,12,31),DATE($D81,1,1))+1,0)),0))</f>
        <v>0</v>
      </c>
      <c r="F81" s="122" cm="1">
        <f t="array" ref="F81">IF(YEAR(F$16)=$D81, F$59-SUM(_xlfn._xlws.FILTER(F$63:F80,MOD(_xlfn.SEQUENCE(ROWS(F$63:F80)),5)=4)),ROUND(F$59/_xlfn.DAYS(F$16,E$16)*IF(YEAR(E$16+1)=$D81,_xlfn.DAYS(DATE($D81,12,31),E$16)+1,IF(AND(YEAR(E$16+1)&lt;$D81,$D81&lt;YEAR(F$16)),_xlfn.DAYS(DATE($D81,12,31),DATE($D81,1,1))+1,0)),0))</f>
        <v>0</v>
      </c>
      <c r="G81" s="122" cm="1">
        <f t="array" ref="G81">IF(YEAR(G$16)=$D81, G$59-SUM(_xlfn._xlws.FILTER(G$63:G80,MOD(_xlfn.SEQUENCE(ROWS(G$63:G80)),5)=4)),ROUND(G$59/_xlfn.DAYS(G$16,F$16)*IF(YEAR(F$16+1)=$D81,_xlfn.DAYS(DATE($D81,12,31),F$16)+1,IF(AND(YEAR(F$16+1)&lt;$D81,$D81&lt;YEAR(G$16)),_xlfn.DAYS(DATE($D81,12,31),DATE($D81,1,1))+1,0)),0))</f>
        <v>17785</v>
      </c>
      <c r="H81" s="122" cm="1">
        <f t="array" ref="H81">IF(YEAR(H$16)=$D81, H$59-SUM(_xlfn._xlws.FILTER(H$63:H80,MOD(_xlfn.SEQUENCE(ROWS(H$63:H80)),5)=4)),ROUND(H$59/_xlfn.DAYS(H$16,G$16)*IF(YEAR(G$16+1)=$D81,_xlfn.DAYS(DATE($D81,12,31),G$16)+1,IF(AND(YEAR(G$16+1)&lt;$D81,$D81&lt;YEAR(H$16)),_xlfn.DAYS(DATE($D81,12,31),DATE($D81,1,1))+1,0)),0))</f>
        <v>7404</v>
      </c>
      <c r="I81" s="122" cm="1">
        <f t="array" ref="I81">IF(YEAR(I$16)=$D81, I$59-SUM(_xlfn._xlws.FILTER(I$63:I80,MOD(_xlfn.SEQUENCE(ROWS(I$63:I80)),5)=4)),ROUND(I$59/_xlfn.DAYS(I$16,H$16)*IF(YEAR(H$16+1)=$D81,_xlfn.DAYS(DATE($D81,12,31),H$16)+1,IF(AND(YEAR(H$16+1)&lt;$D81,$D81&lt;YEAR(I$16)),_xlfn.DAYS(DATE($D81,12,31),DATE($D81,1,1))+1,0)),0))</f>
        <v>0</v>
      </c>
      <c r="J81" s="122" cm="1">
        <f t="array" ref="J81">IF(YEAR(J$16)=$D81, J$59-SUM(_xlfn._xlws.FILTER(J$63:J80,MOD(_xlfn.SEQUENCE(ROWS(J$63:J80)),5)=4)),ROUND(J$59/_xlfn.DAYS(J$16,I$16)*IF(YEAR(I$16+1)=$D81,_xlfn.DAYS(DATE($D81,12,31),I$16)+1,IF(AND(YEAR(I$16+1)&lt;$D81,$D81&lt;YEAR(J$16)),_xlfn.DAYS(DATE($D81,12,31),DATE($D81,1,1))+1,0)),0))</f>
        <v>0</v>
      </c>
      <c r="K81" s="122" cm="1">
        <f t="array" ref="K81">IF(YEAR(K$16)=$D81, K$59-SUM(_xlfn._xlws.FILTER(K$63:K80,MOD(_xlfn.SEQUENCE(ROWS(K$63:K80)),5)=4)),ROUND(K$59/_xlfn.DAYS(K$16,J$16)*IF(YEAR(J$16+1)=$D81,_xlfn.DAYS(DATE($D81,12,31),J$16)+1,IF(AND(YEAR(J$16+1)&lt;$D81,$D81&lt;YEAR(K$16)),_xlfn.DAYS(DATE($D81,12,31),DATE($D81,1,1))+1,0)),0))</f>
        <v>0</v>
      </c>
      <c r="L81" s="122" cm="1">
        <f t="array" ref="L81">IF(YEAR(L$16)=$D81, L$59-SUM(_xlfn._xlws.FILTER(L$63:L80,MOD(_xlfn.SEQUENCE(ROWS(L$63:L80)),5)=4)),ROUND(L$59/_xlfn.DAYS(L$16,K$16)*IF(YEAR(K$16+1)=$D81,_xlfn.DAYS(DATE($D81,12,31),K$16)+1,IF(AND(YEAR(K$16+1)&lt;$D81,$D81&lt;YEAR(L$16)),_xlfn.DAYS(DATE($D81,12,31),DATE($D81,1,1))+1,0)),0))</f>
        <v>0</v>
      </c>
      <c r="M81" s="122" cm="1">
        <f t="array" ref="M81">IF(YEAR(M$16)=$D81, M$59-SUM(_xlfn._xlws.FILTER(M$63:M80,MOD(_xlfn.SEQUENCE(ROWS(M$63:M80)),5)=4)),ROUND(M$59/_xlfn.DAYS(M$16,L$16)*IF(YEAR(L$16+1)=$D81,_xlfn.DAYS(DATE($D81,12,31),L$16)+1,IF(AND(YEAR(L$16+1)&lt;$D81,$D81&lt;YEAR(M$16)),_xlfn.DAYS(DATE($D81,12,31),DATE($D81,1,1))+1,0)),0))</f>
        <v>0</v>
      </c>
      <c r="N81" s="122" cm="1">
        <f t="array" ref="N81">IF(YEAR(N$16)=$D81, N$59-SUM(_xlfn._xlws.FILTER(N$63:N80,MOD(_xlfn.SEQUENCE(ROWS(N$63:N80)),5)=4)),ROUND(N$59/_xlfn.DAYS(N$16,M$16)*IF(YEAR(M$16+1)=$D81,_xlfn.DAYS(DATE($D81,12,31),M$16)+1,IF(AND(YEAR(M$16+1)&lt;$D81,$D81&lt;YEAR(N$16)),_xlfn.DAYS(DATE($D81,12,31),DATE($D81,1,1))+1,0)),0))</f>
        <v>0</v>
      </c>
      <c r="O81" s="122" cm="1">
        <f t="array" ref="O81">IF(YEAR(O$16)=$D81, O$59-SUM(_xlfn._xlws.FILTER(O$63:O80,MOD(_xlfn.SEQUENCE(ROWS(O$63:O80)),5)=4)),ROUND(O$59/_xlfn.DAYS(O$16,N$16)*IF(YEAR(N$16+1)=$D81,_xlfn.DAYS(DATE($D81,12,31),N$16)+1,IF(AND(YEAR(N$16+1)&lt;$D81,$D81&lt;YEAR(O$16)),_xlfn.DAYS(DATE($D81,12,31),DATE($D81,1,1))+1,0)),0))</f>
        <v>0</v>
      </c>
      <c r="P81" s="122" cm="1">
        <f t="array" ref="P81">IF(YEAR(P$16)=$D81, P$59-SUM(_xlfn._xlws.FILTER(P$63:P80,MOD(_xlfn.SEQUENCE(ROWS(P$63:P80)),5)=4)),ROUND(P$59/_xlfn.DAYS(P$16,O$16)*IF(YEAR(O$16+1)=$D81,_xlfn.DAYS(DATE($D81,12,31),O$16)+1,IF(AND(YEAR(O$16+1)&lt;$D81,$D81&lt;YEAR(P$16)),_xlfn.DAYS(DATE($D81,12,31),DATE($D81,1,1))+1,0)),0))</f>
        <v>0</v>
      </c>
      <c r="Q81" s="122" cm="1">
        <f t="array" ref="Q81">IF(YEAR(Q$16)=$D81, Q$59-SUM(_xlfn._xlws.FILTER(Q$63:Q80,MOD(_xlfn.SEQUENCE(ROWS(Q$63:Q80)),5)=4)),ROUND(Q$59/_xlfn.DAYS(Q$16,P$16)*IF(YEAR(P$16+1)=$D81,_xlfn.DAYS(DATE($D81,12,31),P$16)+1,IF(AND(YEAR(P$16+1)&lt;$D81,$D81&lt;YEAR(Q$16)),_xlfn.DAYS(DATE($D81,12,31),DATE($D81,1,1))+1,0)),0))</f>
        <v>0</v>
      </c>
      <c r="R81" s="122" cm="1">
        <f t="array" ref="R81">IF(YEAR(R$16)=$D81, R$59-SUM(_xlfn._xlws.FILTER(R$63:R80,MOD(_xlfn.SEQUENCE(ROWS(R$63:R80)),5)=4)),ROUND(R$59/_xlfn.DAYS(R$16,Q$16)*IF(YEAR(Q$16+1)=$D81,_xlfn.DAYS(DATE($D81,12,31),Q$16)+1,IF(AND(YEAR(Q$16+1)&lt;$D81,$D81&lt;YEAR(R$16)),_xlfn.DAYS(DATE($D81,12,31),DATE($D81,1,1))+1,0)),0))</f>
        <v>0</v>
      </c>
      <c r="S81" s="122" cm="1">
        <f t="array" ref="S81">IF(YEAR(S$16)=$D81, S$59-SUM(_xlfn._xlws.FILTER(S$63:S80,MOD(_xlfn.SEQUENCE(ROWS(S$63:S80)),5)=4)),ROUND(S$59/_xlfn.DAYS(S$16,R$16)*IF(YEAR(R$16+1)=$D81,_xlfn.DAYS(DATE($D81,12,31),R$16)+1,IF(AND(YEAR(R$16+1)&lt;$D81,$D81&lt;YEAR(S$16)),_xlfn.DAYS(DATE($D81,12,31),DATE($D81,1,1))+1,0)),0))</f>
        <v>0</v>
      </c>
      <c r="T81" s="122" cm="1">
        <f t="array" ref="T81">IF(YEAR(T$16)=$D81, T$59-SUM(_xlfn._xlws.FILTER(T$63:T80,MOD(_xlfn.SEQUENCE(ROWS(T$63:T80)),5)=4)),ROUND(T$59/_xlfn.DAYS(T$16,S$16)*IF(YEAR(S$16+1)=$D81,_xlfn.DAYS(DATE($D81,12,31),S$16)+1,IF(AND(YEAR(S$16+1)&lt;$D81,$D81&lt;YEAR(T$16)),_xlfn.DAYS(DATE($D81,12,31),DATE($D81,1,1))+1,0)),0))</f>
        <v>0</v>
      </c>
      <c r="U81" s="122" cm="1">
        <f t="array" ref="U81">IF(YEAR(U$16)=$D81, U$59-SUM(_xlfn._xlws.FILTER(U$63:U80,MOD(_xlfn.SEQUENCE(ROWS(U$63:U80)),5)=4)),ROUND(U$59/_xlfn.DAYS(U$16,T$16)*IF(YEAR(T$16+1)=$D81,_xlfn.DAYS(DATE($D81,12,31),T$16)+1,IF(AND(YEAR(T$16+1)&lt;$D81,$D81&lt;YEAR(U$16)),_xlfn.DAYS(DATE($D81,12,31),DATE($D81,1,1))+1,0)),0))</f>
        <v>0</v>
      </c>
      <c r="V81" s="122" cm="1">
        <f t="array" ref="V81">IF(YEAR(V$16)=$D81, V$59-SUM(_xlfn._xlws.FILTER(V$63:V80,MOD(_xlfn.SEQUENCE(ROWS(V$63:V80)),5)=4)),ROUND(V$59/_xlfn.DAYS(V$16,U$16)*IF(YEAR(U$16+1)=$D81,_xlfn.DAYS(DATE($D81,12,31),U$16)+1,IF(AND(YEAR(U$16+1)&lt;$D81,$D81&lt;YEAR(V$16)),_xlfn.DAYS(DATE($D81,12,31),DATE($D81,1,1))+1,0)),0))</f>
        <v>0</v>
      </c>
      <c r="W81" s="122" cm="1">
        <f t="array" ref="W81">IF(YEAR(W$16)=$D81, W$59-SUM(_xlfn._xlws.FILTER(W$63:W80,MOD(_xlfn.SEQUENCE(ROWS(W$63:W80)),5)=4)),ROUND(W$59/_xlfn.DAYS(W$16,V$16)*IF(YEAR(V$16+1)=$D81,_xlfn.DAYS(DATE($D81,12,31),V$16)+1,IF(AND(YEAR(V$16+1)&lt;$D81,$D81&lt;YEAR(W$16)),_xlfn.DAYS(DATE($D81,12,31),DATE($D81,1,1))+1,0)),0))</f>
        <v>0</v>
      </c>
      <c r="X81" s="122" cm="1">
        <f t="array" ref="X81">IF(YEAR(X$16)=$D81, X$59-SUM(_xlfn._xlws.FILTER(X$63:X80,MOD(_xlfn.SEQUENCE(ROWS(X$63:X80)),5)=4)),ROUND(X$59/_xlfn.DAYS(X$16,W$16)*IF(YEAR(W$16+1)=$D81,_xlfn.DAYS(DATE($D81,12,31),W$16)+1,IF(AND(YEAR(W$16+1)&lt;$D81,$D81&lt;YEAR(X$16)),_xlfn.DAYS(DATE($D81,12,31),DATE($D81,1,1))+1,0)),0))</f>
        <v>0</v>
      </c>
    </row>
    <row r="82" spans="1:24" ht="17" hidden="1" outlineLevel="1" x14ac:dyDescent="0.25">
      <c r="A82" s="5">
        <v>33</v>
      </c>
      <c r="B82" s="129" t="s">
        <v>170</v>
      </c>
      <c r="C82" s="124" t="s">
        <v>171</v>
      </c>
      <c r="D82" s="125">
        <f t="shared" si="29"/>
        <v>2023</v>
      </c>
      <c r="E82" s="126">
        <f>E78-E81</f>
        <v>0</v>
      </c>
      <c r="F82" s="126">
        <f t="shared" ref="F82:X82" si="33">F78-F81</f>
        <v>0</v>
      </c>
      <c r="G82" s="126">
        <f t="shared" si="33"/>
        <v>22600</v>
      </c>
      <c r="H82" s="126">
        <f t="shared" si="33"/>
        <v>6482</v>
      </c>
      <c r="I82" s="126">
        <f t="shared" si="33"/>
        <v>0</v>
      </c>
      <c r="J82" s="126">
        <f t="shared" si="33"/>
        <v>0</v>
      </c>
      <c r="K82" s="126">
        <f t="shared" si="33"/>
        <v>0</v>
      </c>
      <c r="L82" s="126">
        <f t="shared" si="33"/>
        <v>0</v>
      </c>
      <c r="M82" s="126">
        <f t="shared" si="33"/>
        <v>0</v>
      </c>
      <c r="N82" s="126">
        <f t="shared" si="33"/>
        <v>0</v>
      </c>
      <c r="O82" s="126">
        <f t="shared" si="33"/>
        <v>0</v>
      </c>
      <c r="P82" s="126">
        <f t="shared" si="33"/>
        <v>0</v>
      </c>
      <c r="Q82" s="126">
        <f t="shared" si="33"/>
        <v>0</v>
      </c>
      <c r="R82" s="126">
        <f t="shared" si="33"/>
        <v>0</v>
      </c>
      <c r="S82" s="126">
        <f t="shared" si="33"/>
        <v>0</v>
      </c>
      <c r="T82" s="126">
        <f t="shared" si="33"/>
        <v>0</v>
      </c>
      <c r="U82" s="126">
        <f t="shared" si="33"/>
        <v>0</v>
      </c>
      <c r="V82" s="126">
        <f t="shared" si="33"/>
        <v>0</v>
      </c>
      <c r="W82" s="126">
        <f t="shared" si="33"/>
        <v>0</v>
      </c>
      <c r="X82" s="126">
        <f t="shared" si="33"/>
        <v>0</v>
      </c>
    </row>
    <row r="83" spans="1:24" ht="17" hidden="1" outlineLevel="1" x14ac:dyDescent="0.25">
      <c r="A83" s="5">
        <v>27</v>
      </c>
      <c r="B83" s="37" t="s">
        <v>162</v>
      </c>
      <c r="C83" s="114" t="s">
        <v>163</v>
      </c>
      <c r="D83" s="115">
        <f t="shared" si="29"/>
        <v>2024</v>
      </c>
      <c r="E83" s="116" cm="1">
        <f t="array" ref="E83">IF(YEAR(E$16)=$D83, E$44-SUM(_xlfn._xlws.FILTER(E$63:E82,MOD(_xlfn.SEQUENCE(ROWS(E$63:E82)),5)=1)),ROUND(E$44/_xlfn.DAYS(E$16,D$16)*IF(YEAR(D$16+1)=$D83,_xlfn.DAYS(DATE($D83,12,31),D$16)+1,IF(AND(YEAR(D$16+1)&lt;$D83,$D83&lt;YEAR(E$16)),_xlfn.DAYS(DATE($D83,12,31),DATE($D83,1,1))+1,0)),0))</f>
        <v>0</v>
      </c>
      <c r="F83" s="116" cm="1">
        <f t="array" ref="F83">IF(YEAR(F$16)=$D83, F$44-SUM(_xlfn._xlws.FILTER(F$63:F82,MOD(_xlfn.SEQUENCE(ROWS(F$63:F82)),5)=1)),ROUND(F$44/_xlfn.DAYS(F$16,E$16)*IF(YEAR(E$16+1)=$D83,_xlfn.DAYS(DATE($D83,12,31),E$16)+1,IF(AND(YEAR(E$16+1)&lt;$D83,$D83&lt;YEAR(F$16)),_xlfn.DAYS(DATE($D83,12,31),DATE($D83,1,1))+1,0)),0))</f>
        <v>0</v>
      </c>
      <c r="G83" s="116" cm="1">
        <f t="array" ref="G83">IF(YEAR(G$16)=$D83, G$44-SUM(_xlfn._xlws.FILTER(G$63:G82,MOD(_xlfn.SEQUENCE(ROWS(G$63:G82)),5)=1)),ROUND(G$44/_xlfn.DAYS(G$16,F$16)*IF(YEAR(F$16+1)=$D83,_xlfn.DAYS(DATE($D83,12,31),F$16)+1,IF(AND(YEAR(F$16+1)&lt;$D83,$D83&lt;YEAR(G$16)),_xlfn.DAYS(DATE($D83,12,31),DATE($D83,1,1))+1,0)),0))</f>
        <v>0</v>
      </c>
      <c r="H83" s="116" cm="1">
        <f t="array" ref="H83">IF(YEAR(H$16)=$D83, H$44-SUM(_xlfn._xlws.FILTER(H$63:H82,MOD(_xlfn.SEQUENCE(ROWS(H$63:H82)),5)=1)),ROUND(H$44/_xlfn.DAYS(H$16,G$16)*IF(YEAR(G$16+1)=$D83,_xlfn.DAYS(DATE($D83,12,31),G$16)+1,IF(AND(YEAR(G$16+1)&lt;$D83,$D83&lt;YEAR(H$16)),_xlfn.DAYS(DATE($D83,12,31),DATE($D83,1,1))+1,0)),0))</f>
        <v>33172</v>
      </c>
      <c r="I83" s="116" cm="1">
        <f t="array" ref="I83">IF(YEAR(I$16)=$D83, I$44-SUM(_xlfn._xlws.FILTER(I$63:I82,MOD(_xlfn.SEQUENCE(ROWS(I$63:I82)),5)=1)),ROUND(I$44/_xlfn.DAYS(I$16,H$16)*IF(YEAR(H$16+1)=$D83,_xlfn.DAYS(DATE($D83,12,31),H$16)+1,IF(AND(YEAR(H$16+1)&lt;$D83,$D83&lt;YEAR(I$16)),_xlfn.DAYS(DATE($D83,12,31),DATE($D83,1,1))+1,0)),0))</f>
        <v>12094</v>
      </c>
      <c r="J83" s="116" cm="1">
        <f t="array" ref="J83">IF(YEAR(J$16)=$D83, J$44-SUM(_xlfn._xlws.FILTER(J$63:J82,MOD(_xlfn.SEQUENCE(ROWS(J$63:J82)),5)=1)),ROUND(J$44/_xlfn.DAYS(J$16,I$16)*IF(YEAR(I$16+1)=$D83,_xlfn.DAYS(DATE($D83,12,31),I$16)+1,IF(AND(YEAR(I$16+1)&lt;$D83,$D83&lt;YEAR(J$16)),_xlfn.DAYS(DATE($D83,12,31),DATE($D83,1,1))+1,0)),0))</f>
        <v>0</v>
      </c>
      <c r="K83" s="116" cm="1">
        <f t="array" ref="K83">IF(YEAR(K$16)=$D83, K$44-SUM(_xlfn._xlws.FILTER(K$63:K82,MOD(_xlfn.SEQUENCE(ROWS(K$63:K82)),5)=1)),ROUND(K$44/_xlfn.DAYS(K$16,J$16)*IF(YEAR(J$16+1)=$D83,_xlfn.DAYS(DATE($D83,12,31),J$16)+1,IF(AND(YEAR(J$16+1)&lt;$D83,$D83&lt;YEAR(K$16)),_xlfn.DAYS(DATE($D83,12,31),DATE($D83,1,1))+1,0)),0))</f>
        <v>0</v>
      </c>
      <c r="L83" s="116" cm="1">
        <f t="array" ref="L83">IF(YEAR(L$16)=$D83, L$44-SUM(_xlfn._xlws.FILTER(L$63:L82,MOD(_xlfn.SEQUENCE(ROWS(L$63:L82)),5)=1)),ROUND(L$44/_xlfn.DAYS(L$16,K$16)*IF(YEAR(K$16+1)=$D83,_xlfn.DAYS(DATE($D83,12,31),K$16)+1,IF(AND(YEAR(K$16+1)&lt;$D83,$D83&lt;YEAR(L$16)),_xlfn.DAYS(DATE($D83,12,31),DATE($D83,1,1))+1,0)),0))</f>
        <v>0</v>
      </c>
      <c r="M83" s="116" cm="1">
        <f t="array" ref="M83">IF(YEAR(M$16)=$D83, M$44-SUM(_xlfn._xlws.FILTER(M$63:M82,MOD(_xlfn.SEQUENCE(ROWS(M$63:M82)),5)=1)),ROUND(M$44/_xlfn.DAYS(M$16,L$16)*IF(YEAR(L$16+1)=$D83,_xlfn.DAYS(DATE($D83,12,31),L$16)+1,IF(AND(YEAR(L$16+1)&lt;$D83,$D83&lt;YEAR(M$16)),_xlfn.DAYS(DATE($D83,12,31),DATE($D83,1,1))+1,0)),0))</f>
        <v>0</v>
      </c>
      <c r="N83" s="116" cm="1">
        <f t="array" ref="N83">IF(YEAR(N$16)=$D83, N$44-SUM(_xlfn._xlws.FILTER(N$63:N82,MOD(_xlfn.SEQUENCE(ROWS(N$63:N82)),5)=1)),ROUND(N$44/_xlfn.DAYS(N$16,M$16)*IF(YEAR(M$16+1)=$D83,_xlfn.DAYS(DATE($D83,12,31),M$16)+1,IF(AND(YEAR(M$16+1)&lt;$D83,$D83&lt;YEAR(N$16)),_xlfn.DAYS(DATE($D83,12,31),DATE($D83,1,1))+1,0)),0))</f>
        <v>0</v>
      </c>
      <c r="O83" s="116" cm="1">
        <f t="array" ref="O83">IF(YEAR(O$16)=$D83, O$44-SUM(_xlfn._xlws.FILTER(O$63:O82,MOD(_xlfn.SEQUENCE(ROWS(O$63:O82)),5)=1)),ROUND(O$44/_xlfn.DAYS(O$16,N$16)*IF(YEAR(N$16+1)=$D83,_xlfn.DAYS(DATE($D83,12,31),N$16)+1,IF(AND(YEAR(N$16+1)&lt;$D83,$D83&lt;YEAR(O$16)),_xlfn.DAYS(DATE($D83,12,31),DATE($D83,1,1))+1,0)),0))</f>
        <v>0</v>
      </c>
      <c r="P83" s="116" cm="1">
        <f t="array" ref="P83">IF(YEAR(P$16)=$D83, P$44-SUM(_xlfn._xlws.FILTER(P$63:P82,MOD(_xlfn.SEQUENCE(ROWS(P$63:P82)),5)=1)),ROUND(P$44/_xlfn.DAYS(P$16,O$16)*IF(YEAR(O$16+1)=$D83,_xlfn.DAYS(DATE($D83,12,31),O$16)+1,IF(AND(YEAR(O$16+1)&lt;$D83,$D83&lt;YEAR(P$16)),_xlfn.DAYS(DATE($D83,12,31),DATE($D83,1,1))+1,0)),0))</f>
        <v>0</v>
      </c>
      <c r="Q83" s="116" cm="1">
        <f t="array" ref="Q83">IF(YEAR(Q$16)=$D83, Q$44-SUM(_xlfn._xlws.FILTER(Q$63:Q82,MOD(_xlfn.SEQUENCE(ROWS(Q$63:Q82)),5)=1)),ROUND(Q$44/_xlfn.DAYS(Q$16,P$16)*IF(YEAR(P$16+1)=$D83,_xlfn.DAYS(DATE($D83,12,31),P$16)+1,IF(AND(YEAR(P$16+1)&lt;$D83,$D83&lt;YEAR(Q$16)),_xlfn.DAYS(DATE($D83,12,31),DATE($D83,1,1))+1,0)),0))</f>
        <v>0</v>
      </c>
      <c r="R83" s="116" cm="1">
        <f t="array" ref="R83">IF(YEAR(R$16)=$D83, R$44-SUM(_xlfn._xlws.FILTER(R$63:R82,MOD(_xlfn.SEQUENCE(ROWS(R$63:R82)),5)=1)),ROUND(R$44/_xlfn.DAYS(R$16,Q$16)*IF(YEAR(Q$16+1)=$D83,_xlfn.DAYS(DATE($D83,12,31),Q$16)+1,IF(AND(YEAR(Q$16+1)&lt;$D83,$D83&lt;YEAR(R$16)),_xlfn.DAYS(DATE($D83,12,31),DATE($D83,1,1))+1,0)),0))</f>
        <v>0</v>
      </c>
      <c r="S83" s="116" cm="1">
        <f t="array" ref="S83">IF(YEAR(S$16)=$D83, S$44-SUM(_xlfn._xlws.FILTER(S$63:S82,MOD(_xlfn.SEQUENCE(ROWS(S$63:S82)),5)=1)),ROUND(S$44/_xlfn.DAYS(S$16,R$16)*IF(YEAR(R$16+1)=$D83,_xlfn.DAYS(DATE($D83,12,31),R$16)+1,IF(AND(YEAR(R$16+1)&lt;$D83,$D83&lt;YEAR(S$16)),_xlfn.DAYS(DATE($D83,12,31),DATE($D83,1,1))+1,0)),0))</f>
        <v>0</v>
      </c>
      <c r="T83" s="116" cm="1">
        <f t="array" ref="T83">IF(YEAR(T$16)=$D83, T$44-SUM(_xlfn._xlws.FILTER(T$63:T82,MOD(_xlfn.SEQUENCE(ROWS(T$63:T82)),5)=1)),ROUND(T$44/_xlfn.DAYS(T$16,S$16)*IF(YEAR(S$16+1)=$D83,_xlfn.DAYS(DATE($D83,12,31),S$16)+1,IF(AND(YEAR(S$16+1)&lt;$D83,$D83&lt;YEAR(T$16)),_xlfn.DAYS(DATE($D83,12,31),DATE($D83,1,1))+1,0)),0))</f>
        <v>0</v>
      </c>
      <c r="U83" s="116" cm="1">
        <f t="array" ref="U83">IF(YEAR(U$16)=$D83, U$44-SUM(_xlfn._xlws.FILTER(U$63:U82,MOD(_xlfn.SEQUENCE(ROWS(U$63:U82)),5)=1)),ROUND(U$44/_xlfn.DAYS(U$16,T$16)*IF(YEAR(T$16+1)=$D83,_xlfn.DAYS(DATE($D83,12,31),T$16)+1,IF(AND(YEAR(T$16+1)&lt;$D83,$D83&lt;YEAR(U$16)),_xlfn.DAYS(DATE($D83,12,31),DATE($D83,1,1))+1,0)),0))</f>
        <v>0</v>
      </c>
      <c r="V83" s="116" cm="1">
        <f t="array" ref="V83">IF(YEAR(V$16)=$D83, V$44-SUM(_xlfn._xlws.FILTER(V$63:V82,MOD(_xlfn.SEQUENCE(ROWS(V$63:V82)),5)=1)),ROUND(V$44/_xlfn.DAYS(V$16,U$16)*IF(YEAR(U$16+1)=$D83,_xlfn.DAYS(DATE($D83,12,31),U$16)+1,IF(AND(YEAR(U$16+1)&lt;$D83,$D83&lt;YEAR(V$16)),_xlfn.DAYS(DATE($D83,12,31),DATE($D83,1,1))+1,0)),0))</f>
        <v>0</v>
      </c>
      <c r="W83" s="116" cm="1">
        <f t="array" ref="W83">IF(YEAR(W$16)=$D83, W$44-SUM(_xlfn._xlws.FILTER(W$63:W82,MOD(_xlfn.SEQUENCE(ROWS(W$63:W82)),5)=1)),ROUND(W$44/_xlfn.DAYS(W$16,V$16)*IF(YEAR(V$16+1)=$D83,_xlfn.DAYS(DATE($D83,12,31),V$16)+1,IF(AND(YEAR(V$16+1)&lt;$D83,$D83&lt;YEAR(W$16)),_xlfn.DAYS(DATE($D83,12,31),DATE($D83,1,1))+1,0)),0))</f>
        <v>0</v>
      </c>
      <c r="X83" s="116" cm="1">
        <f t="array" ref="X83">IF(YEAR(X$16)=$D83, X$44-SUM(_xlfn._xlws.FILTER(X$63:X82,MOD(_xlfn.SEQUENCE(ROWS(X$63:X82)),5)=1)),ROUND(X$44/_xlfn.DAYS(X$16,W$16)*IF(YEAR(W$16+1)=$D83,_xlfn.DAYS(DATE($D83,12,31),W$16)+1,IF(AND(YEAR(W$16+1)&lt;$D83,$D83&lt;YEAR(X$16)),_xlfn.DAYS(DATE($D83,12,31),DATE($D83,1,1))+1,0)),0))</f>
        <v>0</v>
      </c>
    </row>
    <row r="84" spans="1:24" ht="17" hidden="1" outlineLevel="1" x14ac:dyDescent="0.25">
      <c r="A84" s="5">
        <v>28</v>
      </c>
      <c r="B84" s="129" t="s">
        <v>164</v>
      </c>
      <c r="C84" s="114" t="s">
        <v>165</v>
      </c>
      <c r="D84" s="115">
        <f t="shared" si="29"/>
        <v>2024</v>
      </c>
      <c r="E84" s="116" cm="1">
        <f t="array" ref="E84">IF(YEAR(E$16)=$D84, E$46-SUM(_xlfn._xlws.FILTER(E$63:E83,MOD(_xlfn.SEQUENCE(ROWS(E$63:E83)),5)=2)),ROUND(E$46/_xlfn.DAYS(E$16,D$16)*IF(YEAR(D$16+1)=$D84,_xlfn.DAYS(DATE($D84,12,31),D$16)+1,IF(AND(YEAR(D$16+1)&lt;$D84,$D84&lt;YEAR(E$16)),_xlfn.DAYS(DATE($D84,12,31),DATE($D84,1,1))+1,0)),0))</f>
        <v>0</v>
      </c>
      <c r="F84" s="116" cm="1">
        <f t="array" ref="F84">IF(YEAR(F$16)=$D84, F$46-SUM(_xlfn._xlws.FILTER(F$63:F83,MOD(_xlfn.SEQUENCE(ROWS(F$63:F83)),5)=2)),ROUND(F$46/_xlfn.DAYS(F$16,E$16)*IF(YEAR(E$16+1)=$D84,_xlfn.DAYS(DATE($D84,12,31),E$16)+1,IF(AND(YEAR(E$16+1)&lt;$D84,$D84&lt;YEAR(F$16)),_xlfn.DAYS(DATE($D84,12,31),DATE($D84,1,1))+1,0)),0))</f>
        <v>0</v>
      </c>
      <c r="G84" s="116" cm="1">
        <f t="array" ref="G84">IF(YEAR(G$16)=$D84, G$46-SUM(_xlfn._xlws.FILTER(G$63:G83,MOD(_xlfn.SEQUENCE(ROWS(G$63:G83)),5)=2)),ROUND(G$46/_xlfn.DAYS(G$16,F$16)*IF(YEAR(F$16+1)=$D84,_xlfn.DAYS(DATE($D84,12,31),F$16)+1,IF(AND(YEAR(F$16+1)&lt;$D84,$D84&lt;YEAR(G$16)),_xlfn.DAYS(DATE($D84,12,31),DATE($D84,1,1))+1,0)),0))</f>
        <v>0</v>
      </c>
      <c r="H84" s="116" cm="1">
        <f t="array" ref="H84">IF(YEAR(H$16)=$D84, H$46-SUM(_xlfn._xlws.FILTER(H$63:H83,MOD(_xlfn.SEQUENCE(ROWS(H$63:H83)),5)=2)),ROUND(H$46/_xlfn.DAYS(H$16,G$16)*IF(YEAR(G$16+1)=$D84,_xlfn.DAYS(DATE($D84,12,31),G$16)+1,IF(AND(YEAR(G$16+1)&lt;$D84,$D84&lt;YEAR(H$16)),_xlfn.DAYS(DATE($D84,12,31),DATE($D84,1,1))+1,0)),0))</f>
        <v>4976</v>
      </c>
      <c r="I84" s="116" cm="1">
        <f t="array" ref="I84">IF(YEAR(I$16)=$D84, I$46-SUM(_xlfn._xlws.FILTER(I$63:I83,MOD(_xlfn.SEQUENCE(ROWS(I$63:I83)),5)=2)),ROUND(I$46/_xlfn.DAYS(I$16,H$16)*IF(YEAR(H$16+1)=$D84,_xlfn.DAYS(DATE($D84,12,31),H$16)+1,IF(AND(YEAR(H$16+1)&lt;$D84,$D84&lt;YEAR(I$16)),_xlfn.DAYS(DATE($D84,12,31),DATE($D84,1,1))+1,0)),0))</f>
        <v>1814</v>
      </c>
      <c r="J84" s="116" cm="1">
        <f t="array" ref="J84">IF(YEAR(J$16)=$D84, J$46-SUM(_xlfn._xlws.FILTER(J$63:J83,MOD(_xlfn.SEQUENCE(ROWS(J$63:J83)),5)=2)),ROUND(J$46/_xlfn.DAYS(J$16,I$16)*IF(YEAR(I$16+1)=$D84,_xlfn.DAYS(DATE($D84,12,31),I$16)+1,IF(AND(YEAR(I$16+1)&lt;$D84,$D84&lt;YEAR(J$16)),_xlfn.DAYS(DATE($D84,12,31),DATE($D84,1,1))+1,0)),0))</f>
        <v>0</v>
      </c>
      <c r="K84" s="116" cm="1">
        <f t="array" ref="K84">IF(YEAR(K$16)=$D84, K$46-SUM(_xlfn._xlws.FILTER(K$63:K83,MOD(_xlfn.SEQUENCE(ROWS(K$63:K83)),5)=2)),ROUND(K$46/_xlfn.DAYS(K$16,J$16)*IF(YEAR(J$16+1)=$D84,_xlfn.DAYS(DATE($D84,12,31),J$16)+1,IF(AND(YEAR(J$16+1)&lt;$D84,$D84&lt;YEAR(K$16)),_xlfn.DAYS(DATE($D84,12,31),DATE($D84,1,1))+1,0)),0))</f>
        <v>0</v>
      </c>
      <c r="L84" s="116" cm="1">
        <f t="array" ref="L84">IF(YEAR(L$16)=$D84, L$46-SUM(_xlfn._xlws.FILTER(L$63:L83,MOD(_xlfn.SEQUENCE(ROWS(L$63:L83)),5)=2)),ROUND(L$46/_xlfn.DAYS(L$16,K$16)*IF(YEAR(K$16+1)=$D84,_xlfn.DAYS(DATE($D84,12,31),K$16)+1,IF(AND(YEAR(K$16+1)&lt;$D84,$D84&lt;YEAR(L$16)),_xlfn.DAYS(DATE($D84,12,31),DATE($D84,1,1))+1,0)),0))</f>
        <v>0</v>
      </c>
      <c r="M84" s="116" cm="1">
        <f t="array" ref="M84">IF(YEAR(M$16)=$D84, M$46-SUM(_xlfn._xlws.FILTER(M$63:M83,MOD(_xlfn.SEQUENCE(ROWS(M$63:M83)),5)=2)),ROUND(M$46/_xlfn.DAYS(M$16,L$16)*IF(YEAR(L$16+1)=$D84,_xlfn.DAYS(DATE($D84,12,31),L$16)+1,IF(AND(YEAR(L$16+1)&lt;$D84,$D84&lt;YEAR(M$16)),_xlfn.DAYS(DATE($D84,12,31),DATE($D84,1,1))+1,0)),0))</f>
        <v>0</v>
      </c>
      <c r="N84" s="116" cm="1">
        <f t="array" ref="N84">IF(YEAR(N$16)=$D84, N$46-SUM(_xlfn._xlws.FILTER(N$63:N83,MOD(_xlfn.SEQUENCE(ROWS(N$63:N83)),5)=2)),ROUND(N$46/_xlfn.DAYS(N$16,M$16)*IF(YEAR(M$16+1)=$D84,_xlfn.DAYS(DATE($D84,12,31),M$16)+1,IF(AND(YEAR(M$16+1)&lt;$D84,$D84&lt;YEAR(N$16)),_xlfn.DAYS(DATE($D84,12,31),DATE($D84,1,1))+1,0)),0))</f>
        <v>0</v>
      </c>
      <c r="O84" s="116" cm="1">
        <f t="array" ref="O84">IF(YEAR(O$16)=$D84, O$46-SUM(_xlfn._xlws.FILTER(O$63:O83,MOD(_xlfn.SEQUENCE(ROWS(O$63:O83)),5)=2)),ROUND(O$46/_xlfn.DAYS(O$16,N$16)*IF(YEAR(N$16+1)=$D84,_xlfn.DAYS(DATE($D84,12,31),N$16)+1,IF(AND(YEAR(N$16+1)&lt;$D84,$D84&lt;YEAR(O$16)),_xlfn.DAYS(DATE($D84,12,31),DATE($D84,1,1))+1,0)),0))</f>
        <v>0</v>
      </c>
      <c r="P84" s="116" cm="1">
        <f t="array" ref="P84">IF(YEAR(P$16)=$D84, P$46-SUM(_xlfn._xlws.FILTER(P$63:P83,MOD(_xlfn.SEQUENCE(ROWS(P$63:P83)),5)=2)),ROUND(P$46/_xlfn.DAYS(P$16,O$16)*IF(YEAR(O$16+1)=$D84,_xlfn.DAYS(DATE($D84,12,31),O$16)+1,IF(AND(YEAR(O$16+1)&lt;$D84,$D84&lt;YEAR(P$16)),_xlfn.DAYS(DATE($D84,12,31),DATE($D84,1,1))+1,0)),0))</f>
        <v>0</v>
      </c>
      <c r="Q84" s="116" cm="1">
        <f t="array" ref="Q84">IF(YEAR(Q$16)=$D84, Q$46-SUM(_xlfn._xlws.FILTER(Q$63:Q83,MOD(_xlfn.SEQUENCE(ROWS(Q$63:Q83)),5)=2)),ROUND(Q$46/_xlfn.DAYS(Q$16,P$16)*IF(YEAR(P$16+1)=$D84,_xlfn.DAYS(DATE($D84,12,31),P$16)+1,IF(AND(YEAR(P$16+1)&lt;$D84,$D84&lt;YEAR(Q$16)),_xlfn.DAYS(DATE($D84,12,31),DATE($D84,1,1))+1,0)),0))</f>
        <v>0</v>
      </c>
      <c r="R84" s="116" cm="1">
        <f t="array" ref="R84">IF(YEAR(R$16)=$D84, R$46-SUM(_xlfn._xlws.FILTER(R$63:R83,MOD(_xlfn.SEQUENCE(ROWS(R$63:R83)),5)=2)),ROUND(R$46/_xlfn.DAYS(R$16,Q$16)*IF(YEAR(Q$16+1)=$D84,_xlfn.DAYS(DATE($D84,12,31),Q$16)+1,IF(AND(YEAR(Q$16+1)&lt;$D84,$D84&lt;YEAR(R$16)),_xlfn.DAYS(DATE($D84,12,31),DATE($D84,1,1))+1,0)),0))</f>
        <v>0</v>
      </c>
      <c r="S84" s="116" cm="1">
        <f t="array" ref="S84">IF(YEAR(S$16)=$D84, S$46-SUM(_xlfn._xlws.FILTER(S$63:S83,MOD(_xlfn.SEQUENCE(ROWS(S$63:S83)),5)=2)),ROUND(S$46/_xlfn.DAYS(S$16,R$16)*IF(YEAR(R$16+1)=$D84,_xlfn.DAYS(DATE($D84,12,31),R$16)+1,IF(AND(YEAR(R$16+1)&lt;$D84,$D84&lt;YEAR(S$16)),_xlfn.DAYS(DATE($D84,12,31),DATE($D84,1,1))+1,0)),0))</f>
        <v>0</v>
      </c>
      <c r="T84" s="116" cm="1">
        <f t="array" ref="T84">IF(YEAR(T$16)=$D84, T$46-SUM(_xlfn._xlws.FILTER(T$63:T83,MOD(_xlfn.SEQUENCE(ROWS(T$63:T83)),5)=2)),ROUND(T$46/_xlfn.DAYS(T$16,S$16)*IF(YEAR(S$16+1)=$D84,_xlfn.DAYS(DATE($D84,12,31),S$16)+1,IF(AND(YEAR(S$16+1)&lt;$D84,$D84&lt;YEAR(T$16)),_xlfn.DAYS(DATE($D84,12,31),DATE($D84,1,1))+1,0)),0))</f>
        <v>0</v>
      </c>
      <c r="U84" s="116" cm="1">
        <f t="array" ref="U84">IF(YEAR(U$16)=$D84, U$46-SUM(_xlfn._xlws.FILTER(U$63:U83,MOD(_xlfn.SEQUENCE(ROWS(U$63:U83)),5)=2)),ROUND(U$46/_xlfn.DAYS(U$16,T$16)*IF(YEAR(T$16+1)=$D84,_xlfn.DAYS(DATE($D84,12,31),T$16)+1,IF(AND(YEAR(T$16+1)&lt;$D84,$D84&lt;YEAR(U$16)),_xlfn.DAYS(DATE($D84,12,31),DATE($D84,1,1))+1,0)),0))</f>
        <v>0</v>
      </c>
      <c r="V84" s="116" cm="1">
        <f t="array" ref="V84">IF(YEAR(V$16)=$D84, V$46-SUM(_xlfn._xlws.FILTER(V$63:V83,MOD(_xlfn.SEQUENCE(ROWS(V$63:V83)),5)=2)),ROUND(V$46/_xlfn.DAYS(V$16,U$16)*IF(YEAR(U$16+1)=$D84,_xlfn.DAYS(DATE($D84,12,31),U$16)+1,IF(AND(YEAR(U$16+1)&lt;$D84,$D84&lt;YEAR(V$16)),_xlfn.DAYS(DATE($D84,12,31),DATE($D84,1,1))+1,0)),0))</f>
        <v>0</v>
      </c>
      <c r="W84" s="116" cm="1">
        <f t="array" ref="W84">IF(YEAR(W$16)=$D84, W$46-SUM(_xlfn._xlws.FILTER(W$63:W83,MOD(_xlfn.SEQUENCE(ROWS(W$63:W83)),5)=2)),ROUND(W$46/_xlfn.DAYS(W$16,V$16)*IF(YEAR(V$16+1)=$D84,_xlfn.DAYS(DATE($D84,12,31),V$16)+1,IF(AND(YEAR(V$16+1)&lt;$D84,$D84&lt;YEAR(W$16)),_xlfn.DAYS(DATE($D84,12,31),DATE($D84,1,1))+1,0)),0))</f>
        <v>0</v>
      </c>
      <c r="X84" s="116" cm="1">
        <f t="array" ref="X84">IF(YEAR(X$16)=$D84, X$46-SUM(_xlfn._xlws.FILTER(X$63:X83,MOD(_xlfn.SEQUENCE(ROWS(X$63:X83)),5)=2)),ROUND(X$46/_xlfn.DAYS(X$16,W$16)*IF(YEAR(W$16+1)=$D84,_xlfn.DAYS(DATE($D84,12,31),W$16)+1,IF(AND(YEAR(W$16+1)&lt;$D84,$D84&lt;YEAR(X$16)),_xlfn.DAYS(DATE($D84,12,31),DATE($D84,1,1))+1,0)),0))</f>
        <v>0</v>
      </c>
    </row>
    <row r="85" spans="1:24" ht="17" hidden="1" outlineLevel="1" x14ac:dyDescent="0.25">
      <c r="A85" s="5">
        <v>29</v>
      </c>
      <c r="B85" s="129" t="s">
        <v>166</v>
      </c>
      <c r="C85" s="114" t="s">
        <v>167</v>
      </c>
      <c r="D85" s="115">
        <f t="shared" si="29"/>
        <v>2024</v>
      </c>
      <c r="E85" s="116">
        <f>E83-E84</f>
        <v>0</v>
      </c>
      <c r="F85" s="116">
        <f t="shared" ref="F85:X85" si="34">F83-F84</f>
        <v>0</v>
      </c>
      <c r="G85" s="116">
        <f t="shared" si="34"/>
        <v>0</v>
      </c>
      <c r="H85" s="116">
        <f t="shared" si="34"/>
        <v>28196</v>
      </c>
      <c r="I85" s="116">
        <f t="shared" si="34"/>
        <v>10280</v>
      </c>
      <c r="J85" s="116">
        <f t="shared" si="34"/>
        <v>0</v>
      </c>
      <c r="K85" s="116">
        <f t="shared" si="34"/>
        <v>0</v>
      </c>
      <c r="L85" s="116">
        <f t="shared" si="34"/>
        <v>0</v>
      </c>
      <c r="M85" s="116">
        <f t="shared" si="34"/>
        <v>0</v>
      </c>
      <c r="N85" s="116">
        <f t="shared" si="34"/>
        <v>0</v>
      </c>
      <c r="O85" s="116">
        <f t="shared" si="34"/>
        <v>0</v>
      </c>
      <c r="P85" s="116">
        <f t="shared" si="34"/>
        <v>0</v>
      </c>
      <c r="Q85" s="116">
        <f t="shared" si="34"/>
        <v>0</v>
      </c>
      <c r="R85" s="116">
        <f t="shared" si="34"/>
        <v>0</v>
      </c>
      <c r="S85" s="116">
        <f t="shared" si="34"/>
        <v>0</v>
      </c>
      <c r="T85" s="116">
        <f t="shared" si="34"/>
        <v>0</v>
      </c>
      <c r="U85" s="116">
        <f t="shared" si="34"/>
        <v>0</v>
      </c>
      <c r="V85" s="116">
        <f t="shared" si="34"/>
        <v>0</v>
      </c>
      <c r="W85" s="116">
        <f t="shared" si="34"/>
        <v>0</v>
      </c>
      <c r="X85" s="116">
        <f t="shared" si="34"/>
        <v>0</v>
      </c>
    </row>
    <row r="86" spans="1:24" ht="17" hidden="1" outlineLevel="1" x14ac:dyDescent="0.25">
      <c r="A86" s="5">
        <v>31</v>
      </c>
      <c r="B86" s="129" t="s">
        <v>168</v>
      </c>
      <c r="C86" s="114" t="s">
        <v>169</v>
      </c>
      <c r="D86" s="115">
        <f t="shared" si="29"/>
        <v>2024</v>
      </c>
      <c r="E86" s="116" cm="1">
        <f t="array" ref="E86">IF(YEAR(E$16)=$D86, E$59-SUM(_xlfn._xlws.FILTER(E$63:E85,MOD(_xlfn.SEQUENCE(ROWS(E$63:E85)),5)=4)),ROUND(E$59/_xlfn.DAYS(E$16,D$16)*IF(YEAR(D$16+1)=$D86,_xlfn.DAYS(DATE($D86,12,31),D$16)+1,IF(AND(YEAR(D$16+1)&lt;$D86,$D86&lt;YEAR(E$16)),_xlfn.DAYS(DATE($D86,12,31),DATE($D86,1,1))+1,0)),0))</f>
        <v>0</v>
      </c>
      <c r="F86" s="116" cm="1">
        <f t="array" ref="F86">IF(YEAR(F$16)=$D86, F$59-SUM(_xlfn._xlws.FILTER(F$63:F85,MOD(_xlfn.SEQUENCE(ROWS(F$63:F85)),5)=4)),ROUND(F$59/_xlfn.DAYS(F$16,E$16)*IF(YEAR(E$16+1)=$D86,_xlfn.DAYS(DATE($D86,12,31),E$16)+1,IF(AND(YEAR(E$16+1)&lt;$D86,$D86&lt;YEAR(F$16)),_xlfn.DAYS(DATE($D86,12,31),DATE($D86,1,1))+1,0)),0))</f>
        <v>0</v>
      </c>
      <c r="G86" s="116" cm="1">
        <f t="array" ref="G86">IF(YEAR(G$16)=$D86, G$59-SUM(_xlfn._xlws.FILTER(G$63:G85,MOD(_xlfn.SEQUENCE(ROWS(G$63:G85)),5)=4)),ROUND(G$59/_xlfn.DAYS(G$16,F$16)*IF(YEAR(F$16+1)=$D86,_xlfn.DAYS(DATE($D86,12,31),F$16)+1,IF(AND(YEAR(F$16+1)&lt;$D86,$D86&lt;YEAR(G$16)),_xlfn.DAYS(DATE($D86,12,31),DATE($D86,1,1))+1,0)),0))</f>
        <v>0</v>
      </c>
      <c r="H86" s="116" cm="1">
        <f t="array" ref="H86">IF(YEAR(H$16)=$D86, H$59-SUM(_xlfn._xlws.FILTER(H$63:H85,MOD(_xlfn.SEQUENCE(ROWS(H$63:H85)),5)=4)),ROUND(H$59/_xlfn.DAYS(H$16,G$16)*IF(YEAR(G$16+1)=$D86,_xlfn.DAYS(DATE($D86,12,31),G$16)+1,IF(AND(YEAR(G$16+1)&lt;$D86,$D86&lt;YEAR(H$16)),_xlfn.DAYS(DATE($D86,12,31),DATE($D86,1,1))+1,0)),0))</f>
        <v>17689</v>
      </c>
      <c r="I86" s="116" cm="1">
        <f t="array" ref="I86">IF(YEAR(I$16)=$D86, I$59-SUM(_xlfn._xlws.FILTER(I$63:I85,MOD(_xlfn.SEQUENCE(ROWS(I$63:I85)),5)=4)),ROUND(I$59/_xlfn.DAYS(I$16,H$16)*IF(YEAR(H$16+1)=$D86,_xlfn.DAYS(DATE($D86,12,31),H$16)+1,IF(AND(YEAR(H$16+1)&lt;$D86,$D86&lt;YEAR(I$16)),_xlfn.DAYS(DATE($D86,12,31),DATE($D86,1,1))+1,0)),0))</f>
        <v>7364</v>
      </c>
      <c r="J86" s="116" cm="1">
        <f t="array" ref="J86">IF(YEAR(J$16)=$D86, J$59-SUM(_xlfn._xlws.FILTER(J$63:J85,MOD(_xlfn.SEQUENCE(ROWS(J$63:J85)),5)=4)),ROUND(J$59/_xlfn.DAYS(J$16,I$16)*IF(YEAR(I$16+1)=$D86,_xlfn.DAYS(DATE($D86,12,31),I$16)+1,IF(AND(YEAR(I$16+1)&lt;$D86,$D86&lt;YEAR(J$16)),_xlfn.DAYS(DATE($D86,12,31),DATE($D86,1,1))+1,0)),0))</f>
        <v>0</v>
      </c>
      <c r="K86" s="116" cm="1">
        <f t="array" ref="K86">IF(YEAR(K$16)=$D86, K$59-SUM(_xlfn._xlws.FILTER(K$63:K85,MOD(_xlfn.SEQUENCE(ROWS(K$63:K85)),5)=4)),ROUND(K$59/_xlfn.DAYS(K$16,J$16)*IF(YEAR(J$16+1)=$D86,_xlfn.DAYS(DATE($D86,12,31),J$16)+1,IF(AND(YEAR(J$16+1)&lt;$D86,$D86&lt;YEAR(K$16)),_xlfn.DAYS(DATE($D86,12,31),DATE($D86,1,1))+1,0)),0))</f>
        <v>0</v>
      </c>
      <c r="L86" s="116" cm="1">
        <f t="array" ref="L86">IF(YEAR(L$16)=$D86, L$59-SUM(_xlfn._xlws.FILTER(L$63:L85,MOD(_xlfn.SEQUENCE(ROWS(L$63:L85)),5)=4)),ROUND(L$59/_xlfn.DAYS(L$16,K$16)*IF(YEAR(K$16+1)=$D86,_xlfn.DAYS(DATE($D86,12,31),K$16)+1,IF(AND(YEAR(K$16+1)&lt;$D86,$D86&lt;YEAR(L$16)),_xlfn.DAYS(DATE($D86,12,31),DATE($D86,1,1))+1,0)),0))</f>
        <v>0</v>
      </c>
      <c r="M86" s="116" cm="1">
        <f t="array" ref="M86">IF(YEAR(M$16)=$D86, M$59-SUM(_xlfn._xlws.FILTER(M$63:M85,MOD(_xlfn.SEQUENCE(ROWS(M$63:M85)),5)=4)),ROUND(M$59/_xlfn.DAYS(M$16,L$16)*IF(YEAR(L$16+1)=$D86,_xlfn.DAYS(DATE($D86,12,31),L$16)+1,IF(AND(YEAR(L$16+1)&lt;$D86,$D86&lt;YEAR(M$16)),_xlfn.DAYS(DATE($D86,12,31),DATE($D86,1,1))+1,0)),0))</f>
        <v>0</v>
      </c>
      <c r="N86" s="116" cm="1">
        <f t="array" ref="N86">IF(YEAR(N$16)=$D86, N$59-SUM(_xlfn._xlws.FILTER(N$63:N85,MOD(_xlfn.SEQUENCE(ROWS(N$63:N85)),5)=4)),ROUND(N$59/_xlfn.DAYS(N$16,M$16)*IF(YEAR(M$16+1)=$D86,_xlfn.DAYS(DATE($D86,12,31),M$16)+1,IF(AND(YEAR(M$16+1)&lt;$D86,$D86&lt;YEAR(N$16)),_xlfn.DAYS(DATE($D86,12,31),DATE($D86,1,1))+1,0)),0))</f>
        <v>0</v>
      </c>
      <c r="O86" s="116" cm="1">
        <f t="array" ref="O86">IF(YEAR(O$16)=$D86, O$59-SUM(_xlfn._xlws.FILTER(O$63:O85,MOD(_xlfn.SEQUENCE(ROWS(O$63:O85)),5)=4)),ROUND(O$59/_xlfn.DAYS(O$16,N$16)*IF(YEAR(N$16+1)=$D86,_xlfn.DAYS(DATE($D86,12,31),N$16)+1,IF(AND(YEAR(N$16+1)&lt;$D86,$D86&lt;YEAR(O$16)),_xlfn.DAYS(DATE($D86,12,31),DATE($D86,1,1))+1,0)),0))</f>
        <v>0</v>
      </c>
      <c r="P86" s="116" cm="1">
        <f t="array" ref="P86">IF(YEAR(P$16)=$D86, P$59-SUM(_xlfn._xlws.FILTER(P$63:P85,MOD(_xlfn.SEQUENCE(ROWS(P$63:P85)),5)=4)),ROUND(P$59/_xlfn.DAYS(P$16,O$16)*IF(YEAR(O$16+1)=$D86,_xlfn.DAYS(DATE($D86,12,31),O$16)+1,IF(AND(YEAR(O$16+1)&lt;$D86,$D86&lt;YEAR(P$16)),_xlfn.DAYS(DATE($D86,12,31),DATE($D86,1,1))+1,0)),0))</f>
        <v>0</v>
      </c>
      <c r="Q86" s="116" cm="1">
        <f t="array" ref="Q86">IF(YEAR(Q$16)=$D86, Q$59-SUM(_xlfn._xlws.FILTER(Q$63:Q85,MOD(_xlfn.SEQUENCE(ROWS(Q$63:Q85)),5)=4)),ROUND(Q$59/_xlfn.DAYS(Q$16,P$16)*IF(YEAR(P$16+1)=$D86,_xlfn.DAYS(DATE($D86,12,31),P$16)+1,IF(AND(YEAR(P$16+1)&lt;$D86,$D86&lt;YEAR(Q$16)),_xlfn.DAYS(DATE($D86,12,31),DATE($D86,1,1))+1,0)),0))</f>
        <v>0</v>
      </c>
      <c r="R86" s="116" cm="1">
        <f t="array" ref="R86">IF(YEAR(R$16)=$D86, R$59-SUM(_xlfn._xlws.FILTER(R$63:R85,MOD(_xlfn.SEQUENCE(ROWS(R$63:R85)),5)=4)),ROUND(R$59/_xlfn.DAYS(R$16,Q$16)*IF(YEAR(Q$16+1)=$D86,_xlfn.DAYS(DATE($D86,12,31),Q$16)+1,IF(AND(YEAR(Q$16+1)&lt;$D86,$D86&lt;YEAR(R$16)),_xlfn.DAYS(DATE($D86,12,31),DATE($D86,1,1))+1,0)),0))</f>
        <v>0</v>
      </c>
      <c r="S86" s="116" cm="1">
        <f t="array" ref="S86">IF(YEAR(S$16)=$D86, S$59-SUM(_xlfn._xlws.FILTER(S$63:S85,MOD(_xlfn.SEQUENCE(ROWS(S$63:S85)),5)=4)),ROUND(S$59/_xlfn.DAYS(S$16,R$16)*IF(YEAR(R$16+1)=$D86,_xlfn.DAYS(DATE($D86,12,31),R$16)+1,IF(AND(YEAR(R$16+1)&lt;$D86,$D86&lt;YEAR(S$16)),_xlfn.DAYS(DATE($D86,12,31),DATE($D86,1,1))+1,0)),0))</f>
        <v>0</v>
      </c>
      <c r="T86" s="116" cm="1">
        <f t="array" ref="T86">IF(YEAR(T$16)=$D86, T$59-SUM(_xlfn._xlws.FILTER(T$63:T85,MOD(_xlfn.SEQUENCE(ROWS(T$63:T85)),5)=4)),ROUND(T$59/_xlfn.DAYS(T$16,S$16)*IF(YEAR(S$16+1)=$D86,_xlfn.DAYS(DATE($D86,12,31),S$16)+1,IF(AND(YEAR(S$16+1)&lt;$D86,$D86&lt;YEAR(T$16)),_xlfn.DAYS(DATE($D86,12,31),DATE($D86,1,1))+1,0)),0))</f>
        <v>0</v>
      </c>
      <c r="U86" s="116" cm="1">
        <f t="array" ref="U86">IF(YEAR(U$16)=$D86, U$59-SUM(_xlfn._xlws.FILTER(U$63:U85,MOD(_xlfn.SEQUENCE(ROWS(U$63:U85)),5)=4)),ROUND(U$59/_xlfn.DAYS(U$16,T$16)*IF(YEAR(T$16+1)=$D86,_xlfn.DAYS(DATE($D86,12,31),T$16)+1,IF(AND(YEAR(T$16+1)&lt;$D86,$D86&lt;YEAR(U$16)),_xlfn.DAYS(DATE($D86,12,31),DATE($D86,1,1))+1,0)),0))</f>
        <v>0</v>
      </c>
      <c r="V86" s="116" cm="1">
        <f t="array" ref="V86">IF(YEAR(V$16)=$D86, V$59-SUM(_xlfn._xlws.FILTER(V$63:V85,MOD(_xlfn.SEQUENCE(ROWS(V$63:V85)),5)=4)),ROUND(V$59/_xlfn.DAYS(V$16,U$16)*IF(YEAR(U$16+1)=$D86,_xlfn.DAYS(DATE($D86,12,31),U$16)+1,IF(AND(YEAR(U$16+1)&lt;$D86,$D86&lt;YEAR(V$16)),_xlfn.DAYS(DATE($D86,12,31),DATE($D86,1,1))+1,0)),0))</f>
        <v>0</v>
      </c>
      <c r="W86" s="116" cm="1">
        <f t="array" ref="W86">IF(YEAR(W$16)=$D86, W$59-SUM(_xlfn._xlws.FILTER(W$63:W85,MOD(_xlfn.SEQUENCE(ROWS(W$63:W85)),5)=4)),ROUND(W$59/_xlfn.DAYS(W$16,V$16)*IF(YEAR(V$16+1)=$D86,_xlfn.DAYS(DATE($D86,12,31),V$16)+1,IF(AND(YEAR(V$16+1)&lt;$D86,$D86&lt;YEAR(W$16)),_xlfn.DAYS(DATE($D86,12,31),DATE($D86,1,1))+1,0)),0))</f>
        <v>0</v>
      </c>
      <c r="X86" s="116" cm="1">
        <f t="array" ref="X86">IF(YEAR(X$16)=$D86, X$59-SUM(_xlfn._xlws.FILTER(X$63:X85,MOD(_xlfn.SEQUENCE(ROWS(X$63:X85)),5)=4)),ROUND(X$59/_xlfn.DAYS(X$16,W$16)*IF(YEAR(W$16+1)=$D86,_xlfn.DAYS(DATE($D86,12,31),W$16)+1,IF(AND(YEAR(W$16+1)&lt;$D86,$D86&lt;YEAR(X$16)),_xlfn.DAYS(DATE($D86,12,31),DATE($D86,1,1))+1,0)),0))</f>
        <v>0</v>
      </c>
    </row>
    <row r="87" spans="1:24" ht="17" hidden="1" outlineLevel="1" x14ac:dyDescent="0.25">
      <c r="A87" s="5">
        <v>33</v>
      </c>
      <c r="B87" s="129" t="s">
        <v>170</v>
      </c>
      <c r="C87" s="117" t="s">
        <v>171</v>
      </c>
      <c r="D87" s="118">
        <f t="shared" si="29"/>
        <v>2024</v>
      </c>
      <c r="E87" s="119">
        <f>E83-E86</f>
        <v>0</v>
      </c>
      <c r="F87" s="119">
        <f t="shared" ref="F87:X87" si="35">F83-F86</f>
        <v>0</v>
      </c>
      <c r="G87" s="119">
        <f t="shared" si="35"/>
        <v>0</v>
      </c>
      <c r="H87" s="119">
        <f t="shared" si="35"/>
        <v>15483</v>
      </c>
      <c r="I87" s="119">
        <f t="shared" si="35"/>
        <v>4730</v>
      </c>
      <c r="J87" s="119">
        <f t="shared" si="35"/>
        <v>0</v>
      </c>
      <c r="K87" s="119">
        <f t="shared" si="35"/>
        <v>0</v>
      </c>
      <c r="L87" s="119">
        <f t="shared" si="35"/>
        <v>0</v>
      </c>
      <c r="M87" s="119">
        <f t="shared" si="35"/>
        <v>0</v>
      </c>
      <c r="N87" s="119">
        <f t="shared" si="35"/>
        <v>0</v>
      </c>
      <c r="O87" s="119">
        <f t="shared" si="35"/>
        <v>0</v>
      </c>
      <c r="P87" s="119">
        <f t="shared" si="35"/>
        <v>0</v>
      </c>
      <c r="Q87" s="119">
        <f t="shared" si="35"/>
        <v>0</v>
      </c>
      <c r="R87" s="119">
        <f t="shared" si="35"/>
        <v>0</v>
      </c>
      <c r="S87" s="119">
        <f t="shared" si="35"/>
        <v>0</v>
      </c>
      <c r="T87" s="119">
        <f t="shared" si="35"/>
        <v>0</v>
      </c>
      <c r="U87" s="119">
        <f t="shared" si="35"/>
        <v>0</v>
      </c>
      <c r="V87" s="119">
        <f t="shared" si="35"/>
        <v>0</v>
      </c>
      <c r="W87" s="119">
        <f t="shared" si="35"/>
        <v>0</v>
      </c>
      <c r="X87" s="119">
        <f t="shared" si="35"/>
        <v>0</v>
      </c>
    </row>
    <row r="88" spans="1:24" ht="17" hidden="1" outlineLevel="1" x14ac:dyDescent="0.25">
      <c r="A88" s="5">
        <v>27</v>
      </c>
      <c r="B88" s="37" t="s">
        <v>162</v>
      </c>
      <c r="C88" s="120" t="s">
        <v>163</v>
      </c>
      <c r="D88" s="121">
        <f t="shared" si="29"/>
        <v>2025</v>
      </c>
      <c r="E88" s="122" cm="1">
        <f t="array" ref="E88">IF(YEAR(E$16)=$D88, E$44-SUM(_xlfn._xlws.FILTER(E$63:E87,MOD(_xlfn.SEQUENCE(ROWS(E$63:E87)),5)=1)),ROUND(E$44/_xlfn.DAYS(E$16,D$16)*IF(YEAR(D$16+1)=$D88,_xlfn.DAYS(DATE($D88,12,31),D$16)+1,IF(AND(YEAR(D$16+1)&lt;$D88,$D88&lt;YEAR(E$16)),_xlfn.DAYS(DATE($D88,12,31),DATE($D88,1,1))+1,0)),0))</f>
        <v>0</v>
      </c>
      <c r="F88" s="122" cm="1">
        <f t="array" ref="F88">IF(YEAR(F$16)=$D88, F$44-SUM(_xlfn._xlws.FILTER(F$63:F87,MOD(_xlfn.SEQUENCE(ROWS(F$63:F87)),5)=1)),ROUND(F$44/_xlfn.DAYS(F$16,E$16)*IF(YEAR(E$16+1)=$D88,_xlfn.DAYS(DATE($D88,12,31),E$16)+1,IF(AND(YEAR(E$16+1)&lt;$D88,$D88&lt;YEAR(F$16)),_xlfn.DAYS(DATE($D88,12,31),DATE($D88,1,1))+1,0)),0))</f>
        <v>0</v>
      </c>
      <c r="G88" s="122" cm="1">
        <f t="array" ref="G88">IF(YEAR(G$16)=$D88, G$44-SUM(_xlfn._xlws.FILTER(G$63:G87,MOD(_xlfn.SEQUENCE(ROWS(G$63:G87)),5)=1)),ROUND(G$44/_xlfn.DAYS(G$16,F$16)*IF(YEAR(F$16+1)=$D88,_xlfn.DAYS(DATE($D88,12,31),F$16)+1,IF(AND(YEAR(F$16+1)&lt;$D88,$D88&lt;YEAR(G$16)),_xlfn.DAYS(DATE($D88,12,31),DATE($D88,1,1))+1,0)),0))</f>
        <v>0</v>
      </c>
      <c r="H88" s="122" cm="1">
        <f t="array" ref="H88">IF(YEAR(H$16)=$D88, H$44-SUM(_xlfn._xlws.FILTER(H$63:H87,MOD(_xlfn.SEQUENCE(ROWS(H$63:H87)),5)=1)),ROUND(H$44/_xlfn.DAYS(H$16,G$16)*IF(YEAR(G$16+1)=$D88,_xlfn.DAYS(DATE($D88,12,31),G$16)+1,IF(AND(YEAR(G$16+1)&lt;$D88,$D88&lt;YEAR(H$16)),_xlfn.DAYS(DATE($D88,12,31),DATE($D88,1,1))+1,0)),0))</f>
        <v>0</v>
      </c>
      <c r="I88" s="122" cm="1">
        <f t="array" ref="I88">IF(YEAR(I$16)=$D88, I$44-SUM(_xlfn._xlws.FILTER(I$63:I87,MOD(_xlfn.SEQUENCE(ROWS(I$63:I87)),5)=1)),ROUND(I$44/_xlfn.DAYS(I$16,H$16)*IF(YEAR(H$16+1)=$D88,_xlfn.DAYS(DATE($D88,12,31),H$16)+1,IF(AND(YEAR(H$16+1)&lt;$D88,$D88&lt;YEAR(I$16)),_xlfn.DAYS(DATE($D88,12,31),DATE($D88,1,1))+1,0)),0))</f>
        <v>28780</v>
      </c>
      <c r="J88" s="122" cm="1">
        <f t="array" ref="J88">IF(YEAR(J$16)=$D88, J$44-SUM(_xlfn._xlws.FILTER(J$63:J87,MOD(_xlfn.SEQUENCE(ROWS(J$63:J87)),5)=1)),ROUND(J$44/_xlfn.DAYS(J$16,I$16)*IF(YEAR(I$16+1)=$D88,_xlfn.DAYS(DATE($D88,12,31),I$16)+1,IF(AND(YEAR(I$16+1)&lt;$D88,$D88&lt;YEAR(J$16)),_xlfn.DAYS(DATE($D88,12,31),DATE($D88,1,1))+1,0)),0))</f>
        <v>13215</v>
      </c>
      <c r="K88" s="122" cm="1">
        <f t="array" ref="K88">IF(YEAR(K$16)=$D88, K$44-SUM(_xlfn._xlws.FILTER(K$63:K87,MOD(_xlfn.SEQUENCE(ROWS(K$63:K87)),5)=1)),ROUND(K$44/_xlfn.DAYS(K$16,J$16)*IF(YEAR(J$16+1)=$D88,_xlfn.DAYS(DATE($D88,12,31),J$16)+1,IF(AND(YEAR(J$16+1)&lt;$D88,$D88&lt;YEAR(K$16)),_xlfn.DAYS(DATE($D88,12,31),DATE($D88,1,1))+1,0)),0))</f>
        <v>0</v>
      </c>
      <c r="L88" s="122" cm="1">
        <f t="array" ref="L88">IF(YEAR(L$16)=$D88, L$44-SUM(_xlfn._xlws.FILTER(L$63:L87,MOD(_xlfn.SEQUENCE(ROWS(L$63:L87)),5)=1)),ROUND(L$44/_xlfn.DAYS(L$16,K$16)*IF(YEAR(K$16+1)=$D88,_xlfn.DAYS(DATE($D88,12,31),K$16)+1,IF(AND(YEAR(K$16+1)&lt;$D88,$D88&lt;YEAR(L$16)),_xlfn.DAYS(DATE($D88,12,31),DATE($D88,1,1))+1,0)),0))</f>
        <v>0</v>
      </c>
      <c r="M88" s="122" cm="1">
        <f t="array" ref="M88">IF(YEAR(M$16)=$D88, M$44-SUM(_xlfn._xlws.FILTER(M$63:M87,MOD(_xlfn.SEQUENCE(ROWS(M$63:M87)),5)=1)),ROUND(M$44/_xlfn.DAYS(M$16,L$16)*IF(YEAR(L$16+1)=$D88,_xlfn.DAYS(DATE($D88,12,31),L$16)+1,IF(AND(YEAR(L$16+1)&lt;$D88,$D88&lt;YEAR(M$16)),_xlfn.DAYS(DATE($D88,12,31),DATE($D88,1,1))+1,0)),0))</f>
        <v>0</v>
      </c>
      <c r="N88" s="122" cm="1">
        <f t="array" ref="N88">IF(YEAR(N$16)=$D88, N$44-SUM(_xlfn._xlws.FILTER(N$63:N87,MOD(_xlfn.SEQUENCE(ROWS(N$63:N87)),5)=1)),ROUND(N$44/_xlfn.DAYS(N$16,M$16)*IF(YEAR(M$16+1)=$D88,_xlfn.DAYS(DATE($D88,12,31),M$16)+1,IF(AND(YEAR(M$16+1)&lt;$D88,$D88&lt;YEAR(N$16)),_xlfn.DAYS(DATE($D88,12,31),DATE($D88,1,1))+1,0)),0))</f>
        <v>0</v>
      </c>
      <c r="O88" s="122" cm="1">
        <f t="array" ref="O88">IF(YEAR(O$16)=$D88, O$44-SUM(_xlfn._xlws.FILTER(O$63:O87,MOD(_xlfn.SEQUENCE(ROWS(O$63:O87)),5)=1)),ROUND(O$44/_xlfn.DAYS(O$16,N$16)*IF(YEAR(N$16+1)=$D88,_xlfn.DAYS(DATE($D88,12,31),N$16)+1,IF(AND(YEAR(N$16+1)&lt;$D88,$D88&lt;YEAR(O$16)),_xlfn.DAYS(DATE($D88,12,31),DATE($D88,1,1))+1,0)),0))</f>
        <v>0</v>
      </c>
      <c r="P88" s="122" cm="1">
        <f t="array" ref="P88">IF(YEAR(P$16)=$D88, P$44-SUM(_xlfn._xlws.FILTER(P$63:P87,MOD(_xlfn.SEQUENCE(ROWS(P$63:P87)),5)=1)),ROUND(P$44/_xlfn.DAYS(P$16,O$16)*IF(YEAR(O$16+1)=$D88,_xlfn.DAYS(DATE($D88,12,31),O$16)+1,IF(AND(YEAR(O$16+1)&lt;$D88,$D88&lt;YEAR(P$16)),_xlfn.DAYS(DATE($D88,12,31),DATE($D88,1,1))+1,0)),0))</f>
        <v>0</v>
      </c>
      <c r="Q88" s="122" cm="1">
        <f t="array" ref="Q88">IF(YEAR(Q$16)=$D88, Q$44-SUM(_xlfn._xlws.FILTER(Q$63:Q87,MOD(_xlfn.SEQUENCE(ROWS(Q$63:Q87)),5)=1)),ROUND(Q$44/_xlfn.DAYS(Q$16,P$16)*IF(YEAR(P$16+1)=$D88,_xlfn.DAYS(DATE($D88,12,31),P$16)+1,IF(AND(YEAR(P$16+1)&lt;$D88,$D88&lt;YEAR(Q$16)),_xlfn.DAYS(DATE($D88,12,31),DATE($D88,1,1))+1,0)),0))</f>
        <v>0</v>
      </c>
      <c r="R88" s="122" cm="1">
        <f t="array" ref="R88">IF(YEAR(R$16)=$D88, R$44-SUM(_xlfn._xlws.FILTER(R$63:R87,MOD(_xlfn.SEQUENCE(ROWS(R$63:R87)),5)=1)),ROUND(R$44/_xlfn.DAYS(R$16,Q$16)*IF(YEAR(Q$16+1)=$D88,_xlfn.DAYS(DATE($D88,12,31),Q$16)+1,IF(AND(YEAR(Q$16+1)&lt;$D88,$D88&lt;YEAR(R$16)),_xlfn.DAYS(DATE($D88,12,31),DATE($D88,1,1))+1,0)),0))</f>
        <v>0</v>
      </c>
      <c r="S88" s="122" cm="1">
        <f t="array" ref="S88">IF(YEAR(S$16)=$D88, S$44-SUM(_xlfn._xlws.FILTER(S$63:S87,MOD(_xlfn.SEQUENCE(ROWS(S$63:S87)),5)=1)),ROUND(S$44/_xlfn.DAYS(S$16,R$16)*IF(YEAR(R$16+1)=$D88,_xlfn.DAYS(DATE($D88,12,31),R$16)+1,IF(AND(YEAR(R$16+1)&lt;$D88,$D88&lt;YEAR(S$16)),_xlfn.DAYS(DATE($D88,12,31),DATE($D88,1,1))+1,0)),0))</f>
        <v>0</v>
      </c>
      <c r="T88" s="122" cm="1">
        <f t="array" ref="T88">IF(YEAR(T$16)=$D88, T$44-SUM(_xlfn._xlws.FILTER(T$63:T87,MOD(_xlfn.SEQUENCE(ROWS(T$63:T87)),5)=1)),ROUND(T$44/_xlfn.DAYS(T$16,S$16)*IF(YEAR(S$16+1)=$D88,_xlfn.DAYS(DATE($D88,12,31),S$16)+1,IF(AND(YEAR(S$16+1)&lt;$D88,$D88&lt;YEAR(T$16)),_xlfn.DAYS(DATE($D88,12,31),DATE($D88,1,1))+1,0)),0))</f>
        <v>0</v>
      </c>
      <c r="U88" s="122" cm="1">
        <f t="array" ref="U88">IF(YEAR(U$16)=$D88, U$44-SUM(_xlfn._xlws.FILTER(U$63:U87,MOD(_xlfn.SEQUENCE(ROWS(U$63:U87)),5)=1)),ROUND(U$44/_xlfn.DAYS(U$16,T$16)*IF(YEAR(T$16+1)=$D88,_xlfn.DAYS(DATE($D88,12,31),T$16)+1,IF(AND(YEAR(T$16+1)&lt;$D88,$D88&lt;YEAR(U$16)),_xlfn.DAYS(DATE($D88,12,31),DATE($D88,1,1))+1,0)),0))</f>
        <v>0</v>
      </c>
      <c r="V88" s="122" cm="1">
        <f t="array" ref="V88">IF(YEAR(V$16)=$D88, V$44-SUM(_xlfn._xlws.FILTER(V$63:V87,MOD(_xlfn.SEQUENCE(ROWS(V$63:V87)),5)=1)),ROUND(V$44/_xlfn.DAYS(V$16,U$16)*IF(YEAR(U$16+1)=$D88,_xlfn.DAYS(DATE($D88,12,31),U$16)+1,IF(AND(YEAR(U$16+1)&lt;$D88,$D88&lt;YEAR(V$16)),_xlfn.DAYS(DATE($D88,12,31),DATE($D88,1,1))+1,0)),0))</f>
        <v>0</v>
      </c>
      <c r="W88" s="122" cm="1">
        <f t="array" ref="W88">IF(YEAR(W$16)=$D88, W$44-SUM(_xlfn._xlws.FILTER(W$63:W87,MOD(_xlfn.SEQUENCE(ROWS(W$63:W87)),5)=1)),ROUND(W$44/_xlfn.DAYS(W$16,V$16)*IF(YEAR(V$16+1)=$D88,_xlfn.DAYS(DATE($D88,12,31),V$16)+1,IF(AND(YEAR(V$16+1)&lt;$D88,$D88&lt;YEAR(W$16)),_xlfn.DAYS(DATE($D88,12,31),DATE($D88,1,1))+1,0)),0))</f>
        <v>0</v>
      </c>
      <c r="X88" s="122" cm="1">
        <f t="array" ref="X88">IF(YEAR(X$16)=$D88, X$44-SUM(_xlfn._xlws.FILTER(X$63:X87,MOD(_xlfn.SEQUENCE(ROWS(X$63:X87)),5)=1)),ROUND(X$44/_xlfn.DAYS(X$16,W$16)*IF(YEAR(W$16+1)=$D88,_xlfn.DAYS(DATE($D88,12,31),W$16)+1,IF(AND(YEAR(W$16+1)&lt;$D88,$D88&lt;YEAR(X$16)),_xlfn.DAYS(DATE($D88,12,31),DATE($D88,1,1))+1,0)),0))</f>
        <v>0</v>
      </c>
    </row>
    <row r="89" spans="1:24" ht="17" hidden="1" outlineLevel="1" x14ac:dyDescent="0.25">
      <c r="A89" s="5">
        <v>28</v>
      </c>
      <c r="B89" s="129" t="s">
        <v>164</v>
      </c>
      <c r="C89" s="120" t="s">
        <v>165</v>
      </c>
      <c r="D89" s="121">
        <f t="shared" si="29"/>
        <v>2025</v>
      </c>
      <c r="E89" s="122" cm="1">
        <f t="array" ref="E89">IF(YEAR(E$16)=$D89, E$46-SUM(_xlfn._xlws.FILTER(E$63:E88,MOD(_xlfn.SEQUENCE(ROWS(E$63:E88)),5)=2)),ROUND(E$46/_xlfn.DAYS(E$16,D$16)*IF(YEAR(D$16+1)=$D89,_xlfn.DAYS(DATE($D89,12,31),D$16)+1,IF(AND(YEAR(D$16+1)&lt;$D89,$D89&lt;YEAR(E$16)),_xlfn.DAYS(DATE($D89,12,31),DATE($D89,1,1))+1,0)),0))</f>
        <v>0</v>
      </c>
      <c r="F89" s="122" cm="1">
        <f t="array" ref="F89">IF(YEAR(F$16)=$D89, F$46-SUM(_xlfn._xlws.FILTER(F$63:F88,MOD(_xlfn.SEQUENCE(ROWS(F$63:F88)),5)=2)),ROUND(F$46/_xlfn.DAYS(F$16,E$16)*IF(YEAR(E$16+1)=$D89,_xlfn.DAYS(DATE($D89,12,31),E$16)+1,IF(AND(YEAR(E$16+1)&lt;$D89,$D89&lt;YEAR(F$16)),_xlfn.DAYS(DATE($D89,12,31),DATE($D89,1,1))+1,0)),0))</f>
        <v>0</v>
      </c>
      <c r="G89" s="122" cm="1">
        <f t="array" ref="G89">IF(YEAR(G$16)=$D89, G$46-SUM(_xlfn._xlws.FILTER(G$63:G88,MOD(_xlfn.SEQUENCE(ROWS(G$63:G88)),5)=2)),ROUND(G$46/_xlfn.DAYS(G$16,F$16)*IF(YEAR(F$16+1)=$D89,_xlfn.DAYS(DATE($D89,12,31),F$16)+1,IF(AND(YEAR(F$16+1)&lt;$D89,$D89&lt;YEAR(G$16)),_xlfn.DAYS(DATE($D89,12,31),DATE($D89,1,1))+1,0)),0))</f>
        <v>0</v>
      </c>
      <c r="H89" s="122" cm="1">
        <f t="array" ref="H89">IF(YEAR(H$16)=$D89, H$46-SUM(_xlfn._xlws.FILTER(H$63:H88,MOD(_xlfn.SEQUENCE(ROWS(H$63:H88)),5)=2)),ROUND(H$46/_xlfn.DAYS(H$16,G$16)*IF(YEAR(G$16+1)=$D89,_xlfn.DAYS(DATE($D89,12,31),G$16)+1,IF(AND(YEAR(G$16+1)&lt;$D89,$D89&lt;YEAR(H$16)),_xlfn.DAYS(DATE($D89,12,31),DATE($D89,1,1))+1,0)),0))</f>
        <v>0</v>
      </c>
      <c r="I89" s="122" cm="1">
        <f t="array" ref="I89">IF(YEAR(I$16)=$D89, I$46-SUM(_xlfn._xlws.FILTER(I$63:I88,MOD(_xlfn.SEQUENCE(ROWS(I$63:I88)),5)=2)),ROUND(I$46/_xlfn.DAYS(I$16,H$16)*IF(YEAR(H$16+1)=$D89,_xlfn.DAYS(DATE($D89,12,31),H$16)+1,IF(AND(YEAR(H$16+1)&lt;$D89,$D89&lt;YEAR(I$16)),_xlfn.DAYS(DATE($D89,12,31),DATE($D89,1,1))+1,0)),0))</f>
        <v>4318</v>
      </c>
      <c r="J89" s="122" cm="1">
        <f t="array" ref="J89">IF(YEAR(J$16)=$D89, J$46-SUM(_xlfn._xlws.FILTER(J$63:J88,MOD(_xlfn.SEQUENCE(ROWS(J$63:J88)),5)=2)),ROUND(J$46/_xlfn.DAYS(J$16,I$16)*IF(YEAR(I$16+1)=$D89,_xlfn.DAYS(DATE($D89,12,31),I$16)+1,IF(AND(YEAR(I$16+1)&lt;$D89,$D89&lt;YEAR(J$16)),_xlfn.DAYS(DATE($D89,12,31),DATE($D89,1,1))+1,0)),0))</f>
        <v>1982</v>
      </c>
      <c r="K89" s="122" cm="1">
        <f t="array" ref="K89">IF(YEAR(K$16)=$D89, K$46-SUM(_xlfn._xlws.FILTER(K$63:K88,MOD(_xlfn.SEQUENCE(ROWS(K$63:K88)),5)=2)),ROUND(K$46/_xlfn.DAYS(K$16,J$16)*IF(YEAR(J$16+1)=$D89,_xlfn.DAYS(DATE($D89,12,31),J$16)+1,IF(AND(YEAR(J$16+1)&lt;$D89,$D89&lt;YEAR(K$16)),_xlfn.DAYS(DATE($D89,12,31),DATE($D89,1,1))+1,0)),0))</f>
        <v>0</v>
      </c>
      <c r="L89" s="122" cm="1">
        <f t="array" ref="L89">IF(YEAR(L$16)=$D89, L$46-SUM(_xlfn._xlws.FILTER(L$63:L88,MOD(_xlfn.SEQUENCE(ROWS(L$63:L88)),5)=2)),ROUND(L$46/_xlfn.DAYS(L$16,K$16)*IF(YEAR(K$16+1)=$D89,_xlfn.DAYS(DATE($D89,12,31),K$16)+1,IF(AND(YEAR(K$16+1)&lt;$D89,$D89&lt;YEAR(L$16)),_xlfn.DAYS(DATE($D89,12,31),DATE($D89,1,1))+1,0)),0))</f>
        <v>0</v>
      </c>
      <c r="M89" s="122" cm="1">
        <f t="array" ref="M89">IF(YEAR(M$16)=$D89, M$46-SUM(_xlfn._xlws.FILTER(M$63:M88,MOD(_xlfn.SEQUENCE(ROWS(M$63:M88)),5)=2)),ROUND(M$46/_xlfn.DAYS(M$16,L$16)*IF(YEAR(L$16+1)=$D89,_xlfn.DAYS(DATE($D89,12,31),L$16)+1,IF(AND(YEAR(L$16+1)&lt;$D89,$D89&lt;YEAR(M$16)),_xlfn.DAYS(DATE($D89,12,31),DATE($D89,1,1))+1,0)),0))</f>
        <v>0</v>
      </c>
      <c r="N89" s="122" cm="1">
        <f t="array" ref="N89">IF(YEAR(N$16)=$D89, N$46-SUM(_xlfn._xlws.FILTER(N$63:N88,MOD(_xlfn.SEQUENCE(ROWS(N$63:N88)),5)=2)),ROUND(N$46/_xlfn.DAYS(N$16,M$16)*IF(YEAR(M$16+1)=$D89,_xlfn.DAYS(DATE($D89,12,31),M$16)+1,IF(AND(YEAR(M$16+1)&lt;$D89,$D89&lt;YEAR(N$16)),_xlfn.DAYS(DATE($D89,12,31),DATE($D89,1,1))+1,0)),0))</f>
        <v>0</v>
      </c>
      <c r="O89" s="122" cm="1">
        <f t="array" ref="O89">IF(YEAR(O$16)=$D89, O$46-SUM(_xlfn._xlws.FILTER(O$63:O88,MOD(_xlfn.SEQUENCE(ROWS(O$63:O88)),5)=2)),ROUND(O$46/_xlfn.DAYS(O$16,N$16)*IF(YEAR(N$16+1)=$D89,_xlfn.DAYS(DATE($D89,12,31),N$16)+1,IF(AND(YEAR(N$16+1)&lt;$D89,$D89&lt;YEAR(O$16)),_xlfn.DAYS(DATE($D89,12,31),DATE($D89,1,1))+1,0)),0))</f>
        <v>0</v>
      </c>
      <c r="P89" s="122" cm="1">
        <f t="array" ref="P89">IF(YEAR(P$16)=$D89, P$46-SUM(_xlfn._xlws.FILTER(P$63:P88,MOD(_xlfn.SEQUENCE(ROWS(P$63:P88)),5)=2)),ROUND(P$46/_xlfn.DAYS(P$16,O$16)*IF(YEAR(O$16+1)=$D89,_xlfn.DAYS(DATE($D89,12,31),O$16)+1,IF(AND(YEAR(O$16+1)&lt;$D89,$D89&lt;YEAR(P$16)),_xlfn.DAYS(DATE($D89,12,31),DATE($D89,1,1))+1,0)),0))</f>
        <v>0</v>
      </c>
      <c r="Q89" s="122" cm="1">
        <f t="array" ref="Q89">IF(YEAR(Q$16)=$D89, Q$46-SUM(_xlfn._xlws.FILTER(Q$63:Q88,MOD(_xlfn.SEQUENCE(ROWS(Q$63:Q88)),5)=2)),ROUND(Q$46/_xlfn.DAYS(Q$16,P$16)*IF(YEAR(P$16+1)=$D89,_xlfn.DAYS(DATE($D89,12,31),P$16)+1,IF(AND(YEAR(P$16+1)&lt;$D89,$D89&lt;YEAR(Q$16)),_xlfn.DAYS(DATE($D89,12,31),DATE($D89,1,1))+1,0)),0))</f>
        <v>0</v>
      </c>
      <c r="R89" s="122" cm="1">
        <f t="array" ref="R89">IF(YEAR(R$16)=$D89, R$46-SUM(_xlfn._xlws.FILTER(R$63:R88,MOD(_xlfn.SEQUENCE(ROWS(R$63:R88)),5)=2)),ROUND(R$46/_xlfn.DAYS(R$16,Q$16)*IF(YEAR(Q$16+1)=$D89,_xlfn.DAYS(DATE($D89,12,31),Q$16)+1,IF(AND(YEAR(Q$16+1)&lt;$D89,$D89&lt;YEAR(R$16)),_xlfn.DAYS(DATE($D89,12,31),DATE($D89,1,1))+1,0)),0))</f>
        <v>0</v>
      </c>
      <c r="S89" s="122" cm="1">
        <f t="array" ref="S89">IF(YEAR(S$16)=$D89, S$46-SUM(_xlfn._xlws.FILTER(S$63:S88,MOD(_xlfn.SEQUENCE(ROWS(S$63:S88)),5)=2)),ROUND(S$46/_xlfn.DAYS(S$16,R$16)*IF(YEAR(R$16+1)=$D89,_xlfn.DAYS(DATE($D89,12,31),R$16)+1,IF(AND(YEAR(R$16+1)&lt;$D89,$D89&lt;YEAR(S$16)),_xlfn.DAYS(DATE($D89,12,31),DATE($D89,1,1))+1,0)),0))</f>
        <v>0</v>
      </c>
      <c r="T89" s="122" cm="1">
        <f t="array" ref="T89">IF(YEAR(T$16)=$D89, T$46-SUM(_xlfn._xlws.FILTER(T$63:T88,MOD(_xlfn.SEQUENCE(ROWS(T$63:T88)),5)=2)),ROUND(T$46/_xlfn.DAYS(T$16,S$16)*IF(YEAR(S$16+1)=$D89,_xlfn.DAYS(DATE($D89,12,31),S$16)+1,IF(AND(YEAR(S$16+1)&lt;$D89,$D89&lt;YEAR(T$16)),_xlfn.DAYS(DATE($D89,12,31),DATE($D89,1,1))+1,0)),0))</f>
        <v>0</v>
      </c>
      <c r="U89" s="122" cm="1">
        <f t="array" ref="U89">IF(YEAR(U$16)=$D89, U$46-SUM(_xlfn._xlws.FILTER(U$63:U88,MOD(_xlfn.SEQUENCE(ROWS(U$63:U88)),5)=2)),ROUND(U$46/_xlfn.DAYS(U$16,T$16)*IF(YEAR(T$16+1)=$D89,_xlfn.DAYS(DATE($D89,12,31),T$16)+1,IF(AND(YEAR(T$16+1)&lt;$D89,$D89&lt;YEAR(U$16)),_xlfn.DAYS(DATE($D89,12,31),DATE($D89,1,1))+1,0)),0))</f>
        <v>0</v>
      </c>
      <c r="V89" s="122" cm="1">
        <f t="array" ref="V89">IF(YEAR(V$16)=$D89, V$46-SUM(_xlfn._xlws.FILTER(V$63:V88,MOD(_xlfn.SEQUENCE(ROWS(V$63:V88)),5)=2)),ROUND(V$46/_xlfn.DAYS(V$16,U$16)*IF(YEAR(U$16+1)=$D89,_xlfn.DAYS(DATE($D89,12,31),U$16)+1,IF(AND(YEAR(U$16+1)&lt;$D89,$D89&lt;YEAR(V$16)),_xlfn.DAYS(DATE($D89,12,31),DATE($D89,1,1))+1,0)),0))</f>
        <v>0</v>
      </c>
      <c r="W89" s="122" cm="1">
        <f t="array" ref="W89">IF(YEAR(W$16)=$D89, W$46-SUM(_xlfn._xlws.FILTER(W$63:W88,MOD(_xlfn.SEQUENCE(ROWS(W$63:W88)),5)=2)),ROUND(W$46/_xlfn.DAYS(W$16,V$16)*IF(YEAR(V$16+1)=$D89,_xlfn.DAYS(DATE($D89,12,31),V$16)+1,IF(AND(YEAR(V$16+1)&lt;$D89,$D89&lt;YEAR(W$16)),_xlfn.DAYS(DATE($D89,12,31),DATE($D89,1,1))+1,0)),0))</f>
        <v>0</v>
      </c>
      <c r="X89" s="122" cm="1">
        <f t="array" ref="X89">IF(YEAR(X$16)=$D89, X$46-SUM(_xlfn._xlws.FILTER(X$63:X88,MOD(_xlfn.SEQUENCE(ROWS(X$63:X88)),5)=2)),ROUND(X$46/_xlfn.DAYS(X$16,W$16)*IF(YEAR(W$16+1)=$D89,_xlfn.DAYS(DATE($D89,12,31),W$16)+1,IF(AND(YEAR(W$16+1)&lt;$D89,$D89&lt;YEAR(X$16)),_xlfn.DAYS(DATE($D89,12,31),DATE($D89,1,1))+1,0)),0))</f>
        <v>0</v>
      </c>
    </row>
    <row r="90" spans="1:24" ht="17" hidden="1" outlineLevel="1" x14ac:dyDescent="0.25">
      <c r="A90" s="5">
        <v>29</v>
      </c>
      <c r="B90" s="129" t="s">
        <v>166</v>
      </c>
      <c r="C90" s="120" t="s">
        <v>167</v>
      </c>
      <c r="D90" s="121">
        <f t="shared" si="29"/>
        <v>2025</v>
      </c>
      <c r="E90" s="123">
        <f>E88-E89</f>
        <v>0</v>
      </c>
      <c r="F90" s="123">
        <f t="shared" ref="F90:X90" si="36">F88-F89</f>
        <v>0</v>
      </c>
      <c r="G90" s="123">
        <f t="shared" si="36"/>
        <v>0</v>
      </c>
      <c r="H90" s="123">
        <f t="shared" si="36"/>
        <v>0</v>
      </c>
      <c r="I90" s="123">
        <f t="shared" si="36"/>
        <v>24462</v>
      </c>
      <c r="J90" s="123">
        <f t="shared" si="36"/>
        <v>11233</v>
      </c>
      <c r="K90" s="123">
        <f t="shared" si="36"/>
        <v>0</v>
      </c>
      <c r="L90" s="123">
        <f t="shared" si="36"/>
        <v>0</v>
      </c>
      <c r="M90" s="123">
        <f t="shared" si="36"/>
        <v>0</v>
      </c>
      <c r="N90" s="123">
        <f t="shared" si="36"/>
        <v>0</v>
      </c>
      <c r="O90" s="123">
        <f t="shared" si="36"/>
        <v>0</v>
      </c>
      <c r="P90" s="123">
        <f t="shared" si="36"/>
        <v>0</v>
      </c>
      <c r="Q90" s="123">
        <f t="shared" si="36"/>
        <v>0</v>
      </c>
      <c r="R90" s="123">
        <f t="shared" si="36"/>
        <v>0</v>
      </c>
      <c r="S90" s="123">
        <f t="shared" si="36"/>
        <v>0</v>
      </c>
      <c r="T90" s="123">
        <f t="shared" si="36"/>
        <v>0</v>
      </c>
      <c r="U90" s="123">
        <f t="shared" si="36"/>
        <v>0</v>
      </c>
      <c r="V90" s="123">
        <f t="shared" si="36"/>
        <v>0</v>
      </c>
      <c r="W90" s="123">
        <f t="shared" si="36"/>
        <v>0</v>
      </c>
      <c r="X90" s="123">
        <f t="shared" si="36"/>
        <v>0</v>
      </c>
    </row>
    <row r="91" spans="1:24" ht="17" hidden="1" outlineLevel="1" x14ac:dyDescent="0.25">
      <c r="A91" s="5">
        <v>31</v>
      </c>
      <c r="B91" s="129" t="s">
        <v>168</v>
      </c>
      <c r="C91" s="120" t="s">
        <v>169</v>
      </c>
      <c r="D91" s="121">
        <f t="shared" si="29"/>
        <v>2025</v>
      </c>
      <c r="E91" s="122" cm="1">
        <f t="array" ref="E91">IF(YEAR(E$16)=$D91, E$59-SUM(_xlfn._xlws.FILTER(E$63:E90,MOD(_xlfn.SEQUENCE(ROWS(E$63:E90)),5)=4)),ROUND(E$59/_xlfn.DAYS(E$16,D$16)*IF(YEAR(D$16+1)=$D91,_xlfn.DAYS(DATE($D91,12,31),D$16)+1,IF(AND(YEAR(D$16+1)&lt;$D91,$D91&lt;YEAR(E$16)),_xlfn.DAYS(DATE($D91,12,31),DATE($D91,1,1))+1,0)),0))</f>
        <v>0</v>
      </c>
      <c r="F91" s="122" cm="1">
        <f t="array" ref="F91">IF(YEAR(F$16)=$D91, F$59-SUM(_xlfn._xlws.FILTER(F$63:F90,MOD(_xlfn.SEQUENCE(ROWS(F$63:F90)),5)=4)),ROUND(F$59/_xlfn.DAYS(F$16,E$16)*IF(YEAR(E$16+1)=$D91,_xlfn.DAYS(DATE($D91,12,31),E$16)+1,IF(AND(YEAR(E$16+1)&lt;$D91,$D91&lt;YEAR(F$16)),_xlfn.DAYS(DATE($D91,12,31),DATE($D91,1,1))+1,0)),0))</f>
        <v>0</v>
      </c>
      <c r="G91" s="122" cm="1">
        <f t="array" ref="G91">IF(YEAR(G$16)=$D91, G$59-SUM(_xlfn._xlws.FILTER(G$63:G90,MOD(_xlfn.SEQUENCE(ROWS(G$63:G90)),5)=4)),ROUND(G$59/_xlfn.DAYS(G$16,F$16)*IF(YEAR(F$16+1)=$D91,_xlfn.DAYS(DATE($D91,12,31),F$16)+1,IF(AND(YEAR(F$16+1)&lt;$D91,$D91&lt;YEAR(G$16)),_xlfn.DAYS(DATE($D91,12,31),DATE($D91,1,1))+1,0)),0))</f>
        <v>0</v>
      </c>
      <c r="H91" s="122" cm="1">
        <f t="array" ref="H91">IF(YEAR(H$16)=$D91, H$59-SUM(_xlfn._xlws.FILTER(H$63:H90,MOD(_xlfn.SEQUENCE(ROWS(H$63:H90)),5)=4)),ROUND(H$59/_xlfn.DAYS(H$16,G$16)*IF(YEAR(G$16+1)=$D91,_xlfn.DAYS(DATE($D91,12,31),G$16)+1,IF(AND(YEAR(G$16+1)&lt;$D91,$D91&lt;YEAR(H$16)),_xlfn.DAYS(DATE($D91,12,31),DATE($D91,1,1))+1,0)),0))</f>
        <v>0</v>
      </c>
      <c r="I91" s="122" cm="1">
        <f t="array" ref="I91">IF(YEAR(I$16)=$D91, I$59-SUM(_xlfn._xlws.FILTER(I$63:I90,MOD(_xlfn.SEQUENCE(ROWS(I$63:I90)),5)=4)),ROUND(I$59/_xlfn.DAYS(I$16,H$16)*IF(YEAR(H$16+1)=$D91,_xlfn.DAYS(DATE($D91,12,31),H$16)+1,IF(AND(YEAR(H$16+1)&lt;$D91,$D91&lt;YEAR(I$16)),_xlfn.DAYS(DATE($D91,12,31),DATE($D91,1,1))+1,0)),0))</f>
        <v>17523</v>
      </c>
      <c r="J91" s="122" cm="1">
        <f t="array" ref="J91">IF(YEAR(J$16)=$D91, J$59-SUM(_xlfn._xlws.FILTER(J$63:J90,MOD(_xlfn.SEQUENCE(ROWS(J$63:J90)),5)=4)),ROUND(J$59/_xlfn.DAYS(J$16,I$16)*IF(YEAR(I$16+1)=$D91,_xlfn.DAYS(DATE($D91,12,31),I$16)+1,IF(AND(YEAR(I$16+1)&lt;$D91,$D91&lt;YEAR(J$16)),_xlfn.DAYS(DATE($D91,12,31),DATE($D91,1,1))+1,0)),0))</f>
        <v>7290</v>
      </c>
      <c r="K91" s="122" cm="1">
        <f t="array" ref="K91">IF(YEAR(K$16)=$D91, K$59-SUM(_xlfn._xlws.FILTER(K$63:K90,MOD(_xlfn.SEQUENCE(ROWS(K$63:K90)),5)=4)),ROUND(K$59/_xlfn.DAYS(K$16,J$16)*IF(YEAR(J$16+1)=$D91,_xlfn.DAYS(DATE($D91,12,31),J$16)+1,IF(AND(YEAR(J$16+1)&lt;$D91,$D91&lt;YEAR(K$16)),_xlfn.DAYS(DATE($D91,12,31),DATE($D91,1,1))+1,0)),0))</f>
        <v>0</v>
      </c>
      <c r="L91" s="122" cm="1">
        <f t="array" ref="L91">IF(YEAR(L$16)=$D91, L$59-SUM(_xlfn._xlws.FILTER(L$63:L90,MOD(_xlfn.SEQUENCE(ROWS(L$63:L90)),5)=4)),ROUND(L$59/_xlfn.DAYS(L$16,K$16)*IF(YEAR(K$16+1)=$D91,_xlfn.DAYS(DATE($D91,12,31),K$16)+1,IF(AND(YEAR(K$16+1)&lt;$D91,$D91&lt;YEAR(L$16)),_xlfn.DAYS(DATE($D91,12,31),DATE($D91,1,1))+1,0)),0))</f>
        <v>0</v>
      </c>
      <c r="M91" s="122" cm="1">
        <f t="array" ref="M91">IF(YEAR(M$16)=$D91, M$59-SUM(_xlfn._xlws.FILTER(M$63:M90,MOD(_xlfn.SEQUENCE(ROWS(M$63:M90)),5)=4)),ROUND(M$59/_xlfn.DAYS(M$16,L$16)*IF(YEAR(L$16+1)=$D91,_xlfn.DAYS(DATE($D91,12,31),L$16)+1,IF(AND(YEAR(L$16+1)&lt;$D91,$D91&lt;YEAR(M$16)),_xlfn.DAYS(DATE($D91,12,31),DATE($D91,1,1))+1,0)),0))</f>
        <v>0</v>
      </c>
      <c r="N91" s="122" cm="1">
        <f t="array" ref="N91">IF(YEAR(N$16)=$D91, N$59-SUM(_xlfn._xlws.FILTER(N$63:N90,MOD(_xlfn.SEQUENCE(ROWS(N$63:N90)),5)=4)),ROUND(N$59/_xlfn.DAYS(N$16,M$16)*IF(YEAR(M$16+1)=$D91,_xlfn.DAYS(DATE($D91,12,31),M$16)+1,IF(AND(YEAR(M$16+1)&lt;$D91,$D91&lt;YEAR(N$16)),_xlfn.DAYS(DATE($D91,12,31),DATE($D91,1,1))+1,0)),0))</f>
        <v>0</v>
      </c>
      <c r="O91" s="122" cm="1">
        <f t="array" ref="O91">IF(YEAR(O$16)=$D91, O$59-SUM(_xlfn._xlws.FILTER(O$63:O90,MOD(_xlfn.SEQUENCE(ROWS(O$63:O90)),5)=4)),ROUND(O$59/_xlfn.DAYS(O$16,N$16)*IF(YEAR(N$16+1)=$D91,_xlfn.DAYS(DATE($D91,12,31),N$16)+1,IF(AND(YEAR(N$16+1)&lt;$D91,$D91&lt;YEAR(O$16)),_xlfn.DAYS(DATE($D91,12,31),DATE($D91,1,1))+1,0)),0))</f>
        <v>0</v>
      </c>
      <c r="P91" s="122" cm="1">
        <f t="array" ref="P91">IF(YEAR(P$16)=$D91, P$59-SUM(_xlfn._xlws.FILTER(P$63:P90,MOD(_xlfn.SEQUENCE(ROWS(P$63:P90)),5)=4)),ROUND(P$59/_xlfn.DAYS(P$16,O$16)*IF(YEAR(O$16+1)=$D91,_xlfn.DAYS(DATE($D91,12,31),O$16)+1,IF(AND(YEAR(O$16+1)&lt;$D91,$D91&lt;YEAR(P$16)),_xlfn.DAYS(DATE($D91,12,31),DATE($D91,1,1))+1,0)),0))</f>
        <v>0</v>
      </c>
      <c r="Q91" s="122" cm="1">
        <f t="array" ref="Q91">IF(YEAR(Q$16)=$D91, Q$59-SUM(_xlfn._xlws.FILTER(Q$63:Q90,MOD(_xlfn.SEQUENCE(ROWS(Q$63:Q90)),5)=4)),ROUND(Q$59/_xlfn.DAYS(Q$16,P$16)*IF(YEAR(P$16+1)=$D91,_xlfn.DAYS(DATE($D91,12,31),P$16)+1,IF(AND(YEAR(P$16+1)&lt;$D91,$D91&lt;YEAR(Q$16)),_xlfn.DAYS(DATE($D91,12,31),DATE($D91,1,1))+1,0)),0))</f>
        <v>0</v>
      </c>
      <c r="R91" s="122" cm="1">
        <f t="array" ref="R91">IF(YEAR(R$16)=$D91, R$59-SUM(_xlfn._xlws.FILTER(R$63:R90,MOD(_xlfn.SEQUENCE(ROWS(R$63:R90)),5)=4)),ROUND(R$59/_xlfn.DAYS(R$16,Q$16)*IF(YEAR(Q$16+1)=$D91,_xlfn.DAYS(DATE($D91,12,31),Q$16)+1,IF(AND(YEAR(Q$16+1)&lt;$D91,$D91&lt;YEAR(R$16)),_xlfn.DAYS(DATE($D91,12,31),DATE($D91,1,1))+1,0)),0))</f>
        <v>0</v>
      </c>
      <c r="S91" s="122" cm="1">
        <f t="array" ref="S91">IF(YEAR(S$16)=$D91, S$59-SUM(_xlfn._xlws.FILTER(S$63:S90,MOD(_xlfn.SEQUENCE(ROWS(S$63:S90)),5)=4)),ROUND(S$59/_xlfn.DAYS(S$16,R$16)*IF(YEAR(R$16+1)=$D91,_xlfn.DAYS(DATE($D91,12,31),R$16)+1,IF(AND(YEAR(R$16+1)&lt;$D91,$D91&lt;YEAR(S$16)),_xlfn.DAYS(DATE($D91,12,31),DATE($D91,1,1))+1,0)),0))</f>
        <v>0</v>
      </c>
      <c r="T91" s="122" cm="1">
        <f t="array" ref="T91">IF(YEAR(T$16)=$D91, T$59-SUM(_xlfn._xlws.FILTER(T$63:T90,MOD(_xlfn.SEQUENCE(ROWS(T$63:T90)),5)=4)),ROUND(T$59/_xlfn.DAYS(T$16,S$16)*IF(YEAR(S$16+1)=$D91,_xlfn.DAYS(DATE($D91,12,31),S$16)+1,IF(AND(YEAR(S$16+1)&lt;$D91,$D91&lt;YEAR(T$16)),_xlfn.DAYS(DATE($D91,12,31),DATE($D91,1,1))+1,0)),0))</f>
        <v>0</v>
      </c>
      <c r="U91" s="122" cm="1">
        <f t="array" ref="U91">IF(YEAR(U$16)=$D91, U$59-SUM(_xlfn._xlws.FILTER(U$63:U90,MOD(_xlfn.SEQUENCE(ROWS(U$63:U90)),5)=4)),ROUND(U$59/_xlfn.DAYS(U$16,T$16)*IF(YEAR(T$16+1)=$D91,_xlfn.DAYS(DATE($D91,12,31),T$16)+1,IF(AND(YEAR(T$16+1)&lt;$D91,$D91&lt;YEAR(U$16)),_xlfn.DAYS(DATE($D91,12,31),DATE($D91,1,1))+1,0)),0))</f>
        <v>0</v>
      </c>
      <c r="V91" s="122" cm="1">
        <f t="array" ref="V91">IF(YEAR(V$16)=$D91, V$59-SUM(_xlfn._xlws.FILTER(V$63:V90,MOD(_xlfn.SEQUENCE(ROWS(V$63:V90)),5)=4)),ROUND(V$59/_xlfn.DAYS(V$16,U$16)*IF(YEAR(U$16+1)=$D91,_xlfn.DAYS(DATE($D91,12,31),U$16)+1,IF(AND(YEAR(U$16+1)&lt;$D91,$D91&lt;YEAR(V$16)),_xlfn.DAYS(DATE($D91,12,31),DATE($D91,1,1))+1,0)),0))</f>
        <v>0</v>
      </c>
      <c r="W91" s="122" cm="1">
        <f t="array" ref="W91">IF(YEAR(W$16)=$D91, W$59-SUM(_xlfn._xlws.FILTER(W$63:W90,MOD(_xlfn.SEQUENCE(ROWS(W$63:W90)),5)=4)),ROUND(W$59/_xlfn.DAYS(W$16,V$16)*IF(YEAR(V$16+1)=$D91,_xlfn.DAYS(DATE($D91,12,31),V$16)+1,IF(AND(YEAR(V$16+1)&lt;$D91,$D91&lt;YEAR(W$16)),_xlfn.DAYS(DATE($D91,12,31),DATE($D91,1,1))+1,0)),0))</f>
        <v>0</v>
      </c>
      <c r="X91" s="122" cm="1">
        <f t="array" ref="X91">IF(YEAR(X$16)=$D91, X$59-SUM(_xlfn._xlws.FILTER(X$63:X90,MOD(_xlfn.SEQUENCE(ROWS(X$63:X90)),5)=4)),ROUND(X$59/_xlfn.DAYS(X$16,W$16)*IF(YEAR(W$16+1)=$D91,_xlfn.DAYS(DATE($D91,12,31),W$16)+1,IF(AND(YEAR(W$16+1)&lt;$D91,$D91&lt;YEAR(X$16)),_xlfn.DAYS(DATE($D91,12,31),DATE($D91,1,1))+1,0)),0))</f>
        <v>0</v>
      </c>
    </row>
    <row r="92" spans="1:24" ht="17" hidden="1" outlineLevel="1" x14ac:dyDescent="0.25">
      <c r="A92" s="5">
        <v>33</v>
      </c>
      <c r="B92" s="129" t="s">
        <v>170</v>
      </c>
      <c r="C92" s="124" t="s">
        <v>171</v>
      </c>
      <c r="D92" s="125">
        <f t="shared" si="29"/>
        <v>2025</v>
      </c>
      <c r="E92" s="126">
        <f>E88-E91</f>
        <v>0</v>
      </c>
      <c r="F92" s="126">
        <f t="shared" ref="F92:X92" si="37">F88-F91</f>
        <v>0</v>
      </c>
      <c r="G92" s="126">
        <f t="shared" si="37"/>
        <v>0</v>
      </c>
      <c r="H92" s="126">
        <f t="shared" si="37"/>
        <v>0</v>
      </c>
      <c r="I92" s="126">
        <f t="shared" si="37"/>
        <v>11257</v>
      </c>
      <c r="J92" s="126">
        <f t="shared" si="37"/>
        <v>5925</v>
      </c>
      <c r="K92" s="126">
        <f t="shared" si="37"/>
        <v>0</v>
      </c>
      <c r="L92" s="126">
        <f t="shared" si="37"/>
        <v>0</v>
      </c>
      <c r="M92" s="126">
        <f t="shared" si="37"/>
        <v>0</v>
      </c>
      <c r="N92" s="126">
        <f t="shared" si="37"/>
        <v>0</v>
      </c>
      <c r="O92" s="126">
        <f t="shared" si="37"/>
        <v>0</v>
      </c>
      <c r="P92" s="126">
        <f t="shared" si="37"/>
        <v>0</v>
      </c>
      <c r="Q92" s="126">
        <f t="shared" si="37"/>
        <v>0</v>
      </c>
      <c r="R92" s="126">
        <f t="shared" si="37"/>
        <v>0</v>
      </c>
      <c r="S92" s="126">
        <f t="shared" si="37"/>
        <v>0</v>
      </c>
      <c r="T92" s="126">
        <f t="shared" si="37"/>
        <v>0</v>
      </c>
      <c r="U92" s="126">
        <f t="shared" si="37"/>
        <v>0</v>
      </c>
      <c r="V92" s="126">
        <f t="shared" si="37"/>
        <v>0</v>
      </c>
      <c r="W92" s="126">
        <f t="shared" si="37"/>
        <v>0</v>
      </c>
      <c r="X92" s="126">
        <f t="shared" si="37"/>
        <v>0</v>
      </c>
    </row>
    <row r="93" spans="1:24" ht="17" hidden="1" outlineLevel="1" x14ac:dyDescent="0.25">
      <c r="A93" s="5">
        <v>27</v>
      </c>
      <c r="B93" s="37" t="s">
        <v>162</v>
      </c>
      <c r="C93" s="114" t="s">
        <v>163</v>
      </c>
      <c r="D93" s="115">
        <f t="shared" si="29"/>
        <v>2026</v>
      </c>
      <c r="E93" s="116" cm="1">
        <f t="array" ref="E93">IF(YEAR(E$16)=$D93, E$44-SUM(_xlfn._xlws.FILTER(E$63:E92,MOD(_xlfn.SEQUENCE(ROWS(E$63:E92)),5)=1)),ROUND(E$44/_xlfn.DAYS(E$16,D$16)*IF(YEAR(D$16+1)=$D93,_xlfn.DAYS(DATE($D93,12,31),D$16)+1,IF(AND(YEAR(D$16+1)&lt;$D93,$D93&lt;YEAR(E$16)),_xlfn.DAYS(DATE($D93,12,31),DATE($D93,1,1))+1,0)),0))</f>
        <v>0</v>
      </c>
      <c r="F93" s="116" cm="1">
        <f t="array" ref="F93">IF(YEAR(F$16)=$D93, F$44-SUM(_xlfn._xlws.FILTER(F$63:F92,MOD(_xlfn.SEQUENCE(ROWS(F$63:F92)),5)=1)),ROUND(F$44/_xlfn.DAYS(F$16,E$16)*IF(YEAR(E$16+1)=$D93,_xlfn.DAYS(DATE($D93,12,31),E$16)+1,IF(AND(YEAR(E$16+1)&lt;$D93,$D93&lt;YEAR(F$16)),_xlfn.DAYS(DATE($D93,12,31),DATE($D93,1,1))+1,0)),0))</f>
        <v>0</v>
      </c>
      <c r="G93" s="116" cm="1">
        <f t="array" ref="G93">IF(YEAR(G$16)=$D93, G$44-SUM(_xlfn._xlws.FILTER(G$63:G92,MOD(_xlfn.SEQUENCE(ROWS(G$63:G92)),5)=1)),ROUND(G$44/_xlfn.DAYS(G$16,F$16)*IF(YEAR(F$16+1)=$D93,_xlfn.DAYS(DATE($D93,12,31),F$16)+1,IF(AND(YEAR(F$16+1)&lt;$D93,$D93&lt;YEAR(G$16)),_xlfn.DAYS(DATE($D93,12,31),DATE($D93,1,1))+1,0)),0))</f>
        <v>0</v>
      </c>
      <c r="H93" s="116" cm="1">
        <f t="array" ref="H93">IF(YEAR(H$16)=$D93, H$44-SUM(_xlfn._xlws.FILTER(H$63:H92,MOD(_xlfn.SEQUENCE(ROWS(H$63:H92)),5)=1)),ROUND(H$44/_xlfn.DAYS(H$16,G$16)*IF(YEAR(G$16+1)=$D93,_xlfn.DAYS(DATE($D93,12,31),G$16)+1,IF(AND(YEAR(G$16+1)&lt;$D93,$D93&lt;YEAR(H$16)),_xlfn.DAYS(DATE($D93,12,31),DATE($D93,1,1))+1,0)),0))</f>
        <v>0</v>
      </c>
      <c r="I93" s="116" cm="1">
        <f t="array" ref="I93">IF(YEAR(I$16)=$D93, I$44-SUM(_xlfn._xlws.FILTER(I$63:I92,MOD(_xlfn.SEQUENCE(ROWS(I$63:I92)),5)=1)),ROUND(I$44/_xlfn.DAYS(I$16,H$16)*IF(YEAR(H$16+1)=$D93,_xlfn.DAYS(DATE($D93,12,31),H$16)+1,IF(AND(YEAR(H$16+1)&lt;$D93,$D93&lt;YEAR(I$16)),_xlfn.DAYS(DATE($D93,12,31),DATE($D93,1,1))+1,0)),0))</f>
        <v>0</v>
      </c>
      <c r="J93" s="116" cm="1">
        <f t="array" ref="J93">IF(YEAR(J$16)=$D93, J$44-SUM(_xlfn._xlws.FILTER(J$63:J92,MOD(_xlfn.SEQUENCE(ROWS(J$63:J92)),5)=1)),ROUND(J$44/_xlfn.DAYS(J$16,I$16)*IF(YEAR(I$16+1)=$D93,_xlfn.DAYS(DATE($D93,12,31),I$16)+1,IF(AND(YEAR(I$16+1)&lt;$D93,$D93&lt;YEAR(J$16)),_xlfn.DAYS(DATE($D93,12,31),DATE($D93,1,1))+1,0)),0))</f>
        <v>31447</v>
      </c>
      <c r="K93" s="116" cm="1">
        <f t="array" ref="K93">IF(YEAR(K$16)=$D93, K$44-SUM(_xlfn._xlws.FILTER(K$63:K92,MOD(_xlfn.SEQUENCE(ROWS(K$63:K92)),5)=1)),ROUND(K$44/_xlfn.DAYS(K$16,J$16)*IF(YEAR(J$16+1)=$D93,_xlfn.DAYS(DATE($D93,12,31),J$16)+1,IF(AND(YEAR(J$16+1)&lt;$D93,$D93&lt;YEAR(K$16)),_xlfn.DAYS(DATE($D93,12,31),DATE($D93,1,1))+1,0)),0))</f>
        <v>13130</v>
      </c>
      <c r="L93" s="116" cm="1">
        <f t="array" ref="L93">IF(YEAR(L$16)=$D93, L$44-SUM(_xlfn._xlws.FILTER(L$63:L92,MOD(_xlfn.SEQUENCE(ROWS(L$63:L92)),5)=1)),ROUND(L$44/_xlfn.DAYS(L$16,K$16)*IF(YEAR(K$16+1)=$D93,_xlfn.DAYS(DATE($D93,12,31),K$16)+1,IF(AND(YEAR(K$16+1)&lt;$D93,$D93&lt;YEAR(L$16)),_xlfn.DAYS(DATE($D93,12,31),DATE($D93,1,1))+1,0)),0))</f>
        <v>0</v>
      </c>
      <c r="M93" s="116" cm="1">
        <f t="array" ref="M93">IF(YEAR(M$16)=$D93, M$44-SUM(_xlfn._xlws.FILTER(M$63:M92,MOD(_xlfn.SEQUENCE(ROWS(M$63:M92)),5)=1)),ROUND(M$44/_xlfn.DAYS(M$16,L$16)*IF(YEAR(L$16+1)=$D93,_xlfn.DAYS(DATE($D93,12,31),L$16)+1,IF(AND(YEAR(L$16+1)&lt;$D93,$D93&lt;YEAR(M$16)),_xlfn.DAYS(DATE($D93,12,31),DATE($D93,1,1))+1,0)),0))</f>
        <v>0</v>
      </c>
      <c r="N93" s="116" cm="1">
        <f t="array" ref="N93">IF(YEAR(N$16)=$D93, N$44-SUM(_xlfn._xlws.FILTER(N$63:N92,MOD(_xlfn.SEQUENCE(ROWS(N$63:N92)),5)=1)),ROUND(N$44/_xlfn.DAYS(N$16,M$16)*IF(YEAR(M$16+1)=$D93,_xlfn.DAYS(DATE($D93,12,31),M$16)+1,IF(AND(YEAR(M$16+1)&lt;$D93,$D93&lt;YEAR(N$16)),_xlfn.DAYS(DATE($D93,12,31),DATE($D93,1,1))+1,0)),0))</f>
        <v>0</v>
      </c>
      <c r="O93" s="116" cm="1">
        <f t="array" ref="O93">IF(YEAR(O$16)=$D93, O$44-SUM(_xlfn._xlws.FILTER(O$63:O92,MOD(_xlfn.SEQUENCE(ROWS(O$63:O92)),5)=1)),ROUND(O$44/_xlfn.DAYS(O$16,N$16)*IF(YEAR(N$16+1)=$D93,_xlfn.DAYS(DATE($D93,12,31),N$16)+1,IF(AND(YEAR(N$16+1)&lt;$D93,$D93&lt;YEAR(O$16)),_xlfn.DAYS(DATE($D93,12,31),DATE($D93,1,1))+1,0)),0))</f>
        <v>0</v>
      </c>
      <c r="P93" s="116" cm="1">
        <f t="array" ref="P93">IF(YEAR(P$16)=$D93, P$44-SUM(_xlfn._xlws.FILTER(P$63:P92,MOD(_xlfn.SEQUENCE(ROWS(P$63:P92)),5)=1)),ROUND(P$44/_xlfn.DAYS(P$16,O$16)*IF(YEAR(O$16+1)=$D93,_xlfn.DAYS(DATE($D93,12,31),O$16)+1,IF(AND(YEAR(O$16+1)&lt;$D93,$D93&lt;YEAR(P$16)),_xlfn.DAYS(DATE($D93,12,31),DATE($D93,1,1))+1,0)),0))</f>
        <v>0</v>
      </c>
      <c r="Q93" s="116" cm="1">
        <f t="array" ref="Q93">IF(YEAR(Q$16)=$D93, Q$44-SUM(_xlfn._xlws.FILTER(Q$63:Q92,MOD(_xlfn.SEQUENCE(ROWS(Q$63:Q92)),5)=1)),ROUND(Q$44/_xlfn.DAYS(Q$16,P$16)*IF(YEAR(P$16+1)=$D93,_xlfn.DAYS(DATE($D93,12,31),P$16)+1,IF(AND(YEAR(P$16+1)&lt;$D93,$D93&lt;YEAR(Q$16)),_xlfn.DAYS(DATE($D93,12,31),DATE($D93,1,1))+1,0)),0))</f>
        <v>0</v>
      </c>
      <c r="R93" s="116" cm="1">
        <f t="array" ref="R93">IF(YEAR(R$16)=$D93, R$44-SUM(_xlfn._xlws.FILTER(R$63:R92,MOD(_xlfn.SEQUENCE(ROWS(R$63:R92)),5)=1)),ROUND(R$44/_xlfn.DAYS(R$16,Q$16)*IF(YEAR(Q$16+1)=$D93,_xlfn.DAYS(DATE($D93,12,31),Q$16)+1,IF(AND(YEAR(Q$16+1)&lt;$D93,$D93&lt;YEAR(R$16)),_xlfn.DAYS(DATE($D93,12,31),DATE($D93,1,1))+1,0)),0))</f>
        <v>0</v>
      </c>
      <c r="S93" s="116" cm="1">
        <f t="array" ref="S93">IF(YEAR(S$16)=$D93, S$44-SUM(_xlfn._xlws.FILTER(S$63:S92,MOD(_xlfn.SEQUENCE(ROWS(S$63:S92)),5)=1)),ROUND(S$44/_xlfn.DAYS(S$16,R$16)*IF(YEAR(R$16+1)=$D93,_xlfn.DAYS(DATE($D93,12,31),R$16)+1,IF(AND(YEAR(R$16+1)&lt;$D93,$D93&lt;YEAR(S$16)),_xlfn.DAYS(DATE($D93,12,31),DATE($D93,1,1))+1,0)),0))</f>
        <v>0</v>
      </c>
      <c r="T93" s="116" cm="1">
        <f t="array" ref="T93">IF(YEAR(T$16)=$D93, T$44-SUM(_xlfn._xlws.FILTER(T$63:T92,MOD(_xlfn.SEQUENCE(ROWS(T$63:T92)),5)=1)),ROUND(T$44/_xlfn.DAYS(T$16,S$16)*IF(YEAR(S$16+1)=$D93,_xlfn.DAYS(DATE($D93,12,31),S$16)+1,IF(AND(YEAR(S$16+1)&lt;$D93,$D93&lt;YEAR(T$16)),_xlfn.DAYS(DATE($D93,12,31),DATE($D93,1,1))+1,0)),0))</f>
        <v>0</v>
      </c>
      <c r="U93" s="116" cm="1">
        <f t="array" ref="U93">IF(YEAR(U$16)=$D93, U$44-SUM(_xlfn._xlws.FILTER(U$63:U92,MOD(_xlfn.SEQUENCE(ROWS(U$63:U92)),5)=1)),ROUND(U$44/_xlfn.DAYS(U$16,T$16)*IF(YEAR(T$16+1)=$D93,_xlfn.DAYS(DATE($D93,12,31),T$16)+1,IF(AND(YEAR(T$16+1)&lt;$D93,$D93&lt;YEAR(U$16)),_xlfn.DAYS(DATE($D93,12,31),DATE($D93,1,1))+1,0)),0))</f>
        <v>0</v>
      </c>
      <c r="V93" s="116" cm="1">
        <f t="array" ref="V93">IF(YEAR(V$16)=$D93, V$44-SUM(_xlfn._xlws.FILTER(V$63:V92,MOD(_xlfn.SEQUENCE(ROWS(V$63:V92)),5)=1)),ROUND(V$44/_xlfn.DAYS(V$16,U$16)*IF(YEAR(U$16+1)=$D93,_xlfn.DAYS(DATE($D93,12,31),U$16)+1,IF(AND(YEAR(U$16+1)&lt;$D93,$D93&lt;YEAR(V$16)),_xlfn.DAYS(DATE($D93,12,31),DATE($D93,1,1))+1,0)),0))</f>
        <v>0</v>
      </c>
      <c r="W93" s="116" cm="1">
        <f t="array" ref="W93">IF(YEAR(W$16)=$D93, W$44-SUM(_xlfn._xlws.FILTER(W$63:W92,MOD(_xlfn.SEQUENCE(ROWS(W$63:W92)),5)=1)),ROUND(W$44/_xlfn.DAYS(W$16,V$16)*IF(YEAR(V$16+1)=$D93,_xlfn.DAYS(DATE($D93,12,31),V$16)+1,IF(AND(YEAR(V$16+1)&lt;$D93,$D93&lt;YEAR(W$16)),_xlfn.DAYS(DATE($D93,12,31),DATE($D93,1,1))+1,0)),0))</f>
        <v>0</v>
      </c>
      <c r="X93" s="116" cm="1">
        <f t="array" ref="X93">IF(YEAR(X$16)=$D93, X$44-SUM(_xlfn._xlws.FILTER(X$63:X92,MOD(_xlfn.SEQUENCE(ROWS(X$63:X92)),5)=1)),ROUND(X$44/_xlfn.DAYS(X$16,W$16)*IF(YEAR(W$16+1)=$D93,_xlfn.DAYS(DATE($D93,12,31),W$16)+1,IF(AND(YEAR(W$16+1)&lt;$D93,$D93&lt;YEAR(X$16)),_xlfn.DAYS(DATE($D93,12,31),DATE($D93,1,1))+1,0)),0))</f>
        <v>0</v>
      </c>
    </row>
    <row r="94" spans="1:24" ht="17" hidden="1" outlineLevel="1" x14ac:dyDescent="0.25">
      <c r="A94" s="5">
        <v>28</v>
      </c>
      <c r="B94" s="129" t="s">
        <v>164</v>
      </c>
      <c r="C94" s="114" t="s">
        <v>165</v>
      </c>
      <c r="D94" s="115">
        <f t="shared" si="29"/>
        <v>2026</v>
      </c>
      <c r="E94" s="116" cm="1">
        <f t="array" ref="E94">IF(YEAR(E$16)=$D94, E$46-SUM(_xlfn._xlws.FILTER(E$63:E93,MOD(_xlfn.SEQUENCE(ROWS(E$63:E93)),5)=2)),ROUND(E$46/_xlfn.DAYS(E$16,D$16)*IF(YEAR(D$16+1)=$D94,_xlfn.DAYS(DATE($D94,12,31),D$16)+1,IF(AND(YEAR(D$16+1)&lt;$D94,$D94&lt;YEAR(E$16)),_xlfn.DAYS(DATE($D94,12,31),DATE($D94,1,1))+1,0)),0))</f>
        <v>0</v>
      </c>
      <c r="F94" s="116" cm="1">
        <f t="array" ref="F94">IF(YEAR(F$16)=$D94, F$46-SUM(_xlfn._xlws.FILTER(F$63:F93,MOD(_xlfn.SEQUENCE(ROWS(F$63:F93)),5)=2)),ROUND(F$46/_xlfn.DAYS(F$16,E$16)*IF(YEAR(E$16+1)=$D94,_xlfn.DAYS(DATE($D94,12,31),E$16)+1,IF(AND(YEAR(E$16+1)&lt;$D94,$D94&lt;YEAR(F$16)),_xlfn.DAYS(DATE($D94,12,31),DATE($D94,1,1))+1,0)),0))</f>
        <v>0</v>
      </c>
      <c r="G94" s="116" cm="1">
        <f t="array" ref="G94">IF(YEAR(G$16)=$D94, G$46-SUM(_xlfn._xlws.FILTER(G$63:G93,MOD(_xlfn.SEQUENCE(ROWS(G$63:G93)),5)=2)),ROUND(G$46/_xlfn.DAYS(G$16,F$16)*IF(YEAR(F$16+1)=$D94,_xlfn.DAYS(DATE($D94,12,31),F$16)+1,IF(AND(YEAR(F$16+1)&lt;$D94,$D94&lt;YEAR(G$16)),_xlfn.DAYS(DATE($D94,12,31),DATE($D94,1,1))+1,0)),0))</f>
        <v>0</v>
      </c>
      <c r="H94" s="116" cm="1">
        <f t="array" ref="H94">IF(YEAR(H$16)=$D94, H$46-SUM(_xlfn._xlws.FILTER(H$63:H93,MOD(_xlfn.SEQUENCE(ROWS(H$63:H93)),5)=2)),ROUND(H$46/_xlfn.DAYS(H$16,G$16)*IF(YEAR(G$16+1)=$D94,_xlfn.DAYS(DATE($D94,12,31),G$16)+1,IF(AND(YEAR(G$16+1)&lt;$D94,$D94&lt;YEAR(H$16)),_xlfn.DAYS(DATE($D94,12,31),DATE($D94,1,1))+1,0)),0))</f>
        <v>0</v>
      </c>
      <c r="I94" s="116" cm="1">
        <f t="array" ref="I94">IF(YEAR(I$16)=$D94, I$46-SUM(_xlfn._xlws.FILTER(I$63:I93,MOD(_xlfn.SEQUENCE(ROWS(I$63:I93)),5)=2)),ROUND(I$46/_xlfn.DAYS(I$16,H$16)*IF(YEAR(H$16+1)=$D94,_xlfn.DAYS(DATE($D94,12,31),H$16)+1,IF(AND(YEAR(H$16+1)&lt;$D94,$D94&lt;YEAR(I$16)),_xlfn.DAYS(DATE($D94,12,31),DATE($D94,1,1))+1,0)),0))</f>
        <v>0</v>
      </c>
      <c r="J94" s="116" cm="1">
        <f t="array" ref="J94">IF(YEAR(J$16)=$D94, J$46-SUM(_xlfn._xlws.FILTER(J$63:J93,MOD(_xlfn.SEQUENCE(ROWS(J$63:J93)),5)=2)),ROUND(J$46/_xlfn.DAYS(J$16,I$16)*IF(YEAR(I$16+1)=$D94,_xlfn.DAYS(DATE($D94,12,31),I$16)+1,IF(AND(YEAR(I$16+1)&lt;$D94,$D94&lt;YEAR(J$16)),_xlfn.DAYS(DATE($D94,12,31),DATE($D94,1,1))+1,0)),0))</f>
        <v>4718</v>
      </c>
      <c r="K94" s="116" cm="1">
        <f t="array" ref="K94">IF(YEAR(K$16)=$D94, K$46-SUM(_xlfn._xlws.FILTER(K$63:K93,MOD(_xlfn.SEQUENCE(ROWS(K$63:K93)),5)=2)),ROUND(K$46/_xlfn.DAYS(K$16,J$16)*IF(YEAR(J$16+1)=$D94,_xlfn.DAYS(DATE($D94,12,31),J$16)+1,IF(AND(YEAR(J$16+1)&lt;$D94,$D94&lt;YEAR(K$16)),_xlfn.DAYS(DATE($D94,12,31),DATE($D94,1,1))+1,0)),0))</f>
        <v>1969</v>
      </c>
      <c r="L94" s="116" cm="1">
        <f t="array" ref="L94">IF(YEAR(L$16)=$D94, L$46-SUM(_xlfn._xlws.FILTER(L$63:L93,MOD(_xlfn.SEQUENCE(ROWS(L$63:L93)),5)=2)),ROUND(L$46/_xlfn.DAYS(L$16,K$16)*IF(YEAR(K$16+1)=$D94,_xlfn.DAYS(DATE($D94,12,31),K$16)+1,IF(AND(YEAR(K$16+1)&lt;$D94,$D94&lt;YEAR(L$16)),_xlfn.DAYS(DATE($D94,12,31),DATE($D94,1,1))+1,0)),0))</f>
        <v>0</v>
      </c>
      <c r="M94" s="116" cm="1">
        <f t="array" ref="M94">IF(YEAR(M$16)=$D94, M$46-SUM(_xlfn._xlws.FILTER(M$63:M93,MOD(_xlfn.SEQUENCE(ROWS(M$63:M93)),5)=2)),ROUND(M$46/_xlfn.DAYS(M$16,L$16)*IF(YEAR(L$16+1)=$D94,_xlfn.DAYS(DATE($D94,12,31),L$16)+1,IF(AND(YEAR(L$16+1)&lt;$D94,$D94&lt;YEAR(M$16)),_xlfn.DAYS(DATE($D94,12,31),DATE($D94,1,1))+1,0)),0))</f>
        <v>0</v>
      </c>
      <c r="N94" s="116" cm="1">
        <f t="array" ref="N94">IF(YEAR(N$16)=$D94, N$46-SUM(_xlfn._xlws.FILTER(N$63:N93,MOD(_xlfn.SEQUENCE(ROWS(N$63:N93)),5)=2)),ROUND(N$46/_xlfn.DAYS(N$16,M$16)*IF(YEAR(M$16+1)=$D94,_xlfn.DAYS(DATE($D94,12,31),M$16)+1,IF(AND(YEAR(M$16+1)&lt;$D94,$D94&lt;YEAR(N$16)),_xlfn.DAYS(DATE($D94,12,31),DATE($D94,1,1))+1,0)),0))</f>
        <v>0</v>
      </c>
      <c r="O94" s="116" cm="1">
        <f t="array" ref="O94">IF(YEAR(O$16)=$D94, O$46-SUM(_xlfn._xlws.FILTER(O$63:O93,MOD(_xlfn.SEQUENCE(ROWS(O$63:O93)),5)=2)),ROUND(O$46/_xlfn.DAYS(O$16,N$16)*IF(YEAR(N$16+1)=$D94,_xlfn.DAYS(DATE($D94,12,31),N$16)+1,IF(AND(YEAR(N$16+1)&lt;$D94,$D94&lt;YEAR(O$16)),_xlfn.DAYS(DATE($D94,12,31),DATE($D94,1,1))+1,0)),0))</f>
        <v>0</v>
      </c>
      <c r="P94" s="116" cm="1">
        <f t="array" ref="P94">IF(YEAR(P$16)=$D94, P$46-SUM(_xlfn._xlws.FILTER(P$63:P93,MOD(_xlfn.SEQUENCE(ROWS(P$63:P93)),5)=2)),ROUND(P$46/_xlfn.DAYS(P$16,O$16)*IF(YEAR(O$16+1)=$D94,_xlfn.DAYS(DATE($D94,12,31),O$16)+1,IF(AND(YEAR(O$16+1)&lt;$D94,$D94&lt;YEAR(P$16)),_xlfn.DAYS(DATE($D94,12,31),DATE($D94,1,1))+1,0)),0))</f>
        <v>0</v>
      </c>
      <c r="Q94" s="116" cm="1">
        <f t="array" ref="Q94">IF(YEAR(Q$16)=$D94, Q$46-SUM(_xlfn._xlws.FILTER(Q$63:Q93,MOD(_xlfn.SEQUENCE(ROWS(Q$63:Q93)),5)=2)),ROUND(Q$46/_xlfn.DAYS(Q$16,P$16)*IF(YEAR(P$16+1)=$D94,_xlfn.DAYS(DATE($D94,12,31),P$16)+1,IF(AND(YEAR(P$16+1)&lt;$D94,$D94&lt;YEAR(Q$16)),_xlfn.DAYS(DATE($D94,12,31),DATE($D94,1,1))+1,0)),0))</f>
        <v>0</v>
      </c>
      <c r="R94" s="116" cm="1">
        <f t="array" ref="R94">IF(YEAR(R$16)=$D94, R$46-SUM(_xlfn._xlws.FILTER(R$63:R93,MOD(_xlfn.SEQUENCE(ROWS(R$63:R93)),5)=2)),ROUND(R$46/_xlfn.DAYS(R$16,Q$16)*IF(YEAR(Q$16+1)=$D94,_xlfn.DAYS(DATE($D94,12,31),Q$16)+1,IF(AND(YEAR(Q$16+1)&lt;$D94,$D94&lt;YEAR(R$16)),_xlfn.DAYS(DATE($D94,12,31),DATE($D94,1,1))+1,0)),0))</f>
        <v>0</v>
      </c>
      <c r="S94" s="116" cm="1">
        <f t="array" ref="S94">IF(YEAR(S$16)=$D94, S$46-SUM(_xlfn._xlws.FILTER(S$63:S93,MOD(_xlfn.SEQUENCE(ROWS(S$63:S93)),5)=2)),ROUND(S$46/_xlfn.DAYS(S$16,R$16)*IF(YEAR(R$16+1)=$D94,_xlfn.DAYS(DATE($D94,12,31),R$16)+1,IF(AND(YEAR(R$16+1)&lt;$D94,$D94&lt;YEAR(S$16)),_xlfn.DAYS(DATE($D94,12,31),DATE($D94,1,1))+1,0)),0))</f>
        <v>0</v>
      </c>
      <c r="T94" s="116" cm="1">
        <f t="array" ref="T94">IF(YEAR(T$16)=$D94, T$46-SUM(_xlfn._xlws.FILTER(T$63:T93,MOD(_xlfn.SEQUENCE(ROWS(T$63:T93)),5)=2)),ROUND(T$46/_xlfn.DAYS(T$16,S$16)*IF(YEAR(S$16+1)=$D94,_xlfn.DAYS(DATE($D94,12,31),S$16)+1,IF(AND(YEAR(S$16+1)&lt;$D94,$D94&lt;YEAR(T$16)),_xlfn.DAYS(DATE($D94,12,31),DATE($D94,1,1))+1,0)),0))</f>
        <v>0</v>
      </c>
      <c r="U94" s="116" cm="1">
        <f t="array" ref="U94">IF(YEAR(U$16)=$D94, U$46-SUM(_xlfn._xlws.FILTER(U$63:U93,MOD(_xlfn.SEQUENCE(ROWS(U$63:U93)),5)=2)),ROUND(U$46/_xlfn.DAYS(U$16,T$16)*IF(YEAR(T$16+1)=$D94,_xlfn.DAYS(DATE($D94,12,31),T$16)+1,IF(AND(YEAR(T$16+1)&lt;$D94,$D94&lt;YEAR(U$16)),_xlfn.DAYS(DATE($D94,12,31),DATE($D94,1,1))+1,0)),0))</f>
        <v>0</v>
      </c>
      <c r="V94" s="116" cm="1">
        <f t="array" ref="V94">IF(YEAR(V$16)=$D94, V$46-SUM(_xlfn._xlws.FILTER(V$63:V93,MOD(_xlfn.SEQUENCE(ROWS(V$63:V93)),5)=2)),ROUND(V$46/_xlfn.DAYS(V$16,U$16)*IF(YEAR(U$16+1)=$D94,_xlfn.DAYS(DATE($D94,12,31),U$16)+1,IF(AND(YEAR(U$16+1)&lt;$D94,$D94&lt;YEAR(V$16)),_xlfn.DAYS(DATE($D94,12,31),DATE($D94,1,1))+1,0)),0))</f>
        <v>0</v>
      </c>
      <c r="W94" s="116" cm="1">
        <f t="array" ref="W94">IF(YEAR(W$16)=$D94, W$46-SUM(_xlfn._xlws.FILTER(W$63:W93,MOD(_xlfn.SEQUENCE(ROWS(W$63:W93)),5)=2)),ROUND(W$46/_xlfn.DAYS(W$16,V$16)*IF(YEAR(V$16+1)=$D94,_xlfn.DAYS(DATE($D94,12,31),V$16)+1,IF(AND(YEAR(V$16+1)&lt;$D94,$D94&lt;YEAR(W$16)),_xlfn.DAYS(DATE($D94,12,31),DATE($D94,1,1))+1,0)),0))</f>
        <v>0</v>
      </c>
      <c r="X94" s="116" cm="1">
        <f t="array" ref="X94">IF(YEAR(X$16)=$D94, X$46-SUM(_xlfn._xlws.FILTER(X$63:X93,MOD(_xlfn.SEQUENCE(ROWS(X$63:X93)),5)=2)),ROUND(X$46/_xlfn.DAYS(X$16,W$16)*IF(YEAR(W$16+1)=$D94,_xlfn.DAYS(DATE($D94,12,31),W$16)+1,IF(AND(YEAR(W$16+1)&lt;$D94,$D94&lt;YEAR(X$16)),_xlfn.DAYS(DATE($D94,12,31),DATE($D94,1,1))+1,0)),0))</f>
        <v>0</v>
      </c>
    </row>
    <row r="95" spans="1:24" ht="17" hidden="1" outlineLevel="1" x14ac:dyDescent="0.25">
      <c r="A95" s="5">
        <v>29</v>
      </c>
      <c r="B95" s="129" t="s">
        <v>166</v>
      </c>
      <c r="C95" s="114" t="s">
        <v>167</v>
      </c>
      <c r="D95" s="115">
        <f t="shared" si="29"/>
        <v>2026</v>
      </c>
      <c r="E95" s="116">
        <f>E93-E94</f>
        <v>0</v>
      </c>
      <c r="F95" s="116">
        <f t="shared" ref="F95:X95" si="38">F93-F94</f>
        <v>0</v>
      </c>
      <c r="G95" s="116">
        <f t="shared" si="38"/>
        <v>0</v>
      </c>
      <c r="H95" s="116">
        <f t="shared" si="38"/>
        <v>0</v>
      </c>
      <c r="I95" s="116">
        <f t="shared" si="38"/>
        <v>0</v>
      </c>
      <c r="J95" s="116">
        <f t="shared" si="38"/>
        <v>26729</v>
      </c>
      <c r="K95" s="116">
        <f t="shared" si="38"/>
        <v>11161</v>
      </c>
      <c r="L95" s="116">
        <f t="shared" si="38"/>
        <v>0</v>
      </c>
      <c r="M95" s="116">
        <f t="shared" si="38"/>
        <v>0</v>
      </c>
      <c r="N95" s="116">
        <f t="shared" si="38"/>
        <v>0</v>
      </c>
      <c r="O95" s="116">
        <f t="shared" si="38"/>
        <v>0</v>
      </c>
      <c r="P95" s="116">
        <f t="shared" si="38"/>
        <v>0</v>
      </c>
      <c r="Q95" s="116">
        <f t="shared" si="38"/>
        <v>0</v>
      </c>
      <c r="R95" s="116">
        <f t="shared" si="38"/>
        <v>0</v>
      </c>
      <c r="S95" s="116">
        <f t="shared" si="38"/>
        <v>0</v>
      </c>
      <c r="T95" s="116">
        <f t="shared" si="38"/>
        <v>0</v>
      </c>
      <c r="U95" s="116">
        <f t="shared" si="38"/>
        <v>0</v>
      </c>
      <c r="V95" s="116">
        <f t="shared" si="38"/>
        <v>0</v>
      </c>
      <c r="W95" s="116">
        <f t="shared" si="38"/>
        <v>0</v>
      </c>
      <c r="X95" s="116">
        <f t="shared" si="38"/>
        <v>0</v>
      </c>
    </row>
    <row r="96" spans="1:24" ht="17" hidden="1" outlineLevel="1" x14ac:dyDescent="0.25">
      <c r="A96" s="5">
        <v>31</v>
      </c>
      <c r="B96" s="129" t="s">
        <v>168</v>
      </c>
      <c r="C96" s="114" t="s">
        <v>169</v>
      </c>
      <c r="D96" s="115">
        <f t="shared" si="29"/>
        <v>2026</v>
      </c>
      <c r="E96" s="116" cm="1">
        <f t="array" ref="E96">IF(YEAR(E$16)=$D96, E$59-SUM(_xlfn._xlws.FILTER(E$63:E95,MOD(_xlfn.SEQUENCE(ROWS(E$63:E95)),5)=4)),ROUND(E$59/_xlfn.DAYS(E$16,D$16)*IF(YEAR(D$16+1)=$D96,_xlfn.DAYS(DATE($D96,12,31),D$16)+1,IF(AND(YEAR(D$16+1)&lt;$D96,$D96&lt;YEAR(E$16)),_xlfn.DAYS(DATE($D96,12,31),DATE($D96,1,1))+1,0)),0))</f>
        <v>0</v>
      </c>
      <c r="F96" s="116" cm="1">
        <f t="array" ref="F96">IF(YEAR(F$16)=$D96, F$59-SUM(_xlfn._xlws.FILTER(F$63:F95,MOD(_xlfn.SEQUENCE(ROWS(F$63:F95)),5)=4)),ROUND(F$59/_xlfn.DAYS(F$16,E$16)*IF(YEAR(E$16+1)=$D96,_xlfn.DAYS(DATE($D96,12,31),E$16)+1,IF(AND(YEAR(E$16+1)&lt;$D96,$D96&lt;YEAR(F$16)),_xlfn.DAYS(DATE($D96,12,31),DATE($D96,1,1))+1,0)),0))</f>
        <v>0</v>
      </c>
      <c r="G96" s="116" cm="1">
        <f t="array" ref="G96">IF(YEAR(G$16)=$D96, G$59-SUM(_xlfn._xlws.FILTER(G$63:G95,MOD(_xlfn.SEQUENCE(ROWS(G$63:G95)),5)=4)),ROUND(G$59/_xlfn.DAYS(G$16,F$16)*IF(YEAR(F$16+1)=$D96,_xlfn.DAYS(DATE($D96,12,31),F$16)+1,IF(AND(YEAR(F$16+1)&lt;$D96,$D96&lt;YEAR(G$16)),_xlfn.DAYS(DATE($D96,12,31),DATE($D96,1,1))+1,0)),0))</f>
        <v>0</v>
      </c>
      <c r="H96" s="116" cm="1">
        <f t="array" ref="H96">IF(YEAR(H$16)=$D96, H$59-SUM(_xlfn._xlws.FILTER(H$63:H95,MOD(_xlfn.SEQUENCE(ROWS(H$63:H95)),5)=4)),ROUND(H$59/_xlfn.DAYS(H$16,G$16)*IF(YEAR(G$16+1)=$D96,_xlfn.DAYS(DATE($D96,12,31),G$16)+1,IF(AND(YEAR(G$16+1)&lt;$D96,$D96&lt;YEAR(H$16)),_xlfn.DAYS(DATE($D96,12,31),DATE($D96,1,1))+1,0)),0))</f>
        <v>0</v>
      </c>
      <c r="I96" s="116" cm="1">
        <f t="array" ref="I96">IF(YEAR(I$16)=$D96, I$59-SUM(_xlfn._xlws.FILTER(I$63:I95,MOD(_xlfn.SEQUENCE(ROWS(I$63:I95)),5)=4)),ROUND(I$59/_xlfn.DAYS(I$16,H$16)*IF(YEAR(H$16+1)=$D96,_xlfn.DAYS(DATE($D96,12,31),H$16)+1,IF(AND(YEAR(H$16+1)&lt;$D96,$D96&lt;YEAR(I$16)),_xlfn.DAYS(DATE($D96,12,31),DATE($D96,1,1))+1,0)),0))</f>
        <v>0</v>
      </c>
      <c r="J96" s="116" cm="1">
        <f t="array" ref="J96">IF(YEAR(J$16)=$D96, J$59-SUM(_xlfn._xlws.FILTER(J$63:J95,MOD(_xlfn.SEQUENCE(ROWS(J$63:J95)),5)=4)),ROUND(J$59/_xlfn.DAYS(J$16,I$16)*IF(YEAR(I$16+1)=$D96,_xlfn.DAYS(DATE($D96,12,31),I$16)+1,IF(AND(YEAR(I$16+1)&lt;$D96,$D96&lt;YEAR(J$16)),_xlfn.DAYS(DATE($D96,12,31),DATE($D96,1,1))+1,0)),0))</f>
        <v>17348</v>
      </c>
      <c r="K96" s="116" cm="1">
        <f t="array" ref="K96">IF(YEAR(K$16)=$D96, K$59-SUM(_xlfn._xlws.FILTER(K$63:K95,MOD(_xlfn.SEQUENCE(ROWS(K$63:K95)),5)=4)),ROUND(K$59/_xlfn.DAYS(K$16,J$16)*IF(YEAR(J$16+1)=$D96,_xlfn.DAYS(DATE($D96,12,31),J$16)+1,IF(AND(YEAR(J$16+1)&lt;$D96,$D96&lt;YEAR(K$16)),_xlfn.DAYS(DATE($D96,12,31),DATE($D96,1,1))+1,0)),0))</f>
        <v>7204</v>
      </c>
      <c r="L96" s="116" cm="1">
        <f t="array" ref="L96">IF(YEAR(L$16)=$D96, L$59-SUM(_xlfn._xlws.FILTER(L$63:L95,MOD(_xlfn.SEQUENCE(ROWS(L$63:L95)),5)=4)),ROUND(L$59/_xlfn.DAYS(L$16,K$16)*IF(YEAR(K$16+1)=$D96,_xlfn.DAYS(DATE($D96,12,31),K$16)+1,IF(AND(YEAR(K$16+1)&lt;$D96,$D96&lt;YEAR(L$16)),_xlfn.DAYS(DATE($D96,12,31),DATE($D96,1,1))+1,0)),0))</f>
        <v>0</v>
      </c>
      <c r="M96" s="116" cm="1">
        <f t="array" ref="M96">IF(YEAR(M$16)=$D96, M$59-SUM(_xlfn._xlws.FILTER(M$63:M95,MOD(_xlfn.SEQUENCE(ROWS(M$63:M95)),5)=4)),ROUND(M$59/_xlfn.DAYS(M$16,L$16)*IF(YEAR(L$16+1)=$D96,_xlfn.DAYS(DATE($D96,12,31),L$16)+1,IF(AND(YEAR(L$16+1)&lt;$D96,$D96&lt;YEAR(M$16)),_xlfn.DAYS(DATE($D96,12,31),DATE($D96,1,1))+1,0)),0))</f>
        <v>0</v>
      </c>
      <c r="N96" s="116" cm="1">
        <f t="array" ref="N96">IF(YEAR(N$16)=$D96, N$59-SUM(_xlfn._xlws.FILTER(N$63:N95,MOD(_xlfn.SEQUENCE(ROWS(N$63:N95)),5)=4)),ROUND(N$59/_xlfn.DAYS(N$16,M$16)*IF(YEAR(M$16+1)=$D96,_xlfn.DAYS(DATE($D96,12,31),M$16)+1,IF(AND(YEAR(M$16+1)&lt;$D96,$D96&lt;YEAR(N$16)),_xlfn.DAYS(DATE($D96,12,31),DATE($D96,1,1))+1,0)),0))</f>
        <v>0</v>
      </c>
      <c r="O96" s="116" cm="1">
        <f t="array" ref="O96">IF(YEAR(O$16)=$D96, O$59-SUM(_xlfn._xlws.FILTER(O$63:O95,MOD(_xlfn.SEQUENCE(ROWS(O$63:O95)),5)=4)),ROUND(O$59/_xlfn.DAYS(O$16,N$16)*IF(YEAR(N$16+1)=$D96,_xlfn.DAYS(DATE($D96,12,31),N$16)+1,IF(AND(YEAR(N$16+1)&lt;$D96,$D96&lt;YEAR(O$16)),_xlfn.DAYS(DATE($D96,12,31),DATE($D96,1,1))+1,0)),0))</f>
        <v>0</v>
      </c>
      <c r="P96" s="116" cm="1">
        <f t="array" ref="P96">IF(YEAR(P$16)=$D96, P$59-SUM(_xlfn._xlws.FILTER(P$63:P95,MOD(_xlfn.SEQUENCE(ROWS(P$63:P95)),5)=4)),ROUND(P$59/_xlfn.DAYS(P$16,O$16)*IF(YEAR(O$16+1)=$D96,_xlfn.DAYS(DATE($D96,12,31),O$16)+1,IF(AND(YEAR(O$16+1)&lt;$D96,$D96&lt;YEAR(P$16)),_xlfn.DAYS(DATE($D96,12,31),DATE($D96,1,1))+1,0)),0))</f>
        <v>0</v>
      </c>
      <c r="Q96" s="116" cm="1">
        <f t="array" ref="Q96">IF(YEAR(Q$16)=$D96, Q$59-SUM(_xlfn._xlws.FILTER(Q$63:Q95,MOD(_xlfn.SEQUENCE(ROWS(Q$63:Q95)),5)=4)),ROUND(Q$59/_xlfn.DAYS(Q$16,P$16)*IF(YEAR(P$16+1)=$D96,_xlfn.DAYS(DATE($D96,12,31),P$16)+1,IF(AND(YEAR(P$16+1)&lt;$D96,$D96&lt;YEAR(Q$16)),_xlfn.DAYS(DATE($D96,12,31),DATE($D96,1,1))+1,0)),0))</f>
        <v>0</v>
      </c>
      <c r="R96" s="116" cm="1">
        <f t="array" ref="R96">IF(YEAR(R$16)=$D96, R$59-SUM(_xlfn._xlws.FILTER(R$63:R95,MOD(_xlfn.SEQUENCE(ROWS(R$63:R95)),5)=4)),ROUND(R$59/_xlfn.DAYS(R$16,Q$16)*IF(YEAR(Q$16+1)=$D96,_xlfn.DAYS(DATE($D96,12,31),Q$16)+1,IF(AND(YEAR(Q$16+1)&lt;$D96,$D96&lt;YEAR(R$16)),_xlfn.DAYS(DATE($D96,12,31),DATE($D96,1,1))+1,0)),0))</f>
        <v>0</v>
      </c>
      <c r="S96" s="116" cm="1">
        <f t="array" ref="S96">IF(YEAR(S$16)=$D96, S$59-SUM(_xlfn._xlws.FILTER(S$63:S95,MOD(_xlfn.SEQUENCE(ROWS(S$63:S95)),5)=4)),ROUND(S$59/_xlfn.DAYS(S$16,R$16)*IF(YEAR(R$16+1)=$D96,_xlfn.DAYS(DATE($D96,12,31),R$16)+1,IF(AND(YEAR(R$16+1)&lt;$D96,$D96&lt;YEAR(S$16)),_xlfn.DAYS(DATE($D96,12,31),DATE($D96,1,1))+1,0)),0))</f>
        <v>0</v>
      </c>
      <c r="T96" s="116" cm="1">
        <f t="array" ref="T96">IF(YEAR(T$16)=$D96, T$59-SUM(_xlfn._xlws.FILTER(T$63:T95,MOD(_xlfn.SEQUENCE(ROWS(T$63:T95)),5)=4)),ROUND(T$59/_xlfn.DAYS(T$16,S$16)*IF(YEAR(S$16+1)=$D96,_xlfn.DAYS(DATE($D96,12,31),S$16)+1,IF(AND(YEAR(S$16+1)&lt;$D96,$D96&lt;YEAR(T$16)),_xlfn.DAYS(DATE($D96,12,31),DATE($D96,1,1))+1,0)),0))</f>
        <v>0</v>
      </c>
      <c r="U96" s="116" cm="1">
        <f t="array" ref="U96">IF(YEAR(U$16)=$D96, U$59-SUM(_xlfn._xlws.FILTER(U$63:U95,MOD(_xlfn.SEQUENCE(ROWS(U$63:U95)),5)=4)),ROUND(U$59/_xlfn.DAYS(U$16,T$16)*IF(YEAR(T$16+1)=$D96,_xlfn.DAYS(DATE($D96,12,31),T$16)+1,IF(AND(YEAR(T$16+1)&lt;$D96,$D96&lt;YEAR(U$16)),_xlfn.DAYS(DATE($D96,12,31),DATE($D96,1,1))+1,0)),0))</f>
        <v>0</v>
      </c>
      <c r="V96" s="116" cm="1">
        <f t="array" ref="V96">IF(YEAR(V$16)=$D96, V$59-SUM(_xlfn._xlws.FILTER(V$63:V95,MOD(_xlfn.SEQUENCE(ROWS(V$63:V95)),5)=4)),ROUND(V$59/_xlfn.DAYS(V$16,U$16)*IF(YEAR(U$16+1)=$D96,_xlfn.DAYS(DATE($D96,12,31),U$16)+1,IF(AND(YEAR(U$16+1)&lt;$D96,$D96&lt;YEAR(V$16)),_xlfn.DAYS(DATE($D96,12,31),DATE($D96,1,1))+1,0)),0))</f>
        <v>0</v>
      </c>
      <c r="W96" s="116" cm="1">
        <f t="array" ref="W96">IF(YEAR(W$16)=$D96, W$59-SUM(_xlfn._xlws.FILTER(W$63:W95,MOD(_xlfn.SEQUENCE(ROWS(W$63:W95)),5)=4)),ROUND(W$59/_xlfn.DAYS(W$16,V$16)*IF(YEAR(V$16+1)=$D96,_xlfn.DAYS(DATE($D96,12,31),V$16)+1,IF(AND(YEAR(V$16+1)&lt;$D96,$D96&lt;YEAR(W$16)),_xlfn.DAYS(DATE($D96,12,31),DATE($D96,1,1))+1,0)),0))</f>
        <v>0</v>
      </c>
      <c r="X96" s="116" cm="1">
        <f t="array" ref="X96">IF(YEAR(X$16)=$D96, X$59-SUM(_xlfn._xlws.FILTER(X$63:X95,MOD(_xlfn.SEQUENCE(ROWS(X$63:X95)),5)=4)),ROUND(X$59/_xlfn.DAYS(X$16,W$16)*IF(YEAR(W$16+1)=$D96,_xlfn.DAYS(DATE($D96,12,31),W$16)+1,IF(AND(YEAR(W$16+1)&lt;$D96,$D96&lt;YEAR(X$16)),_xlfn.DAYS(DATE($D96,12,31),DATE($D96,1,1))+1,0)),0))</f>
        <v>0</v>
      </c>
    </row>
    <row r="97" spans="1:24" ht="17" hidden="1" outlineLevel="1" x14ac:dyDescent="0.25">
      <c r="A97" s="5">
        <v>33</v>
      </c>
      <c r="B97" s="129" t="s">
        <v>170</v>
      </c>
      <c r="C97" s="117" t="s">
        <v>171</v>
      </c>
      <c r="D97" s="118">
        <f t="shared" si="29"/>
        <v>2026</v>
      </c>
      <c r="E97" s="119">
        <f>E93-E96</f>
        <v>0</v>
      </c>
      <c r="F97" s="119">
        <f t="shared" ref="F97:X97" si="39">F93-F96</f>
        <v>0</v>
      </c>
      <c r="G97" s="119">
        <f t="shared" si="39"/>
        <v>0</v>
      </c>
      <c r="H97" s="119">
        <f t="shared" si="39"/>
        <v>0</v>
      </c>
      <c r="I97" s="119">
        <f t="shared" si="39"/>
        <v>0</v>
      </c>
      <c r="J97" s="119">
        <f t="shared" si="39"/>
        <v>14099</v>
      </c>
      <c r="K97" s="119">
        <f t="shared" si="39"/>
        <v>5926</v>
      </c>
      <c r="L97" s="119">
        <f t="shared" si="39"/>
        <v>0</v>
      </c>
      <c r="M97" s="119">
        <f t="shared" si="39"/>
        <v>0</v>
      </c>
      <c r="N97" s="119">
        <f t="shared" si="39"/>
        <v>0</v>
      </c>
      <c r="O97" s="119">
        <f t="shared" si="39"/>
        <v>0</v>
      </c>
      <c r="P97" s="119">
        <f t="shared" si="39"/>
        <v>0</v>
      </c>
      <c r="Q97" s="119">
        <f t="shared" si="39"/>
        <v>0</v>
      </c>
      <c r="R97" s="119">
        <f t="shared" si="39"/>
        <v>0</v>
      </c>
      <c r="S97" s="119">
        <f t="shared" si="39"/>
        <v>0</v>
      </c>
      <c r="T97" s="119">
        <f t="shared" si="39"/>
        <v>0</v>
      </c>
      <c r="U97" s="119">
        <f t="shared" si="39"/>
        <v>0</v>
      </c>
      <c r="V97" s="119">
        <f t="shared" si="39"/>
        <v>0</v>
      </c>
      <c r="W97" s="119">
        <f t="shared" si="39"/>
        <v>0</v>
      </c>
      <c r="X97" s="119">
        <f t="shared" si="39"/>
        <v>0</v>
      </c>
    </row>
    <row r="98" spans="1:24" ht="17" hidden="1" outlineLevel="1" x14ac:dyDescent="0.25">
      <c r="A98" s="5">
        <v>27</v>
      </c>
      <c r="B98" s="37" t="s">
        <v>162</v>
      </c>
      <c r="C98" s="120" t="s">
        <v>163</v>
      </c>
      <c r="D98" s="121">
        <f t="shared" si="29"/>
        <v>2027</v>
      </c>
      <c r="E98" s="122" cm="1">
        <f t="array" ref="E98">IF(YEAR(E$16)=$D98, E$44-SUM(_xlfn._xlws.FILTER(E$63:E97,MOD(_xlfn.SEQUENCE(ROWS(E$63:E97)),5)=1)),ROUND(E$44/_xlfn.DAYS(E$16,D$16)*IF(YEAR(D$16+1)=$D98,_xlfn.DAYS(DATE($D98,12,31),D$16)+1,IF(AND(YEAR(D$16+1)&lt;$D98,$D98&lt;YEAR(E$16)),_xlfn.DAYS(DATE($D98,12,31),DATE($D98,1,1))+1,0)),0))</f>
        <v>0</v>
      </c>
      <c r="F98" s="122" cm="1">
        <f t="array" ref="F98">IF(YEAR(F$16)=$D98, F$44-SUM(_xlfn._xlws.FILTER(F$63:F97,MOD(_xlfn.SEQUENCE(ROWS(F$63:F97)),5)=1)),ROUND(F$44/_xlfn.DAYS(F$16,E$16)*IF(YEAR(E$16+1)=$D98,_xlfn.DAYS(DATE($D98,12,31),E$16)+1,IF(AND(YEAR(E$16+1)&lt;$D98,$D98&lt;YEAR(F$16)),_xlfn.DAYS(DATE($D98,12,31),DATE($D98,1,1))+1,0)),0))</f>
        <v>0</v>
      </c>
      <c r="G98" s="122" cm="1">
        <f t="array" ref="G98">IF(YEAR(G$16)=$D98, G$44-SUM(_xlfn._xlws.FILTER(G$63:G97,MOD(_xlfn.SEQUENCE(ROWS(G$63:G97)),5)=1)),ROUND(G$44/_xlfn.DAYS(G$16,F$16)*IF(YEAR(F$16+1)=$D98,_xlfn.DAYS(DATE($D98,12,31),F$16)+1,IF(AND(YEAR(F$16+1)&lt;$D98,$D98&lt;YEAR(G$16)),_xlfn.DAYS(DATE($D98,12,31),DATE($D98,1,1))+1,0)),0))</f>
        <v>0</v>
      </c>
      <c r="H98" s="122" cm="1">
        <f t="array" ref="H98">IF(YEAR(H$16)=$D98, H$44-SUM(_xlfn._xlws.FILTER(H$63:H97,MOD(_xlfn.SEQUENCE(ROWS(H$63:H97)),5)=1)),ROUND(H$44/_xlfn.DAYS(H$16,G$16)*IF(YEAR(G$16+1)=$D98,_xlfn.DAYS(DATE($D98,12,31),G$16)+1,IF(AND(YEAR(G$16+1)&lt;$D98,$D98&lt;YEAR(H$16)),_xlfn.DAYS(DATE($D98,12,31),DATE($D98,1,1))+1,0)),0))</f>
        <v>0</v>
      </c>
      <c r="I98" s="122" cm="1">
        <f t="array" ref="I98">IF(YEAR(I$16)=$D98, I$44-SUM(_xlfn._xlws.FILTER(I$63:I97,MOD(_xlfn.SEQUENCE(ROWS(I$63:I97)),5)=1)),ROUND(I$44/_xlfn.DAYS(I$16,H$16)*IF(YEAR(H$16+1)=$D98,_xlfn.DAYS(DATE($D98,12,31),H$16)+1,IF(AND(YEAR(H$16+1)&lt;$D98,$D98&lt;YEAR(I$16)),_xlfn.DAYS(DATE($D98,12,31),DATE($D98,1,1))+1,0)),0))</f>
        <v>0</v>
      </c>
      <c r="J98" s="122" cm="1">
        <f t="array" ref="J98">IF(YEAR(J$16)=$D98, J$44-SUM(_xlfn._xlws.FILTER(J$63:J97,MOD(_xlfn.SEQUENCE(ROWS(J$63:J97)),5)=1)),ROUND(J$44/_xlfn.DAYS(J$16,I$16)*IF(YEAR(I$16+1)=$D98,_xlfn.DAYS(DATE($D98,12,31),I$16)+1,IF(AND(YEAR(I$16+1)&lt;$D98,$D98&lt;YEAR(J$16)),_xlfn.DAYS(DATE($D98,12,31),DATE($D98,1,1))+1,0)),0))</f>
        <v>0</v>
      </c>
      <c r="K98" s="122" cm="1">
        <f t="array" ref="K98">IF(YEAR(K$16)=$D98, K$44-SUM(_xlfn._xlws.FILTER(K$63:K97,MOD(_xlfn.SEQUENCE(ROWS(K$63:K97)),5)=1)),ROUND(K$44/_xlfn.DAYS(K$16,J$16)*IF(YEAR(J$16+1)=$D98,_xlfn.DAYS(DATE($D98,12,31),J$16)+1,IF(AND(YEAR(J$16+1)&lt;$D98,$D98&lt;YEAR(K$16)),_xlfn.DAYS(DATE($D98,12,31),DATE($D98,1,1))+1,0)),0))</f>
        <v>31243</v>
      </c>
      <c r="L98" s="122" cm="1">
        <f t="array" ref="L98">IF(YEAR(L$16)=$D98, L$44-SUM(_xlfn._xlws.FILTER(L$63:L97,MOD(_xlfn.SEQUENCE(ROWS(L$63:L97)),5)=1)),ROUND(L$44/_xlfn.DAYS(L$16,K$16)*IF(YEAR(K$16+1)=$D98,_xlfn.DAYS(DATE($D98,12,31),K$16)+1,IF(AND(YEAR(K$16+1)&lt;$D98,$D98&lt;YEAR(L$16)),_xlfn.DAYS(DATE($D98,12,31),DATE($D98,1,1))+1,0)),0))</f>
        <v>12996</v>
      </c>
      <c r="M98" s="122" cm="1">
        <f t="array" ref="M98">IF(YEAR(M$16)=$D98, M$44-SUM(_xlfn._xlws.FILTER(M$63:M97,MOD(_xlfn.SEQUENCE(ROWS(M$63:M97)),5)=1)),ROUND(M$44/_xlfn.DAYS(M$16,L$16)*IF(YEAR(L$16+1)=$D98,_xlfn.DAYS(DATE($D98,12,31),L$16)+1,IF(AND(YEAR(L$16+1)&lt;$D98,$D98&lt;YEAR(M$16)),_xlfn.DAYS(DATE($D98,12,31),DATE($D98,1,1))+1,0)),0))</f>
        <v>0</v>
      </c>
      <c r="N98" s="122" cm="1">
        <f t="array" ref="N98">IF(YEAR(N$16)=$D98, N$44-SUM(_xlfn._xlws.FILTER(N$63:N97,MOD(_xlfn.SEQUENCE(ROWS(N$63:N97)),5)=1)),ROUND(N$44/_xlfn.DAYS(N$16,M$16)*IF(YEAR(M$16+1)=$D98,_xlfn.DAYS(DATE($D98,12,31),M$16)+1,IF(AND(YEAR(M$16+1)&lt;$D98,$D98&lt;YEAR(N$16)),_xlfn.DAYS(DATE($D98,12,31),DATE($D98,1,1))+1,0)),0))</f>
        <v>0</v>
      </c>
      <c r="O98" s="122" cm="1">
        <f t="array" ref="O98">IF(YEAR(O$16)=$D98, O$44-SUM(_xlfn._xlws.FILTER(O$63:O97,MOD(_xlfn.SEQUENCE(ROWS(O$63:O97)),5)=1)),ROUND(O$44/_xlfn.DAYS(O$16,N$16)*IF(YEAR(N$16+1)=$D98,_xlfn.DAYS(DATE($D98,12,31),N$16)+1,IF(AND(YEAR(N$16+1)&lt;$D98,$D98&lt;YEAR(O$16)),_xlfn.DAYS(DATE($D98,12,31),DATE($D98,1,1))+1,0)),0))</f>
        <v>0</v>
      </c>
      <c r="P98" s="122" cm="1">
        <f t="array" ref="P98">IF(YEAR(P$16)=$D98, P$44-SUM(_xlfn._xlws.FILTER(P$63:P97,MOD(_xlfn.SEQUENCE(ROWS(P$63:P97)),5)=1)),ROUND(P$44/_xlfn.DAYS(P$16,O$16)*IF(YEAR(O$16+1)=$D98,_xlfn.DAYS(DATE($D98,12,31),O$16)+1,IF(AND(YEAR(O$16+1)&lt;$D98,$D98&lt;YEAR(P$16)),_xlfn.DAYS(DATE($D98,12,31),DATE($D98,1,1))+1,0)),0))</f>
        <v>0</v>
      </c>
      <c r="Q98" s="122" cm="1">
        <f t="array" ref="Q98">IF(YEAR(Q$16)=$D98, Q$44-SUM(_xlfn._xlws.FILTER(Q$63:Q97,MOD(_xlfn.SEQUENCE(ROWS(Q$63:Q97)),5)=1)),ROUND(Q$44/_xlfn.DAYS(Q$16,P$16)*IF(YEAR(P$16+1)=$D98,_xlfn.DAYS(DATE($D98,12,31),P$16)+1,IF(AND(YEAR(P$16+1)&lt;$D98,$D98&lt;YEAR(Q$16)),_xlfn.DAYS(DATE($D98,12,31),DATE($D98,1,1))+1,0)),0))</f>
        <v>0</v>
      </c>
      <c r="R98" s="122" cm="1">
        <f t="array" ref="R98">IF(YEAR(R$16)=$D98, R$44-SUM(_xlfn._xlws.FILTER(R$63:R97,MOD(_xlfn.SEQUENCE(ROWS(R$63:R97)),5)=1)),ROUND(R$44/_xlfn.DAYS(R$16,Q$16)*IF(YEAR(Q$16+1)=$D98,_xlfn.DAYS(DATE($D98,12,31),Q$16)+1,IF(AND(YEAR(Q$16+1)&lt;$D98,$D98&lt;YEAR(R$16)),_xlfn.DAYS(DATE($D98,12,31),DATE($D98,1,1))+1,0)),0))</f>
        <v>0</v>
      </c>
      <c r="S98" s="122" cm="1">
        <f t="array" ref="S98">IF(YEAR(S$16)=$D98, S$44-SUM(_xlfn._xlws.FILTER(S$63:S97,MOD(_xlfn.SEQUENCE(ROWS(S$63:S97)),5)=1)),ROUND(S$44/_xlfn.DAYS(S$16,R$16)*IF(YEAR(R$16+1)=$D98,_xlfn.DAYS(DATE($D98,12,31),R$16)+1,IF(AND(YEAR(R$16+1)&lt;$D98,$D98&lt;YEAR(S$16)),_xlfn.DAYS(DATE($D98,12,31),DATE($D98,1,1))+1,0)),0))</f>
        <v>0</v>
      </c>
      <c r="T98" s="122" cm="1">
        <f t="array" ref="T98">IF(YEAR(T$16)=$D98, T$44-SUM(_xlfn._xlws.FILTER(T$63:T97,MOD(_xlfn.SEQUENCE(ROWS(T$63:T97)),5)=1)),ROUND(T$44/_xlfn.DAYS(T$16,S$16)*IF(YEAR(S$16+1)=$D98,_xlfn.DAYS(DATE($D98,12,31),S$16)+1,IF(AND(YEAR(S$16+1)&lt;$D98,$D98&lt;YEAR(T$16)),_xlfn.DAYS(DATE($D98,12,31),DATE($D98,1,1))+1,0)),0))</f>
        <v>0</v>
      </c>
      <c r="U98" s="122" cm="1">
        <f t="array" ref="U98">IF(YEAR(U$16)=$D98, U$44-SUM(_xlfn._xlws.FILTER(U$63:U97,MOD(_xlfn.SEQUENCE(ROWS(U$63:U97)),5)=1)),ROUND(U$44/_xlfn.DAYS(U$16,T$16)*IF(YEAR(T$16+1)=$D98,_xlfn.DAYS(DATE($D98,12,31),T$16)+1,IF(AND(YEAR(T$16+1)&lt;$D98,$D98&lt;YEAR(U$16)),_xlfn.DAYS(DATE($D98,12,31),DATE($D98,1,1))+1,0)),0))</f>
        <v>0</v>
      </c>
      <c r="V98" s="122" cm="1">
        <f t="array" ref="V98">IF(YEAR(V$16)=$D98, V$44-SUM(_xlfn._xlws.FILTER(V$63:V97,MOD(_xlfn.SEQUENCE(ROWS(V$63:V97)),5)=1)),ROUND(V$44/_xlfn.DAYS(V$16,U$16)*IF(YEAR(U$16+1)=$D98,_xlfn.DAYS(DATE($D98,12,31),U$16)+1,IF(AND(YEAR(U$16+1)&lt;$D98,$D98&lt;YEAR(V$16)),_xlfn.DAYS(DATE($D98,12,31),DATE($D98,1,1))+1,0)),0))</f>
        <v>0</v>
      </c>
      <c r="W98" s="122" cm="1">
        <f t="array" ref="W98">IF(YEAR(W$16)=$D98, W$44-SUM(_xlfn._xlws.FILTER(W$63:W97,MOD(_xlfn.SEQUENCE(ROWS(W$63:W97)),5)=1)),ROUND(W$44/_xlfn.DAYS(W$16,V$16)*IF(YEAR(V$16+1)=$D98,_xlfn.DAYS(DATE($D98,12,31),V$16)+1,IF(AND(YEAR(V$16+1)&lt;$D98,$D98&lt;YEAR(W$16)),_xlfn.DAYS(DATE($D98,12,31),DATE($D98,1,1))+1,0)),0))</f>
        <v>0</v>
      </c>
      <c r="X98" s="122" cm="1">
        <f t="array" ref="X98">IF(YEAR(X$16)=$D98, X$44-SUM(_xlfn._xlws.FILTER(X$63:X97,MOD(_xlfn.SEQUENCE(ROWS(X$63:X97)),5)=1)),ROUND(X$44/_xlfn.DAYS(X$16,W$16)*IF(YEAR(W$16+1)=$D98,_xlfn.DAYS(DATE($D98,12,31),W$16)+1,IF(AND(YEAR(W$16+1)&lt;$D98,$D98&lt;YEAR(X$16)),_xlfn.DAYS(DATE($D98,12,31),DATE($D98,1,1))+1,0)),0))</f>
        <v>0</v>
      </c>
    </row>
    <row r="99" spans="1:24" ht="17" hidden="1" outlineLevel="1" x14ac:dyDescent="0.25">
      <c r="A99" s="5">
        <v>28</v>
      </c>
      <c r="B99" s="129" t="s">
        <v>164</v>
      </c>
      <c r="C99" s="120" t="s">
        <v>165</v>
      </c>
      <c r="D99" s="121">
        <f t="shared" si="29"/>
        <v>2027</v>
      </c>
      <c r="E99" s="122" cm="1">
        <f t="array" ref="E99">IF(YEAR(E$16)=$D99, E$46-SUM(_xlfn._xlws.FILTER(E$63:E98,MOD(_xlfn.SEQUENCE(ROWS(E$63:E98)),5)=2)),ROUND(E$46/_xlfn.DAYS(E$16,D$16)*IF(YEAR(D$16+1)=$D99,_xlfn.DAYS(DATE($D99,12,31),D$16)+1,IF(AND(YEAR(D$16+1)&lt;$D99,$D99&lt;YEAR(E$16)),_xlfn.DAYS(DATE($D99,12,31),DATE($D99,1,1))+1,0)),0))</f>
        <v>0</v>
      </c>
      <c r="F99" s="122" cm="1">
        <f t="array" ref="F99">IF(YEAR(F$16)=$D99, F$46-SUM(_xlfn._xlws.FILTER(F$63:F98,MOD(_xlfn.SEQUENCE(ROWS(F$63:F98)),5)=2)),ROUND(F$46/_xlfn.DAYS(F$16,E$16)*IF(YEAR(E$16+1)=$D99,_xlfn.DAYS(DATE($D99,12,31),E$16)+1,IF(AND(YEAR(E$16+1)&lt;$D99,$D99&lt;YEAR(F$16)),_xlfn.DAYS(DATE($D99,12,31),DATE($D99,1,1))+1,0)),0))</f>
        <v>0</v>
      </c>
      <c r="G99" s="122" cm="1">
        <f t="array" ref="G99">IF(YEAR(G$16)=$D99, G$46-SUM(_xlfn._xlws.FILTER(G$63:G98,MOD(_xlfn.SEQUENCE(ROWS(G$63:G98)),5)=2)),ROUND(G$46/_xlfn.DAYS(G$16,F$16)*IF(YEAR(F$16+1)=$D99,_xlfn.DAYS(DATE($D99,12,31),F$16)+1,IF(AND(YEAR(F$16+1)&lt;$D99,$D99&lt;YEAR(G$16)),_xlfn.DAYS(DATE($D99,12,31),DATE($D99,1,1))+1,0)),0))</f>
        <v>0</v>
      </c>
      <c r="H99" s="122" cm="1">
        <f t="array" ref="H99">IF(YEAR(H$16)=$D99, H$46-SUM(_xlfn._xlws.FILTER(H$63:H98,MOD(_xlfn.SEQUENCE(ROWS(H$63:H98)),5)=2)),ROUND(H$46/_xlfn.DAYS(H$16,G$16)*IF(YEAR(G$16+1)=$D99,_xlfn.DAYS(DATE($D99,12,31),G$16)+1,IF(AND(YEAR(G$16+1)&lt;$D99,$D99&lt;YEAR(H$16)),_xlfn.DAYS(DATE($D99,12,31),DATE($D99,1,1))+1,0)),0))</f>
        <v>0</v>
      </c>
      <c r="I99" s="122" cm="1">
        <f t="array" ref="I99">IF(YEAR(I$16)=$D99, I$46-SUM(_xlfn._xlws.FILTER(I$63:I98,MOD(_xlfn.SEQUENCE(ROWS(I$63:I98)),5)=2)),ROUND(I$46/_xlfn.DAYS(I$16,H$16)*IF(YEAR(H$16+1)=$D99,_xlfn.DAYS(DATE($D99,12,31),H$16)+1,IF(AND(YEAR(H$16+1)&lt;$D99,$D99&lt;YEAR(I$16)),_xlfn.DAYS(DATE($D99,12,31),DATE($D99,1,1))+1,0)),0))</f>
        <v>0</v>
      </c>
      <c r="J99" s="122" cm="1">
        <f t="array" ref="J99">IF(YEAR(J$16)=$D99, J$46-SUM(_xlfn._xlws.FILTER(J$63:J98,MOD(_xlfn.SEQUENCE(ROWS(J$63:J98)),5)=2)),ROUND(J$46/_xlfn.DAYS(J$16,I$16)*IF(YEAR(I$16+1)=$D99,_xlfn.DAYS(DATE($D99,12,31),I$16)+1,IF(AND(YEAR(I$16+1)&lt;$D99,$D99&lt;YEAR(J$16)),_xlfn.DAYS(DATE($D99,12,31),DATE($D99,1,1))+1,0)),0))</f>
        <v>0</v>
      </c>
      <c r="K99" s="122" cm="1">
        <f t="array" ref="K99">IF(YEAR(K$16)=$D99, K$46-SUM(_xlfn._xlws.FILTER(K$63:K98,MOD(_xlfn.SEQUENCE(ROWS(K$63:K98)),5)=2)),ROUND(K$46/_xlfn.DAYS(K$16,J$16)*IF(YEAR(J$16+1)=$D99,_xlfn.DAYS(DATE($D99,12,31),J$16)+1,IF(AND(YEAR(J$16+1)&lt;$D99,$D99&lt;YEAR(K$16)),_xlfn.DAYS(DATE($D99,12,31),DATE($D99,1,1))+1,0)),0))</f>
        <v>4687</v>
      </c>
      <c r="L99" s="122" cm="1">
        <f t="array" ref="L99">IF(YEAR(L$16)=$D99, L$46-SUM(_xlfn._xlws.FILTER(L$63:L98,MOD(_xlfn.SEQUENCE(ROWS(L$63:L98)),5)=2)),ROUND(L$46/_xlfn.DAYS(L$16,K$16)*IF(YEAR(K$16+1)=$D99,_xlfn.DAYS(DATE($D99,12,31),K$16)+1,IF(AND(YEAR(K$16+1)&lt;$D99,$D99&lt;YEAR(L$16)),_xlfn.DAYS(DATE($D99,12,31),DATE($D99,1,1))+1,0)),0))</f>
        <v>1950</v>
      </c>
      <c r="M99" s="122" cm="1">
        <f t="array" ref="M99">IF(YEAR(M$16)=$D99, M$46-SUM(_xlfn._xlws.FILTER(M$63:M98,MOD(_xlfn.SEQUENCE(ROWS(M$63:M98)),5)=2)),ROUND(M$46/_xlfn.DAYS(M$16,L$16)*IF(YEAR(L$16+1)=$D99,_xlfn.DAYS(DATE($D99,12,31),L$16)+1,IF(AND(YEAR(L$16+1)&lt;$D99,$D99&lt;YEAR(M$16)),_xlfn.DAYS(DATE($D99,12,31),DATE($D99,1,1))+1,0)),0))</f>
        <v>0</v>
      </c>
      <c r="N99" s="122" cm="1">
        <f t="array" ref="N99">IF(YEAR(N$16)=$D99, N$46-SUM(_xlfn._xlws.FILTER(N$63:N98,MOD(_xlfn.SEQUENCE(ROWS(N$63:N98)),5)=2)),ROUND(N$46/_xlfn.DAYS(N$16,M$16)*IF(YEAR(M$16+1)=$D99,_xlfn.DAYS(DATE($D99,12,31),M$16)+1,IF(AND(YEAR(M$16+1)&lt;$D99,$D99&lt;YEAR(N$16)),_xlfn.DAYS(DATE($D99,12,31),DATE($D99,1,1))+1,0)),0))</f>
        <v>0</v>
      </c>
      <c r="O99" s="122" cm="1">
        <f t="array" ref="O99">IF(YEAR(O$16)=$D99, O$46-SUM(_xlfn._xlws.FILTER(O$63:O98,MOD(_xlfn.SEQUENCE(ROWS(O$63:O98)),5)=2)),ROUND(O$46/_xlfn.DAYS(O$16,N$16)*IF(YEAR(N$16+1)=$D99,_xlfn.DAYS(DATE($D99,12,31),N$16)+1,IF(AND(YEAR(N$16+1)&lt;$D99,$D99&lt;YEAR(O$16)),_xlfn.DAYS(DATE($D99,12,31),DATE($D99,1,1))+1,0)),0))</f>
        <v>0</v>
      </c>
      <c r="P99" s="122" cm="1">
        <f t="array" ref="P99">IF(YEAR(P$16)=$D99, P$46-SUM(_xlfn._xlws.FILTER(P$63:P98,MOD(_xlfn.SEQUENCE(ROWS(P$63:P98)),5)=2)),ROUND(P$46/_xlfn.DAYS(P$16,O$16)*IF(YEAR(O$16+1)=$D99,_xlfn.DAYS(DATE($D99,12,31),O$16)+1,IF(AND(YEAR(O$16+1)&lt;$D99,$D99&lt;YEAR(P$16)),_xlfn.DAYS(DATE($D99,12,31),DATE($D99,1,1))+1,0)),0))</f>
        <v>0</v>
      </c>
      <c r="Q99" s="122" cm="1">
        <f t="array" ref="Q99">IF(YEAR(Q$16)=$D99, Q$46-SUM(_xlfn._xlws.FILTER(Q$63:Q98,MOD(_xlfn.SEQUENCE(ROWS(Q$63:Q98)),5)=2)),ROUND(Q$46/_xlfn.DAYS(Q$16,P$16)*IF(YEAR(P$16+1)=$D99,_xlfn.DAYS(DATE($D99,12,31),P$16)+1,IF(AND(YEAR(P$16+1)&lt;$D99,$D99&lt;YEAR(Q$16)),_xlfn.DAYS(DATE($D99,12,31),DATE($D99,1,1))+1,0)),0))</f>
        <v>0</v>
      </c>
      <c r="R99" s="122" cm="1">
        <f t="array" ref="R99">IF(YEAR(R$16)=$D99, R$46-SUM(_xlfn._xlws.FILTER(R$63:R98,MOD(_xlfn.SEQUENCE(ROWS(R$63:R98)),5)=2)),ROUND(R$46/_xlfn.DAYS(R$16,Q$16)*IF(YEAR(Q$16+1)=$D99,_xlfn.DAYS(DATE($D99,12,31),Q$16)+1,IF(AND(YEAR(Q$16+1)&lt;$D99,$D99&lt;YEAR(R$16)),_xlfn.DAYS(DATE($D99,12,31),DATE($D99,1,1))+1,0)),0))</f>
        <v>0</v>
      </c>
      <c r="S99" s="122" cm="1">
        <f t="array" ref="S99">IF(YEAR(S$16)=$D99, S$46-SUM(_xlfn._xlws.FILTER(S$63:S98,MOD(_xlfn.SEQUENCE(ROWS(S$63:S98)),5)=2)),ROUND(S$46/_xlfn.DAYS(S$16,R$16)*IF(YEAR(R$16+1)=$D99,_xlfn.DAYS(DATE($D99,12,31),R$16)+1,IF(AND(YEAR(R$16+1)&lt;$D99,$D99&lt;YEAR(S$16)),_xlfn.DAYS(DATE($D99,12,31),DATE($D99,1,1))+1,0)),0))</f>
        <v>0</v>
      </c>
      <c r="T99" s="122" cm="1">
        <f t="array" ref="T99">IF(YEAR(T$16)=$D99, T$46-SUM(_xlfn._xlws.FILTER(T$63:T98,MOD(_xlfn.SEQUENCE(ROWS(T$63:T98)),5)=2)),ROUND(T$46/_xlfn.DAYS(T$16,S$16)*IF(YEAR(S$16+1)=$D99,_xlfn.DAYS(DATE($D99,12,31),S$16)+1,IF(AND(YEAR(S$16+1)&lt;$D99,$D99&lt;YEAR(T$16)),_xlfn.DAYS(DATE($D99,12,31),DATE($D99,1,1))+1,0)),0))</f>
        <v>0</v>
      </c>
      <c r="U99" s="122" cm="1">
        <f t="array" ref="U99">IF(YEAR(U$16)=$D99, U$46-SUM(_xlfn._xlws.FILTER(U$63:U98,MOD(_xlfn.SEQUENCE(ROWS(U$63:U98)),5)=2)),ROUND(U$46/_xlfn.DAYS(U$16,T$16)*IF(YEAR(T$16+1)=$D99,_xlfn.DAYS(DATE($D99,12,31),T$16)+1,IF(AND(YEAR(T$16+1)&lt;$D99,$D99&lt;YEAR(U$16)),_xlfn.DAYS(DATE($D99,12,31),DATE($D99,1,1))+1,0)),0))</f>
        <v>0</v>
      </c>
      <c r="V99" s="122" cm="1">
        <f t="array" ref="V99">IF(YEAR(V$16)=$D99, V$46-SUM(_xlfn._xlws.FILTER(V$63:V98,MOD(_xlfn.SEQUENCE(ROWS(V$63:V98)),5)=2)),ROUND(V$46/_xlfn.DAYS(V$16,U$16)*IF(YEAR(U$16+1)=$D99,_xlfn.DAYS(DATE($D99,12,31),U$16)+1,IF(AND(YEAR(U$16+1)&lt;$D99,$D99&lt;YEAR(V$16)),_xlfn.DAYS(DATE($D99,12,31),DATE($D99,1,1))+1,0)),0))</f>
        <v>0</v>
      </c>
      <c r="W99" s="122" cm="1">
        <f t="array" ref="W99">IF(YEAR(W$16)=$D99, W$46-SUM(_xlfn._xlws.FILTER(W$63:W98,MOD(_xlfn.SEQUENCE(ROWS(W$63:W98)),5)=2)),ROUND(W$46/_xlfn.DAYS(W$16,V$16)*IF(YEAR(V$16+1)=$D99,_xlfn.DAYS(DATE($D99,12,31),V$16)+1,IF(AND(YEAR(V$16+1)&lt;$D99,$D99&lt;YEAR(W$16)),_xlfn.DAYS(DATE($D99,12,31),DATE($D99,1,1))+1,0)),0))</f>
        <v>0</v>
      </c>
      <c r="X99" s="122" cm="1">
        <f t="array" ref="X99">IF(YEAR(X$16)=$D99, X$46-SUM(_xlfn._xlws.FILTER(X$63:X98,MOD(_xlfn.SEQUENCE(ROWS(X$63:X98)),5)=2)),ROUND(X$46/_xlfn.DAYS(X$16,W$16)*IF(YEAR(W$16+1)=$D99,_xlfn.DAYS(DATE($D99,12,31),W$16)+1,IF(AND(YEAR(W$16+1)&lt;$D99,$D99&lt;YEAR(X$16)),_xlfn.DAYS(DATE($D99,12,31),DATE($D99,1,1))+1,0)),0))</f>
        <v>0</v>
      </c>
    </row>
    <row r="100" spans="1:24" ht="17" hidden="1" outlineLevel="1" x14ac:dyDescent="0.25">
      <c r="A100" s="5">
        <v>29</v>
      </c>
      <c r="B100" s="129" t="s">
        <v>166</v>
      </c>
      <c r="C100" s="120" t="s">
        <v>167</v>
      </c>
      <c r="D100" s="121">
        <f t="shared" si="29"/>
        <v>2027</v>
      </c>
      <c r="E100" s="123">
        <f>E98-E99</f>
        <v>0</v>
      </c>
      <c r="F100" s="123">
        <f t="shared" ref="F100:X100" si="40">F98-F99</f>
        <v>0</v>
      </c>
      <c r="G100" s="123">
        <f t="shared" si="40"/>
        <v>0</v>
      </c>
      <c r="H100" s="123">
        <f t="shared" si="40"/>
        <v>0</v>
      </c>
      <c r="I100" s="123">
        <f t="shared" si="40"/>
        <v>0</v>
      </c>
      <c r="J100" s="123">
        <f t="shared" si="40"/>
        <v>0</v>
      </c>
      <c r="K100" s="123">
        <f t="shared" si="40"/>
        <v>26556</v>
      </c>
      <c r="L100" s="123">
        <f t="shared" si="40"/>
        <v>11046</v>
      </c>
      <c r="M100" s="123">
        <f t="shared" si="40"/>
        <v>0</v>
      </c>
      <c r="N100" s="123">
        <f t="shared" si="40"/>
        <v>0</v>
      </c>
      <c r="O100" s="123">
        <f t="shared" si="40"/>
        <v>0</v>
      </c>
      <c r="P100" s="123">
        <f t="shared" si="40"/>
        <v>0</v>
      </c>
      <c r="Q100" s="123">
        <f t="shared" si="40"/>
        <v>0</v>
      </c>
      <c r="R100" s="123">
        <f t="shared" si="40"/>
        <v>0</v>
      </c>
      <c r="S100" s="123">
        <f t="shared" si="40"/>
        <v>0</v>
      </c>
      <c r="T100" s="123">
        <f t="shared" si="40"/>
        <v>0</v>
      </c>
      <c r="U100" s="123">
        <f t="shared" si="40"/>
        <v>0</v>
      </c>
      <c r="V100" s="123">
        <f t="shared" si="40"/>
        <v>0</v>
      </c>
      <c r="W100" s="123">
        <f t="shared" si="40"/>
        <v>0</v>
      </c>
      <c r="X100" s="123">
        <f t="shared" si="40"/>
        <v>0</v>
      </c>
    </row>
    <row r="101" spans="1:24" ht="17" hidden="1" outlineLevel="1" x14ac:dyDescent="0.25">
      <c r="A101" s="5">
        <v>31</v>
      </c>
      <c r="B101" s="129" t="s">
        <v>168</v>
      </c>
      <c r="C101" s="120" t="s">
        <v>169</v>
      </c>
      <c r="D101" s="121">
        <f t="shared" si="29"/>
        <v>2027</v>
      </c>
      <c r="E101" s="122" cm="1">
        <f t="array" ref="E101">IF(YEAR(E$16)=$D101, E$59-SUM(_xlfn._xlws.FILTER(E$63:E100,MOD(_xlfn.SEQUENCE(ROWS(E$63:E100)),5)=4)),ROUND(E$59/_xlfn.DAYS(E$16,D$16)*IF(YEAR(D$16+1)=$D101,_xlfn.DAYS(DATE($D101,12,31),D$16)+1,IF(AND(YEAR(D$16+1)&lt;$D101,$D101&lt;YEAR(E$16)),_xlfn.DAYS(DATE($D101,12,31),DATE($D101,1,1))+1,0)),0))</f>
        <v>0</v>
      </c>
      <c r="F101" s="122" cm="1">
        <f t="array" ref="F101">IF(YEAR(F$16)=$D101, F$59-SUM(_xlfn._xlws.FILTER(F$63:F100,MOD(_xlfn.SEQUENCE(ROWS(F$63:F100)),5)=4)),ROUND(F$59/_xlfn.DAYS(F$16,E$16)*IF(YEAR(E$16+1)=$D101,_xlfn.DAYS(DATE($D101,12,31),E$16)+1,IF(AND(YEAR(E$16+1)&lt;$D101,$D101&lt;YEAR(F$16)),_xlfn.DAYS(DATE($D101,12,31),DATE($D101,1,1))+1,0)),0))</f>
        <v>0</v>
      </c>
      <c r="G101" s="122" cm="1">
        <f t="array" ref="G101">IF(YEAR(G$16)=$D101, G$59-SUM(_xlfn._xlws.FILTER(G$63:G100,MOD(_xlfn.SEQUENCE(ROWS(G$63:G100)),5)=4)),ROUND(G$59/_xlfn.DAYS(G$16,F$16)*IF(YEAR(F$16+1)=$D101,_xlfn.DAYS(DATE($D101,12,31),F$16)+1,IF(AND(YEAR(F$16+1)&lt;$D101,$D101&lt;YEAR(G$16)),_xlfn.DAYS(DATE($D101,12,31),DATE($D101,1,1))+1,0)),0))</f>
        <v>0</v>
      </c>
      <c r="H101" s="122" cm="1">
        <f t="array" ref="H101">IF(YEAR(H$16)=$D101, H$59-SUM(_xlfn._xlws.FILTER(H$63:H100,MOD(_xlfn.SEQUENCE(ROWS(H$63:H100)),5)=4)),ROUND(H$59/_xlfn.DAYS(H$16,G$16)*IF(YEAR(G$16+1)=$D101,_xlfn.DAYS(DATE($D101,12,31),G$16)+1,IF(AND(YEAR(G$16+1)&lt;$D101,$D101&lt;YEAR(H$16)),_xlfn.DAYS(DATE($D101,12,31),DATE($D101,1,1))+1,0)),0))</f>
        <v>0</v>
      </c>
      <c r="I101" s="122" cm="1">
        <f t="array" ref="I101">IF(YEAR(I$16)=$D101, I$59-SUM(_xlfn._xlws.FILTER(I$63:I100,MOD(_xlfn.SEQUENCE(ROWS(I$63:I100)),5)=4)),ROUND(I$59/_xlfn.DAYS(I$16,H$16)*IF(YEAR(H$16+1)=$D101,_xlfn.DAYS(DATE($D101,12,31),H$16)+1,IF(AND(YEAR(H$16+1)&lt;$D101,$D101&lt;YEAR(I$16)),_xlfn.DAYS(DATE($D101,12,31),DATE($D101,1,1))+1,0)),0))</f>
        <v>0</v>
      </c>
      <c r="J101" s="122" cm="1">
        <f t="array" ref="J101">IF(YEAR(J$16)=$D101, J$59-SUM(_xlfn._xlws.FILTER(J$63:J100,MOD(_xlfn.SEQUENCE(ROWS(J$63:J100)),5)=4)),ROUND(J$59/_xlfn.DAYS(J$16,I$16)*IF(YEAR(I$16+1)=$D101,_xlfn.DAYS(DATE($D101,12,31),I$16)+1,IF(AND(YEAR(I$16+1)&lt;$D101,$D101&lt;YEAR(J$16)),_xlfn.DAYS(DATE($D101,12,31),DATE($D101,1,1))+1,0)),0))</f>
        <v>0</v>
      </c>
      <c r="K101" s="122" cm="1">
        <f t="array" ref="K101">IF(YEAR(K$16)=$D101, K$59-SUM(_xlfn._xlws.FILTER(K$63:K100,MOD(_xlfn.SEQUENCE(ROWS(K$63:K100)),5)=4)),ROUND(K$59/_xlfn.DAYS(K$16,J$16)*IF(YEAR(J$16+1)=$D101,_xlfn.DAYS(DATE($D101,12,31),J$16)+1,IF(AND(YEAR(J$16+1)&lt;$D101,$D101&lt;YEAR(K$16)),_xlfn.DAYS(DATE($D101,12,31),DATE($D101,1,1))+1,0)),0))</f>
        <v>17144</v>
      </c>
      <c r="L101" s="122" cm="1">
        <f t="array" ref="L101">IF(YEAR(L$16)=$D101, L$59-SUM(_xlfn._xlws.FILTER(L$63:L100,MOD(_xlfn.SEQUENCE(ROWS(L$63:L100)),5)=4)),ROUND(L$59/_xlfn.DAYS(L$16,K$16)*IF(YEAR(K$16+1)=$D101,_xlfn.DAYS(DATE($D101,12,31),K$16)+1,IF(AND(YEAR(K$16+1)&lt;$D101,$D101&lt;YEAR(L$16)),_xlfn.DAYS(DATE($D101,12,31),DATE($D101,1,1))+1,0)),0))</f>
        <v>7087</v>
      </c>
      <c r="M101" s="122" cm="1">
        <f t="array" ref="M101">IF(YEAR(M$16)=$D101, M$59-SUM(_xlfn._xlws.FILTER(M$63:M100,MOD(_xlfn.SEQUENCE(ROWS(M$63:M100)),5)=4)),ROUND(M$59/_xlfn.DAYS(M$16,L$16)*IF(YEAR(L$16+1)=$D101,_xlfn.DAYS(DATE($D101,12,31),L$16)+1,IF(AND(YEAR(L$16+1)&lt;$D101,$D101&lt;YEAR(M$16)),_xlfn.DAYS(DATE($D101,12,31),DATE($D101,1,1))+1,0)),0))</f>
        <v>0</v>
      </c>
      <c r="N101" s="122" cm="1">
        <f t="array" ref="N101">IF(YEAR(N$16)=$D101, N$59-SUM(_xlfn._xlws.FILTER(N$63:N100,MOD(_xlfn.SEQUENCE(ROWS(N$63:N100)),5)=4)),ROUND(N$59/_xlfn.DAYS(N$16,M$16)*IF(YEAR(M$16+1)=$D101,_xlfn.DAYS(DATE($D101,12,31),M$16)+1,IF(AND(YEAR(M$16+1)&lt;$D101,$D101&lt;YEAR(N$16)),_xlfn.DAYS(DATE($D101,12,31),DATE($D101,1,1))+1,0)),0))</f>
        <v>0</v>
      </c>
      <c r="O101" s="122" cm="1">
        <f t="array" ref="O101">IF(YEAR(O$16)=$D101, O$59-SUM(_xlfn._xlws.FILTER(O$63:O100,MOD(_xlfn.SEQUENCE(ROWS(O$63:O100)),5)=4)),ROUND(O$59/_xlfn.DAYS(O$16,N$16)*IF(YEAR(N$16+1)=$D101,_xlfn.DAYS(DATE($D101,12,31),N$16)+1,IF(AND(YEAR(N$16+1)&lt;$D101,$D101&lt;YEAR(O$16)),_xlfn.DAYS(DATE($D101,12,31),DATE($D101,1,1))+1,0)),0))</f>
        <v>0</v>
      </c>
      <c r="P101" s="122" cm="1">
        <f t="array" ref="P101">IF(YEAR(P$16)=$D101, P$59-SUM(_xlfn._xlws.FILTER(P$63:P100,MOD(_xlfn.SEQUENCE(ROWS(P$63:P100)),5)=4)),ROUND(P$59/_xlfn.DAYS(P$16,O$16)*IF(YEAR(O$16+1)=$D101,_xlfn.DAYS(DATE($D101,12,31),O$16)+1,IF(AND(YEAR(O$16+1)&lt;$D101,$D101&lt;YEAR(P$16)),_xlfn.DAYS(DATE($D101,12,31),DATE($D101,1,1))+1,0)),0))</f>
        <v>0</v>
      </c>
      <c r="Q101" s="122" cm="1">
        <f t="array" ref="Q101">IF(YEAR(Q$16)=$D101, Q$59-SUM(_xlfn._xlws.FILTER(Q$63:Q100,MOD(_xlfn.SEQUENCE(ROWS(Q$63:Q100)),5)=4)),ROUND(Q$59/_xlfn.DAYS(Q$16,P$16)*IF(YEAR(P$16+1)=$D101,_xlfn.DAYS(DATE($D101,12,31),P$16)+1,IF(AND(YEAR(P$16+1)&lt;$D101,$D101&lt;YEAR(Q$16)),_xlfn.DAYS(DATE($D101,12,31),DATE($D101,1,1))+1,0)),0))</f>
        <v>0</v>
      </c>
      <c r="R101" s="122" cm="1">
        <f t="array" ref="R101">IF(YEAR(R$16)=$D101, R$59-SUM(_xlfn._xlws.FILTER(R$63:R100,MOD(_xlfn.SEQUENCE(ROWS(R$63:R100)),5)=4)),ROUND(R$59/_xlfn.DAYS(R$16,Q$16)*IF(YEAR(Q$16+1)=$D101,_xlfn.DAYS(DATE($D101,12,31),Q$16)+1,IF(AND(YEAR(Q$16+1)&lt;$D101,$D101&lt;YEAR(R$16)),_xlfn.DAYS(DATE($D101,12,31),DATE($D101,1,1))+1,0)),0))</f>
        <v>0</v>
      </c>
      <c r="S101" s="122" cm="1">
        <f t="array" ref="S101">IF(YEAR(S$16)=$D101, S$59-SUM(_xlfn._xlws.FILTER(S$63:S100,MOD(_xlfn.SEQUENCE(ROWS(S$63:S100)),5)=4)),ROUND(S$59/_xlfn.DAYS(S$16,R$16)*IF(YEAR(R$16+1)=$D101,_xlfn.DAYS(DATE($D101,12,31),R$16)+1,IF(AND(YEAR(R$16+1)&lt;$D101,$D101&lt;YEAR(S$16)),_xlfn.DAYS(DATE($D101,12,31),DATE($D101,1,1))+1,0)),0))</f>
        <v>0</v>
      </c>
      <c r="T101" s="122" cm="1">
        <f t="array" ref="T101">IF(YEAR(T$16)=$D101, T$59-SUM(_xlfn._xlws.FILTER(T$63:T100,MOD(_xlfn.SEQUENCE(ROWS(T$63:T100)),5)=4)),ROUND(T$59/_xlfn.DAYS(T$16,S$16)*IF(YEAR(S$16+1)=$D101,_xlfn.DAYS(DATE($D101,12,31),S$16)+1,IF(AND(YEAR(S$16+1)&lt;$D101,$D101&lt;YEAR(T$16)),_xlfn.DAYS(DATE($D101,12,31),DATE($D101,1,1))+1,0)),0))</f>
        <v>0</v>
      </c>
      <c r="U101" s="122" cm="1">
        <f t="array" ref="U101">IF(YEAR(U$16)=$D101, U$59-SUM(_xlfn._xlws.FILTER(U$63:U100,MOD(_xlfn.SEQUENCE(ROWS(U$63:U100)),5)=4)),ROUND(U$59/_xlfn.DAYS(U$16,T$16)*IF(YEAR(T$16+1)=$D101,_xlfn.DAYS(DATE($D101,12,31),T$16)+1,IF(AND(YEAR(T$16+1)&lt;$D101,$D101&lt;YEAR(U$16)),_xlfn.DAYS(DATE($D101,12,31),DATE($D101,1,1))+1,0)),0))</f>
        <v>0</v>
      </c>
      <c r="V101" s="122" cm="1">
        <f t="array" ref="V101">IF(YEAR(V$16)=$D101, V$59-SUM(_xlfn._xlws.FILTER(V$63:V100,MOD(_xlfn.SEQUENCE(ROWS(V$63:V100)),5)=4)),ROUND(V$59/_xlfn.DAYS(V$16,U$16)*IF(YEAR(U$16+1)=$D101,_xlfn.DAYS(DATE($D101,12,31),U$16)+1,IF(AND(YEAR(U$16+1)&lt;$D101,$D101&lt;YEAR(V$16)),_xlfn.DAYS(DATE($D101,12,31),DATE($D101,1,1))+1,0)),0))</f>
        <v>0</v>
      </c>
      <c r="W101" s="122" cm="1">
        <f t="array" ref="W101">IF(YEAR(W$16)=$D101, W$59-SUM(_xlfn._xlws.FILTER(W$63:W100,MOD(_xlfn.SEQUENCE(ROWS(W$63:W100)),5)=4)),ROUND(W$59/_xlfn.DAYS(W$16,V$16)*IF(YEAR(V$16+1)=$D101,_xlfn.DAYS(DATE($D101,12,31),V$16)+1,IF(AND(YEAR(V$16+1)&lt;$D101,$D101&lt;YEAR(W$16)),_xlfn.DAYS(DATE($D101,12,31),DATE($D101,1,1))+1,0)),0))</f>
        <v>0</v>
      </c>
      <c r="X101" s="122" cm="1">
        <f t="array" ref="X101">IF(YEAR(X$16)=$D101, X$59-SUM(_xlfn._xlws.FILTER(X$63:X100,MOD(_xlfn.SEQUENCE(ROWS(X$63:X100)),5)=4)),ROUND(X$59/_xlfn.DAYS(X$16,W$16)*IF(YEAR(W$16+1)=$D101,_xlfn.DAYS(DATE($D101,12,31),W$16)+1,IF(AND(YEAR(W$16+1)&lt;$D101,$D101&lt;YEAR(X$16)),_xlfn.DAYS(DATE($D101,12,31),DATE($D101,1,1))+1,0)),0))</f>
        <v>0</v>
      </c>
    </row>
    <row r="102" spans="1:24" ht="17" hidden="1" outlineLevel="1" x14ac:dyDescent="0.25">
      <c r="A102" s="5">
        <v>33</v>
      </c>
      <c r="B102" s="129" t="s">
        <v>170</v>
      </c>
      <c r="C102" s="124" t="s">
        <v>171</v>
      </c>
      <c r="D102" s="125">
        <f t="shared" si="29"/>
        <v>2027</v>
      </c>
      <c r="E102" s="126">
        <f>E98-E101</f>
        <v>0</v>
      </c>
      <c r="F102" s="126">
        <f t="shared" ref="F102:X102" si="41">F98-F101</f>
        <v>0</v>
      </c>
      <c r="G102" s="126">
        <f t="shared" si="41"/>
        <v>0</v>
      </c>
      <c r="H102" s="126">
        <f t="shared" si="41"/>
        <v>0</v>
      </c>
      <c r="I102" s="126">
        <f t="shared" si="41"/>
        <v>0</v>
      </c>
      <c r="J102" s="126">
        <f t="shared" si="41"/>
        <v>0</v>
      </c>
      <c r="K102" s="126">
        <f t="shared" si="41"/>
        <v>14099</v>
      </c>
      <c r="L102" s="126">
        <f t="shared" si="41"/>
        <v>5909</v>
      </c>
      <c r="M102" s="126">
        <f t="shared" si="41"/>
        <v>0</v>
      </c>
      <c r="N102" s="126">
        <f t="shared" si="41"/>
        <v>0</v>
      </c>
      <c r="O102" s="126">
        <f t="shared" si="41"/>
        <v>0</v>
      </c>
      <c r="P102" s="126">
        <f t="shared" si="41"/>
        <v>0</v>
      </c>
      <c r="Q102" s="126">
        <f t="shared" si="41"/>
        <v>0</v>
      </c>
      <c r="R102" s="126">
        <f t="shared" si="41"/>
        <v>0</v>
      </c>
      <c r="S102" s="126">
        <f t="shared" si="41"/>
        <v>0</v>
      </c>
      <c r="T102" s="126">
        <f t="shared" si="41"/>
        <v>0</v>
      </c>
      <c r="U102" s="126">
        <f t="shared" si="41"/>
        <v>0</v>
      </c>
      <c r="V102" s="126">
        <f t="shared" si="41"/>
        <v>0</v>
      </c>
      <c r="W102" s="126">
        <f t="shared" si="41"/>
        <v>0</v>
      </c>
      <c r="X102" s="126">
        <f t="shared" si="41"/>
        <v>0</v>
      </c>
    </row>
    <row r="103" spans="1:24" ht="17" hidden="1" outlineLevel="1" x14ac:dyDescent="0.25">
      <c r="A103" s="5">
        <v>27</v>
      </c>
      <c r="B103" s="37" t="s">
        <v>162</v>
      </c>
      <c r="C103" s="114" t="s">
        <v>163</v>
      </c>
      <c r="D103" s="115">
        <f t="shared" si="29"/>
        <v>2028</v>
      </c>
      <c r="E103" s="116" cm="1">
        <f t="array" ref="E103">IF(YEAR(E$16)=$D103, E$44-SUM(_xlfn._xlws.FILTER(E$63:E102,MOD(_xlfn.SEQUENCE(ROWS(E$63:E102)),5)=1)),ROUND(E$44/_xlfn.DAYS(E$16,D$16)*IF(YEAR(D$16+1)=$D103,_xlfn.DAYS(DATE($D103,12,31),D$16)+1,IF(AND(YEAR(D$16+1)&lt;$D103,$D103&lt;YEAR(E$16)),_xlfn.DAYS(DATE($D103,12,31),DATE($D103,1,1))+1,0)),0))</f>
        <v>0</v>
      </c>
      <c r="F103" s="116" cm="1">
        <f t="array" ref="F103">IF(YEAR(F$16)=$D103, F$44-SUM(_xlfn._xlws.FILTER(F$63:F102,MOD(_xlfn.SEQUENCE(ROWS(F$63:F102)),5)=1)),ROUND(F$44/_xlfn.DAYS(F$16,E$16)*IF(YEAR(E$16+1)=$D103,_xlfn.DAYS(DATE($D103,12,31),E$16)+1,IF(AND(YEAR(E$16+1)&lt;$D103,$D103&lt;YEAR(F$16)),_xlfn.DAYS(DATE($D103,12,31),DATE($D103,1,1))+1,0)),0))</f>
        <v>0</v>
      </c>
      <c r="G103" s="116" cm="1">
        <f t="array" ref="G103">IF(YEAR(G$16)=$D103, G$44-SUM(_xlfn._xlws.FILTER(G$63:G102,MOD(_xlfn.SEQUENCE(ROWS(G$63:G102)),5)=1)),ROUND(G$44/_xlfn.DAYS(G$16,F$16)*IF(YEAR(F$16+1)=$D103,_xlfn.DAYS(DATE($D103,12,31),F$16)+1,IF(AND(YEAR(F$16+1)&lt;$D103,$D103&lt;YEAR(G$16)),_xlfn.DAYS(DATE($D103,12,31),DATE($D103,1,1))+1,0)),0))</f>
        <v>0</v>
      </c>
      <c r="H103" s="116" cm="1">
        <f t="array" ref="H103">IF(YEAR(H$16)=$D103, H$44-SUM(_xlfn._xlws.FILTER(H$63:H102,MOD(_xlfn.SEQUENCE(ROWS(H$63:H102)),5)=1)),ROUND(H$44/_xlfn.DAYS(H$16,G$16)*IF(YEAR(G$16+1)=$D103,_xlfn.DAYS(DATE($D103,12,31),G$16)+1,IF(AND(YEAR(G$16+1)&lt;$D103,$D103&lt;YEAR(H$16)),_xlfn.DAYS(DATE($D103,12,31),DATE($D103,1,1))+1,0)),0))</f>
        <v>0</v>
      </c>
      <c r="I103" s="116" cm="1">
        <f t="array" ref="I103">IF(YEAR(I$16)=$D103, I$44-SUM(_xlfn._xlws.FILTER(I$63:I102,MOD(_xlfn.SEQUENCE(ROWS(I$63:I102)),5)=1)),ROUND(I$44/_xlfn.DAYS(I$16,H$16)*IF(YEAR(H$16+1)=$D103,_xlfn.DAYS(DATE($D103,12,31),H$16)+1,IF(AND(YEAR(H$16+1)&lt;$D103,$D103&lt;YEAR(I$16)),_xlfn.DAYS(DATE($D103,12,31),DATE($D103,1,1))+1,0)),0))</f>
        <v>0</v>
      </c>
      <c r="J103" s="116" cm="1">
        <f t="array" ref="J103">IF(YEAR(J$16)=$D103, J$44-SUM(_xlfn._xlws.FILTER(J$63:J102,MOD(_xlfn.SEQUENCE(ROWS(J$63:J102)),5)=1)),ROUND(J$44/_xlfn.DAYS(J$16,I$16)*IF(YEAR(I$16+1)=$D103,_xlfn.DAYS(DATE($D103,12,31),I$16)+1,IF(AND(YEAR(I$16+1)&lt;$D103,$D103&lt;YEAR(J$16)),_xlfn.DAYS(DATE($D103,12,31),DATE($D103,1,1))+1,0)),0))</f>
        <v>0</v>
      </c>
      <c r="K103" s="116" cm="1">
        <f t="array" ref="K103">IF(YEAR(K$16)=$D103, K$44-SUM(_xlfn._xlws.FILTER(K$63:K102,MOD(_xlfn.SEQUENCE(ROWS(K$63:K102)),5)=1)),ROUND(K$44/_xlfn.DAYS(K$16,J$16)*IF(YEAR(J$16+1)=$D103,_xlfn.DAYS(DATE($D103,12,31),J$16)+1,IF(AND(YEAR(J$16+1)&lt;$D103,$D103&lt;YEAR(K$16)),_xlfn.DAYS(DATE($D103,12,31),DATE($D103,1,1))+1,0)),0))</f>
        <v>0</v>
      </c>
      <c r="L103" s="116" cm="1">
        <f t="array" ref="L103">IF(YEAR(L$16)=$D103, L$44-SUM(_xlfn._xlws.FILTER(L$63:L102,MOD(_xlfn.SEQUENCE(ROWS(L$63:L102)),5)=1)),ROUND(L$44/_xlfn.DAYS(L$16,K$16)*IF(YEAR(K$16+1)=$D103,_xlfn.DAYS(DATE($D103,12,31),K$16)+1,IF(AND(YEAR(K$16+1)&lt;$D103,$D103&lt;YEAR(L$16)),_xlfn.DAYS(DATE($D103,12,31),DATE($D103,1,1))+1,0)),0))</f>
        <v>31047</v>
      </c>
      <c r="M103" s="116" cm="1">
        <f t="array" ref="M103">IF(YEAR(M$16)=$D103, M$44-SUM(_xlfn._xlws.FILTER(M$63:M102,MOD(_xlfn.SEQUENCE(ROWS(M$63:M102)),5)=1)),ROUND(M$44/_xlfn.DAYS(M$16,L$16)*IF(YEAR(L$16+1)=$D103,_xlfn.DAYS(DATE($D103,12,31),L$16)+1,IF(AND(YEAR(L$16+1)&lt;$D103,$D103&lt;YEAR(M$16)),_xlfn.DAYS(DATE($D103,12,31),DATE($D103,1,1))+1,0)),0))</f>
        <v>7803</v>
      </c>
      <c r="N103" s="116" cm="1">
        <f t="array" ref="N103">IF(YEAR(N$16)=$D103, N$44-SUM(_xlfn._xlws.FILTER(N$63:N102,MOD(_xlfn.SEQUENCE(ROWS(N$63:N102)),5)=1)),ROUND(N$44/_xlfn.DAYS(N$16,M$16)*IF(YEAR(M$16+1)=$D103,_xlfn.DAYS(DATE($D103,12,31),M$16)+1,IF(AND(YEAR(M$16+1)&lt;$D103,$D103&lt;YEAR(N$16)),_xlfn.DAYS(DATE($D103,12,31),DATE($D103,1,1))+1,0)),0))</f>
        <v>0</v>
      </c>
      <c r="O103" s="116" cm="1">
        <f t="array" ref="O103">IF(YEAR(O$16)=$D103, O$44-SUM(_xlfn._xlws.FILTER(O$63:O102,MOD(_xlfn.SEQUENCE(ROWS(O$63:O102)),5)=1)),ROUND(O$44/_xlfn.DAYS(O$16,N$16)*IF(YEAR(N$16+1)=$D103,_xlfn.DAYS(DATE($D103,12,31),N$16)+1,IF(AND(YEAR(N$16+1)&lt;$D103,$D103&lt;YEAR(O$16)),_xlfn.DAYS(DATE($D103,12,31),DATE($D103,1,1))+1,0)),0))</f>
        <v>0</v>
      </c>
      <c r="P103" s="116" cm="1">
        <f t="array" ref="P103">IF(YEAR(P$16)=$D103, P$44-SUM(_xlfn._xlws.FILTER(P$63:P102,MOD(_xlfn.SEQUENCE(ROWS(P$63:P102)),5)=1)),ROUND(P$44/_xlfn.DAYS(P$16,O$16)*IF(YEAR(O$16+1)=$D103,_xlfn.DAYS(DATE($D103,12,31),O$16)+1,IF(AND(YEAR(O$16+1)&lt;$D103,$D103&lt;YEAR(P$16)),_xlfn.DAYS(DATE($D103,12,31),DATE($D103,1,1))+1,0)),0))</f>
        <v>0</v>
      </c>
      <c r="Q103" s="116" cm="1">
        <f t="array" ref="Q103">IF(YEAR(Q$16)=$D103, Q$44-SUM(_xlfn._xlws.FILTER(Q$63:Q102,MOD(_xlfn.SEQUENCE(ROWS(Q$63:Q102)),5)=1)),ROUND(Q$44/_xlfn.DAYS(Q$16,P$16)*IF(YEAR(P$16+1)=$D103,_xlfn.DAYS(DATE($D103,12,31),P$16)+1,IF(AND(YEAR(P$16+1)&lt;$D103,$D103&lt;YEAR(Q$16)),_xlfn.DAYS(DATE($D103,12,31),DATE($D103,1,1))+1,0)),0))</f>
        <v>0</v>
      </c>
      <c r="R103" s="116" cm="1">
        <f t="array" ref="R103">IF(YEAR(R$16)=$D103, R$44-SUM(_xlfn._xlws.FILTER(R$63:R102,MOD(_xlfn.SEQUENCE(ROWS(R$63:R102)),5)=1)),ROUND(R$44/_xlfn.DAYS(R$16,Q$16)*IF(YEAR(Q$16+1)=$D103,_xlfn.DAYS(DATE($D103,12,31),Q$16)+1,IF(AND(YEAR(Q$16+1)&lt;$D103,$D103&lt;YEAR(R$16)),_xlfn.DAYS(DATE($D103,12,31),DATE($D103,1,1))+1,0)),0))</f>
        <v>0</v>
      </c>
      <c r="S103" s="116" cm="1">
        <f t="array" ref="S103">IF(YEAR(S$16)=$D103, S$44-SUM(_xlfn._xlws.FILTER(S$63:S102,MOD(_xlfn.SEQUENCE(ROWS(S$63:S102)),5)=1)),ROUND(S$44/_xlfn.DAYS(S$16,R$16)*IF(YEAR(R$16+1)=$D103,_xlfn.DAYS(DATE($D103,12,31),R$16)+1,IF(AND(YEAR(R$16+1)&lt;$D103,$D103&lt;YEAR(S$16)),_xlfn.DAYS(DATE($D103,12,31),DATE($D103,1,1))+1,0)),0))</f>
        <v>0</v>
      </c>
      <c r="T103" s="116" cm="1">
        <f t="array" ref="T103">IF(YEAR(T$16)=$D103, T$44-SUM(_xlfn._xlws.FILTER(T$63:T102,MOD(_xlfn.SEQUENCE(ROWS(T$63:T102)),5)=1)),ROUND(T$44/_xlfn.DAYS(T$16,S$16)*IF(YEAR(S$16+1)=$D103,_xlfn.DAYS(DATE($D103,12,31),S$16)+1,IF(AND(YEAR(S$16+1)&lt;$D103,$D103&lt;YEAR(T$16)),_xlfn.DAYS(DATE($D103,12,31),DATE($D103,1,1))+1,0)),0))</f>
        <v>0</v>
      </c>
      <c r="U103" s="116" cm="1">
        <f t="array" ref="U103">IF(YEAR(U$16)=$D103, U$44-SUM(_xlfn._xlws.FILTER(U$63:U102,MOD(_xlfn.SEQUENCE(ROWS(U$63:U102)),5)=1)),ROUND(U$44/_xlfn.DAYS(U$16,T$16)*IF(YEAR(T$16+1)=$D103,_xlfn.DAYS(DATE($D103,12,31),T$16)+1,IF(AND(YEAR(T$16+1)&lt;$D103,$D103&lt;YEAR(U$16)),_xlfn.DAYS(DATE($D103,12,31),DATE($D103,1,1))+1,0)),0))</f>
        <v>0</v>
      </c>
      <c r="V103" s="116" cm="1">
        <f t="array" ref="V103">IF(YEAR(V$16)=$D103, V$44-SUM(_xlfn._xlws.FILTER(V$63:V102,MOD(_xlfn.SEQUENCE(ROWS(V$63:V102)),5)=1)),ROUND(V$44/_xlfn.DAYS(V$16,U$16)*IF(YEAR(U$16+1)=$D103,_xlfn.DAYS(DATE($D103,12,31),U$16)+1,IF(AND(YEAR(U$16+1)&lt;$D103,$D103&lt;YEAR(V$16)),_xlfn.DAYS(DATE($D103,12,31),DATE($D103,1,1))+1,0)),0))</f>
        <v>0</v>
      </c>
      <c r="W103" s="116" cm="1">
        <f t="array" ref="W103">IF(YEAR(W$16)=$D103, W$44-SUM(_xlfn._xlws.FILTER(W$63:W102,MOD(_xlfn.SEQUENCE(ROWS(W$63:W102)),5)=1)),ROUND(W$44/_xlfn.DAYS(W$16,V$16)*IF(YEAR(V$16+1)=$D103,_xlfn.DAYS(DATE($D103,12,31),V$16)+1,IF(AND(YEAR(V$16+1)&lt;$D103,$D103&lt;YEAR(W$16)),_xlfn.DAYS(DATE($D103,12,31),DATE($D103,1,1))+1,0)),0))</f>
        <v>0</v>
      </c>
      <c r="X103" s="116" cm="1">
        <f t="array" ref="X103">IF(YEAR(X$16)=$D103, X$44-SUM(_xlfn._xlws.FILTER(X$63:X102,MOD(_xlfn.SEQUENCE(ROWS(X$63:X102)),5)=1)),ROUND(X$44/_xlfn.DAYS(X$16,W$16)*IF(YEAR(W$16+1)=$D103,_xlfn.DAYS(DATE($D103,12,31),W$16)+1,IF(AND(YEAR(W$16+1)&lt;$D103,$D103&lt;YEAR(X$16)),_xlfn.DAYS(DATE($D103,12,31),DATE($D103,1,1))+1,0)),0))</f>
        <v>0</v>
      </c>
    </row>
    <row r="104" spans="1:24" ht="17" hidden="1" outlineLevel="1" x14ac:dyDescent="0.25">
      <c r="A104" s="5">
        <v>28</v>
      </c>
      <c r="B104" s="129" t="s">
        <v>164</v>
      </c>
      <c r="C104" s="114" t="s">
        <v>165</v>
      </c>
      <c r="D104" s="115">
        <f t="shared" si="29"/>
        <v>2028</v>
      </c>
      <c r="E104" s="116" cm="1">
        <f t="array" ref="E104">IF(YEAR(E$16)=$D104, E$46-SUM(_xlfn._xlws.FILTER(E$63:E103,MOD(_xlfn.SEQUENCE(ROWS(E$63:E103)),5)=2)),ROUND(E$46/_xlfn.DAYS(E$16,D$16)*IF(YEAR(D$16+1)=$D104,_xlfn.DAYS(DATE($D104,12,31),D$16)+1,IF(AND(YEAR(D$16+1)&lt;$D104,$D104&lt;YEAR(E$16)),_xlfn.DAYS(DATE($D104,12,31),DATE($D104,1,1))+1,0)),0))</f>
        <v>0</v>
      </c>
      <c r="F104" s="116" cm="1">
        <f t="array" ref="F104">IF(YEAR(F$16)=$D104, F$46-SUM(_xlfn._xlws.FILTER(F$63:F103,MOD(_xlfn.SEQUENCE(ROWS(F$63:F103)),5)=2)),ROUND(F$46/_xlfn.DAYS(F$16,E$16)*IF(YEAR(E$16+1)=$D104,_xlfn.DAYS(DATE($D104,12,31),E$16)+1,IF(AND(YEAR(E$16+1)&lt;$D104,$D104&lt;YEAR(F$16)),_xlfn.DAYS(DATE($D104,12,31),DATE($D104,1,1))+1,0)),0))</f>
        <v>0</v>
      </c>
      <c r="G104" s="116" cm="1">
        <f t="array" ref="G104">IF(YEAR(G$16)=$D104, G$46-SUM(_xlfn._xlws.FILTER(G$63:G103,MOD(_xlfn.SEQUENCE(ROWS(G$63:G103)),5)=2)),ROUND(G$46/_xlfn.DAYS(G$16,F$16)*IF(YEAR(F$16+1)=$D104,_xlfn.DAYS(DATE($D104,12,31),F$16)+1,IF(AND(YEAR(F$16+1)&lt;$D104,$D104&lt;YEAR(G$16)),_xlfn.DAYS(DATE($D104,12,31),DATE($D104,1,1))+1,0)),0))</f>
        <v>0</v>
      </c>
      <c r="H104" s="116" cm="1">
        <f t="array" ref="H104">IF(YEAR(H$16)=$D104, H$46-SUM(_xlfn._xlws.FILTER(H$63:H103,MOD(_xlfn.SEQUENCE(ROWS(H$63:H103)),5)=2)),ROUND(H$46/_xlfn.DAYS(H$16,G$16)*IF(YEAR(G$16+1)=$D104,_xlfn.DAYS(DATE($D104,12,31),G$16)+1,IF(AND(YEAR(G$16+1)&lt;$D104,$D104&lt;YEAR(H$16)),_xlfn.DAYS(DATE($D104,12,31),DATE($D104,1,1))+1,0)),0))</f>
        <v>0</v>
      </c>
      <c r="I104" s="116" cm="1">
        <f t="array" ref="I104">IF(YEAR(I$16)=$D104, I$46-SUM(_xlfn._xlws.FILTER(I$63:I103,MOD(_xlfn.SEQUENCE(ROWS(I$63:I103)),5)=2)),ROUND(I$46/_xlfn.DAYS(I$16,H$16)*IF(YEAR(H$16+1)=$D104,_xlfn.DAYS(DATE($D104,12,31),H$16)+1,IF(AND(YEAR(H$16+1)&lt;$D104,$D104&lt;YEAR(I$16)),_xlfn.DAYS(DATE($D104,12,31),DATE($D104,1,1))+1,0)),0))</f>
        <v>0</v>
      </c>
      <c r="J104" s="116" cm="1">
        <f t="array" ref="J104">IF(YEAR(J$16)=$D104, J$46-SUM(_xlfn._xlws.FILTER(J$63:J103,MOD(_xlfn.SEQUENCE(ROWS(J$63:J103)),5)=2)),ROUND(J$46/_xlfn.DAYS(J$16,I$16)*IF(YEAR(I$16+1)=$D104,_xlfn.DAYS(DATE($D104,12,31),I$16)+1,IF(AND(YEAR(I$16+1)&lt;$D104,$D104&lt;YEAR(J$16)),_xlfn.DAYS(DATE($D104,12,31),DATE($D104,1,1))+1,0)),0))</f>
        <v>0</v>
      </c>
      <c r="K104" s="116" cm="1">
        <f t="array" ref="K104">IF(YEAR(K$16)=$D104, K$46-SUM(_xlfn._xlws.FILTER(K$63:K103,MOD(_xlfn.SEQUENCE(ROWS(K$63:K103)),5)=2)),ROUND(K$46/_xlfn.DAYS(K$16,J$16)*IF(YEAR(J$16+1)=$D104,_xlfn.DAYS(DATE($D104,12,31),J$16)+1,IF(AND(YEAR(J$16+1)&lt;$D104,$D104&lt;YEAR(K$16)),_xlfn.DAYS(DATE($D104,12,31),DATE($D104,1,1))+1,0)),0))</f>
        <v>0</v>
      </c>
      <c r="L104" s="116" cm="1">
        <f t="array" ref="L104">IF(YEAR(L$16)=$D104, L$46-SUM(_xlfn._xlws.FILTER(L$63:L103,MOD(_xlfn.SEQUENCE(ROWS(L$63:L103)),5)=2)),ROUND(L$46/_xlfn.DAYS(L$16,K$16)*IF(YEAR(K$16+1)=$D104,_xlfn.DAYS(DATE($D104,12,31),K$16)+1,IF(AND(YEAR(K$16+1)&lt;$D104,$D104&lt;YEAR(L$16)),_xlfn.DAYS(DATE($D104,12,31),DATE($D104,1,1))+1,0)),0))</f>
        <v>4657</v>
      </c>
      <c r="M104" s="116" cm="1">
        <f t="array" ref="M104">IF(YEAR(M$16)=$D104, M$46-SUM(_xlfn._xlws.FILTER(M$63:M103,MOD(_xlfn.SEQUENCE(ROWS(M$63:M103)),5)=2)),ROUND(M$46/_xlfn.DAYS(M$16,L$16)*IF(YEAR(L$16+1)=$D104,_xlfn.DAYS(DATE($D104,12,31),L$16)+1,IF(AND(YEAR(L$16+1)&lt;$D104,$D104&lt;YEAR(M$16)),_xlfn.DAYS(DATE($D104,12,31),DATE($D104,1,1))+1,0)),0))</f>
        <v>1171</v>
      </c>
      <c r="N104" s="116" cm="1">
        <f t="array" ref="N104">IF(YEAR(N$16)=$D104, N$46-SUM(_xlfn._xlws.FILTER(N$63:N103,MOD(_xlfn.SEQUENCE(ROWS(N$63:N103)),5)=2)),ROUND(N$46/_xlfn.DAYS(N$16,M$16)*IF(YEAR(M$16+1)=$D104,_xlfn.DAYS(DATE($D104,12,31),M$16)+1,IF(AND(YEAR(M$16+1)&lt;$D104,$D104&lt;YEAR(N$16)),_xlfn.DAYS(DATE($D104,12,31),DATE($D104,1,1))+1,0)),0))</f>
        <v>0</v>
      </c>
      <c r="O104" s="116" cm="1">
        <f t="array" ref="O104">IF(YEAR(O$16)=$D104, O$46-SUM(_xlfn._xlws.FILTER(O$63:O103,MOD(_xlfn.SEQUENCE(ROWS(O$63:O103)),5)=2)),ROUND(O$46/_xlfn.DAYS(O$16,N$16)*IF(YEAR(N$16+1)=$D104,_xlfn.DAYS(DATE($D104,12,31),N$16)+1,IF(AND(YEAR(N$16+1)&lt;$D104,$D104&lt;YEAR(O$16)),_xlfn.DAYS(DATE($D104,12,31),DATE($D104,1,1))+1,0)),0))</f>
        <v>0</v>
      </c>
      <c r="P104" s="116" cm="1">
        <f t="array" ref="P104">IF(YEAR(P$16)=$D104, P$46-SUM(_xlfn._xlws.FILTER(P$63:P103,MOD(_xlfn.SEQUENCE(ROWS(P$63:P103)),5)=2)),ROUND(P$46/_xlfn.DAYS(P$16,O$16)*IF(YEAR(O$16+1)=$D104,_xlfn.DAYS(DATE($D104,12,31),O$16)+1,IF(AND(YEAR(O$16+1)&lt;$D104,$D104&lt;YEAR(P$16)),_xlfn.DAYS(DATE($D104,12,31),DATE($D104,1,1))+1,0)),0))</f>
        <v>0</v>
      </c>
      <c r="Q104" s="116" cm="1">
        <f t="array" ref="Q104">IF(YEAR(Q$16)=$D104, Q$46-SUM(_xlfn._xlws.FILTER(Q$63:Q103,MOD(_xlfn.SEQUENCE(ROWS(Q$63:Q103)),5)=2)),ROUND(Q$46/_xlfn.DAYS(Q$16,P$16)*IF(YEAR(P$16+1)=$D104,_xlfn.DAYS(DATE($D104,12,31),P$16)+1,IF(AND(YEAR(P$16+1)&lt;$D104,$D104&lt;YEAR(Q$16)),_xlfn.DAYS(DATE($D104,12,31),DATE($D104,1,1))+1,0)),0))</f>
        <v>0</v>
      </c>
      <c r="R104" s="116" cm="1">
        <f t="array" ref="R104">IF(YEAR(R$16)=$D104, R$46-SUM(_xlfn._xlws.FILTER(R$63:R103,MOD(_xlfn.SEQUENCE(ROWS(R$63:R103)),5)=2)),ROUND(R$46/_xlfn.DAYS(R$16,Q$16)*IF(YEAR(Q$16+1)=$D104,_xlfn.DAYS(DATE($D104,12,31),Q$16)+1,IF(AND(YEAR(Q$16+1)&lt;$D104,$D104&lt;YEAR(R$16)),_xlfn.DAYS(DATE($D104,12,31),DATE($D104,1,1))+1,0)),0))</f>
        <v>0</v>
      </c>
      <c r="S104" s="116" cm="1">
        <f t="array" ref="S104">IF(YEAR(S$16)=$D104, S$46-SUM(_xlfn._xlws.FILTER(S$63:S103,MOD(_xlfn.SEQUENCE(ROWS(S$63:S103)),5)=2)),ROUND(S$46/_xlfn.DAYS(S$16,R$16)*IF(YEAR(R$16+1)=$D104,_xlfn.DAYS(DATE($D104,12,31),R$16)+1,IF(AND(YEAR(R$16+1)&lt;$D104,$D104&lt;YEAR(S$16)),_xlfn.DAYS(DATE($D104,12,31),DATE($D104,1,1))+1,0)),0))</f>
        <v>0</v>
      </c>
      <c r="T104" s="116" cm="1">
        <f t="array" ref="T104">IF(YEAR(T$16)=$D104, T$46-SUM(_xlfn._xlws.FILTER(T$63:T103,MOD(_xlfn.SEQUENCE(ROWS(T$63:T103)),5)=2)),ROUND(T$46/_xlfn.DAYS(T$16,S$16)*IF(YEAR(S$16+1)=$D104,_xlfn.DAYS(DATE($D104,12,31),S$16)+1,IF(AND(YEAR(S$16+1)&lt;$D104,$D104&lt;YEAR(T$16)),_xlfn.DAYS(DATE($D104,12,31),DATE($D104,1,1))+1,0)),0))</f>
        <v>0</v>
      </c>
      <c r="U104" s="116" cm="1">
        <f t="array" ref="U104">IF(YEAR(U$16)=$D104, U$46-SUM(_xlfn._xlws.FILTER(U$63:U103,MOD(_xlfn.SEQUENCE(ROWS(U$63:U103)),5)=2)),ROUND(U$46/_xlfn.DAYS(U$16,T$16)*IF(YEAR(T$16+1)=$D104,_xlfn.DAYS(DATE($D104,12,31),T$16)+1,IF(AND(YEAR(T$16+1)&lt;$D104,$D104&lt;YEAR(U$16)),_xlfn.DAYS(DATE($D104,12,31),DATE($D104,1,1))+1,0)),0))</f>
        <v>0</v>
      </c>
      <c r="V104" s="116" cm="1">
        <f t="array" ref="V104">IF(YEAR(V$16)=$D104, V$46-SUM(_xlfn._xlws.FILTER(V$63:V103,MOD(_xlfn.SEQUENCE(ROWS(V$63:V103)),5)=2)),ROUND(V$46/_xlfn.DAYS(V$16,U$16)*IF(YEAR(U$16+1)=$D104,_xlfn.DAYS(DATE($D104,12,31),U$16)+1,IF(AND(YEAR(U$16+1)&lt;$D104,$D104&lt;YEAR(V$16)),_xlfn.DAYS(DATE($D104,12,31),DATE($D104,1,1))+1,0)),0))</f>
        <v>0</v>
      </c>
      <c r="W104" s="116" cm="1">
        <f t="array" ref="W104">IF(YEAR(W$16)=$D104, W$46-SUM(_xlfn._xlws.FILTER(W$63:W103,MOD(_xlfn.SEQUENCE(ROWS(W$63:W103)),5)=2)),ROUND(W$46/_xlfn.DAYS(W$16,V$16)*IF(YEAR(V$16+1)=$D104,_xlfn.DAYS(DATE($D104,12,31),V$16)+1,IF(AND(YEAR(V$16+1)&lt;$D104,$D104&lt;YEAR(W$16)),_xlfn.DAYS(DATE($D104,12,31),DATE($D104,1,1))+1,0)),0))</f>
        <v>0</v>
      </c>
      <c r="X104" s="116" cm="1">
        <f t="array" ref="X104">IF(YEAR(X$16)=$D104, X$46-SUM(_xlfn._xlws.FILTER(X$63:X103,MOD(_xlfn.SEQUENCE(ROWS(X$63:X103)),5)=2)),ROUND(X$46/_xlfn.DAYS(X$16,W$16)*IF(YEAR(W$16+1)=$D104,_xlfn.DAYS(DATE($D104,12,31),W$16)+1,IF(AND(YEAR(W$16+1)&lt;$D104,$D104&lt;YEAR(X$16)),_xlfn.DAYS(DATE($D104,12,31),DATE($D104,1,1))+1,0)),0))</f>
        <v>0</v>
      </c>
    </row>
    <row r="105" spans="1:24" ht="17" hidden="1" outlineLevel="1" x14ac:dyDescent="0.25">
      <c r="A105" s="5">
        <v>29</v>
      </c>
      <c r="B105" s="129" t="s">
        <v>166</v>
      </c>
      <c r="C105" s="114" t="s">
        <v>167</v>
      </c>
      <c r="D105" s="115">
        <f t="shared" si="29"/>
        <v>2028</v>
      </c>
      <c r="E105" s="116">
        <f>E103-E104</f>
        <v>0</v>
      </c>
      <c r="F105" s="116">
        <f t="shared" ref="F105:X105" si="42">F103-F104</f>
        <v>0</v>
      </c>
      <c r="G105" s="116">
        <f t="shared" si="42"/>
        <v>0</v>
      </c>
      <c r="H105" s="116">
        <f t="shared" si="42"/>
        <v>0</v>
      </c>
      <c r="I105" s="116">
        <f t="shared" si="42"/>
        <v>0</v>
      </c>
      <c r="J105" s="116">
        <f t="shared" si="42"/>
        <v>0</v>
      </c>
      <c r="K105" s="116">
        <f t="shared" si="42"/>
        <v>0</v>
      </c>
      <c r="L105" s="116">
        <f t="shared" si="42"/>
        <v>26390</v>
      </c>
      <c r="M105" s="116">
        <f t="shared" si="42"/>
        <v>6632</v>
      </c>
      <c r="N105" s="116">
        <f t="shared" si="42"/>
        <v>0</v>
      </c>
      <c r="O105" s="116">
        <f t="shared" si="42"/>
        <v>0</v>
      </c>
      <c r="P105" s="116">
        <f t="shared" si="42"/>
        <v>0</v>
      </c>
      <c r="Q105" s="116">
        <f t="shared" si="42"/>
        <v>0</v>
      </c>
      <c r="R105" s="116">
        <f t="shared" si="42"/>
        <v>0</v>
      </c>
      <c r="S105" s="116">
        <f t="shared" si="42"/>
        <v>0</v>
      </c>
      <c r="T105" s="116">
        <f t="shared" si="42"/>
        <v>0</v>
      </c>
      <c r="U105" s="116">
        <f t="shared" si="42"/>
        <v>0</v>
      </c>
      <c r="V105" s="116">
        <f t="shared" si="42"/>
        <v>0</v>
      </c>
      <c r="W105" s="116">
        <f t="shared" si="42"/>
        <v>0</v>
      </c>
      <c r="X105" s="116">
        <f t="shared" si="42"/>
        <v>0</v>
      </c>
    </row>
    <row r="106" spans="1:24" ht="17" hidden="1" outlineLevel="1" x14ac:dyDescent="0.25">
      <c r="A106" s="5">
        <v>31</v>
      </c>
      <c r="B106" s="129" t="s">
        <v>168</v>
      </c>
      <c r="C106" s="114" t="s">
        <v>169</v>
      </c>
      <c r="D106" s="115">
        <f t="shared" si="29"/>
        <v>2028</v>
      </c>
      <c r="E106" s="116" cm="1">
        <f t="array" ref="E106">IF(YEAR(E$16)=$D106, E$59-SUM(_xlfn._xlws.FILTER(E$63:E105,MOD(_xlfn.SEQUENCE(ROWS(E$63:E105)),5)=4)),ROUND(E$59/_xlfn.DAYS(E$16,D$16)*IF(YEAR(D$16+1)=$D106,_xlfn.DAYS(DATE($D106,12,31),D$16)+1,IF(AND(YEAR(D$16+1)&lt;$D106,$D106&lt;YEAR(E$16)),_xlfn.DAYS(DATE($D106,12,31),DATE($D106,1,1))+1,0)),0))</f>
        <v>0</v>
      </c>
      <c r="F106" s="116" cm="1">
        <f t="array" ref="F106">IF(YEAR(F$16)=$D106, F$59-SUM(_xlfn._xlws.FILTER(F$63:F105,MOD(_xlfn.SEQUENCE(ROWS(F$63:F105)),5)=4)),ROUND(F$59/_xlfn.DAYS(F$16,E$16)*IF(YEAR(E$16+1)=$D106,_xlfn.DAYS(DATE($D106,12,31),E$16)+1,IF(AND(YEAR(E$16+1)&lt;$D106,$D106&lt;YEAR(F$16)),_xlfn.DAYS(DATE($D106,12,31),DATE($D106,1,1))+1,0)),0))</f>
        <v>0</v>
      </c>
      <c r="G106" s="116" cm="1">
        <f t="array" ref="G106">IF(YEAR(G$16)=$D106, G$59-SUM(_xlfn._xlws.FILTER(G$63:G105,MOD(_xlfn.SEQUENCE(ROWS(G$63:G105)),5)=4)),ROUND(G$59/_xlfn.DAYS(G$16,F$16)*IF(YEAR(F$16+1)=$D106,_xlfn.DAYS(DATE($D106,12,31),F$16)+1,IF(AND(YEAR(F$16+1)&lt;$D106,$D106&lt;YEAR(G$16)),_xlfn.DAYS(DATE($D106,12,31),DATE($D106,1,1))+1,0)),0))</f>
        <v>0</v>
      </c>
      <c r="H106" s="116" cm="1">
        <f t="array" ref="H106">IF(YEAR(H$16)=$D106, H$59-SUM(_xlfn._xlws.FILTER(H$63:H105,MOD(_xlfn.SEQUENCE(ROWS(H$63:H105)),5)=4)),ROUND(H$59/_xlfn.DAYS(H$16,G$16)*IF(YEAR(G$16+1)=$D106,_xlfn.DAYS(DATE($D106,12,31),G$16)+1,IF(AND(YEAR(G$16+1)&lt;$D106,$D106&lt;YEAR(H$16)),_xlfn.DAYS(DATE($D106,12,31),DATE($D106,1,1))+1,0)),0))</f>
        <v>0</v>
      </c>
      <c r="I106" s="116" cm="1">
        <f t="array" ref="I106">IF(YEAR(I$16)=$D106, I$59-SUM(_xlfn._xlws.FILTER(I$63:I105,MOD(_xlfn.SEQUENCE(ROWS(I$63:I105)),5)=4)),ROUND(I$59/_xlfn.DAYS(I$16,H$16)*IF(YEAR(H$16+1)=$D106,_xlfn.DAYS(DATE($D106,12,31),H$16)+1,IF(AND(YEAR(H$16+1)&lt;$D106,$D106&lt;YEAR(I$16)),_xlfn.DAYS(DATE($D106,12,31),DATE($D106,1,1))+1,0)),0))</f>
        <v>0</v>
      </c>
      <c r="J106" s="116" cm="1">
        <f t="array" ref="J106">IF(YEAR(J$16)=$D106, J$59-SUM(_xlfn._xlws.FILTER(J$63:J105,MOD(_xlfn.SEQUENCE(ROWS(J$63:J105)),5)=4)),ROUND(J$59/_xlfn.DAYS(J$16,I$16)*IF(YEAR(I$16+1)=$D106,_xlfn.DAYS(DATE($D106,12,31),I$16)+1,IF(AND(YEAR(I$16+1)&lt;$D106,$D106&lt;YEAR(J$16)),_xlfn.DAYS(DATE($D106,12,31),DATE($D106,1,1))+1,0)),0))</f>
        <v>0</v>
      </c>
      <c r="K106" s="116" cm="1">
        <f t="array" ref="K106">IF(YEAR(K$16)=$D106, K$59-SUM(_xlfn._xlws.FILTER(K$63:K105,MOD(_xlfn.SEQUENCE(ROWS(K$63:K105)),5)=4)),ROUND(K$59/_xlfn.DAYS(K$16,J$16)*IF(YEAR(J$16+1)=$D106,_xlfn.DAYS(DATE($D106,12,31),J$16)+1,IF(AND(YEAR(J$16+1)&lt;$D106,$D106&lt;YEAR(K$16)),_xlfn.DAYS(DATE($D106,12,31),DATE($D106,1,1))+1,0)),0))</f>
        <v>0</v>
      </c>
      <c r="L106" s="116" cm="1">
        <f t="array" ref="L106">IF(YEAR(L$16)=$D106, L$59-SUM(_xlfn._xlws.FILTER(L$63:L105,MOD(_xlfn.SEQUENCE(ROWS(L$63:L105)),5)=4)),ROUND(L$59/_xlfn.DAYS(L$16,K$16)*IF(YEAR(K$16+1)=$D106,_xlfn.DAYS(DATE($D106,12,31),K$16)+1,IF(AND(YEAR(K$16+1)&lt;$D106,$D106&lt;YEAR(L$16)),_xlfn.DAYS(DATE($D106,12,31),DATE($D106,1,1))+1,0)),0))</f>
        <v>16931</v>
      </c>
      <c r="M106" s="116" cm="1">
        <f t="array" ref="M106">IF(YEAR(M$16)=$D106, M$59-SUM(_xlfn._xlws.FILTER(M$63:M105,MOD(_xlfn.SEQUENCE(ROWS(M$63:M105)),5)=4)),ROUND(M$59/_xlfn.DAYS(M$16,L$16)*IF(YEAR(L$16+1)=$D106,_xlfn.DAYS(DATE($D106,12,31),L$16)+1,IF(AND(YEAR(L$16+1)&lt;$D106,$D106&lt;YEAR(M$16)),_xlfn.DAYS(DATE($D106,12,31),DATE($D106,1,1))+1,0)),0))</f>
        <v>6997</v>
      </c>
      <c r="N106" s="116" cm="1">
        <f t="array" ref="N106">IF(YEAR(N$16)=$D106, N$59-SUM(_xlfn._xlws.FILTER(N$63:N105,MOD(_xlfn.SEQUENCE(ROWS(N$63:N105)),5)=4)),ROUND(N$59/_xlfn.DAYS(N$16,M$16)*IF(YEAR(M$16+1)=$D106,_xlfn.DAYS(DATE($D106,12,31),M$16)+1,IF(AND(YEAR(M$16+1)&lt;$D106,$D106&lt;YEAR(N$16)),_xlfn.DAYS(DATE($D106,12,31),DATE($D106,1,1))+1,0)),0))</f>
        <v>0</v>
      </c>
      <c r="O106" s="116" cm="1">
        <f t="array" ref="O106">IF(YEAR(O$16)=$D106, O$59-SUM(_xlfn._xlws.FILTER(O$63:O105,MOD(_xlfn.SEQUENCE(ROWS(O$63:O105)),5)=4)),ROUND(O$59/_xlfn.DAYS(O$16,N$16)*IF(YEAR(N$16+1)=$D106,_xlfn.DAYS(DATE($D106,12,31),N$16)+1,IF(AND(YEAR(N$16+1)&lt;$D106,$D106&lt;YEAR(O$16)),_xlfn.DAYS(DATE($D106,12,31),DATE($D106,1,1))+1,0)),0))</f>
        <v>0</v>
      </c>
      <c r="P106" s="116" cm="1">
        <f t="array" ref="P106">IF(YEAR(P$16)=$D106, P$59-SUM(_xlfn._xlws.FILTER(P$63:P105,MOD(_xlfn.SEQUENCE(ROWS(P$63:P105)),5)=4)),ROUND(P$59/_xlfn.DAYS(P$16,O$16)*IF(YEAR(O$16+1)=$D106,_xlfn.DAYS(DATE($D106,12,31),O$16)+1,IF(AND(YEAR(O$16+1)&lt;$D106,$D106&lt;YEAR(P$16)),_xlfn.DAYS(DATE($D106,12,31),DATE($D106,1,1))+1,0)),0))</f>
        <v>0</v>
      </c>
      <c r="Q106" s="116" cm="1">
        <f t="array" ref="Q106">IF(YEAR(Q$16)=$D106, Q$59-SUM(_xlfn._xlws.FILTER(Q$63:Q105,MOD(_xlfn.SEQUENCE(ROWS(Q$63:Q105)),5)=4)),ROUND(Q$59/_xlfn.DAYS(Q$16,P$16)*IF(YEAR(P$16+1)=$D106,_xlfn.DAYS(DATE($D106,12,31),P$16)+1,IF(AND(YEAR(P$16+1)&lt;$D106,$D106&lt;YEAR(Q$16)),_xlfn.DAYS(DATE($D106,12,31),DATE($D106,1,1))+1,0)),0))</f>
        <v>0</v>
      </c>
      <c r="R106" s="116" cm="1">
        <f t="array" ref="R106">IF(YEAR(R$16)=$D106, R$59-SUM(_xlfn._xlws.FILTER(R$63:R105,MOD(_xlfn.SEQUENCE(ROWS(R$63:R105)),5)=4)),ROUND(R$59/_xlfn.DAYS(R$16,Q$16)*IF(YEAR(Q$16+1)=$D106,_xlfn.DAYS(DATE($D106,12,31),Q$16)+1,IF(AND(YEAR(Q$16+1)&lt;$D106,$D106&lt;YEAR(R$16)),_xlfn.DAYS(DATE($D106,12,31),DATE($D106,1,1))+1,0)),0))</f>
        <v>0</v>
      </c>
      <c r="S106" s="116" cm="1">
        <f t="array" ref="S106">IF(YEAR(S$16)=$D106, S$59-SUM(_xlfn._xlws.FILTER(S$63:S105,MOD(_xlfn.SEQUENCE(ROWS(S$63:S105)),5)=4)),ROUND(S$59/_xlfn.DAYS(S$16,R$16)*IF(YEAR(R$16+1)=$D106,_xlfn.DAYS(DATE($D106,12,31),R$16)+1,IF(AND(YEAR(R$16+1)&lt;$D106,$D106&lt;YEAR(S$16)),_xlfn.DAYS(DATE($D106,12,31),DATE($D106,1,1))+1,0)),0))</f>
        <v>0</v>
      </c>
      <c r="T106" s="116" cm="1">
        <f t="array" ref="T106">IF(YEAR(T$16)=$D106, T$59-SUM(_xlfn._xlws.FILTER(T$63:T105,MOD(_xlfn.SEQUENCE(ROWS(T$63:T105)),5)=4)),ROUND(T$59/_xlfn.DAYS(T$16,S$16)*IF(YEAR(S$16+1)=$D106,_xlfn.DAYS(DATE($D106,12,31),S$16)+1,IF(AND(YEAR(S$16+1)&lt;$D106,$D106&lt;YEAR(T$16)),_xlfn.DAYS(DATE($D106,12,31),DATE($D106,1,1))+1,0)),0))</f>
        <v>0</v>
      </c>
      <c r="U106" s="116" cm="1">
        <f t="array" ref="U106">IF(YEAR(U$16)=$D106, U$59-SUM(_xlfn._xlws.FILTER(U$63:U105,MOD(_xlfn.SEQUENCE(ROWS(U$63:U105)),5)=4)),ROUND(U$59/_xlfn.DAYS(U$16,T$16)*IF(YEAR(T$16+1)=$D106,_xlfn.DAYS(DATE($D106,12,31),T$16)+1,IF(AND(YEAR(T$16+1)&lt;$D106,$D106&lt;YEAR(U$16)),_xlfn.DAYS(DATE($D106,12,31),DATE($D106,1,1))+1,0)),0))</f>
        <v>0</v>
      </c>
      <c r="V106" s="116" cm="1">
        <f t="array" ref="V106">IF(YEAR(V$16)=$D106, V$59-SUM(_xlfn._xlws.FILTER(V$63:V105,MOD(_xlfn.SEQUENCE(ROWS(V$63:V105)),5)=4)),ROUND(V$59/_xlfn.DAYS(V$16,U$16)*IF(YEAR(U$16+1)=$D106,_xlfn.DAYS(DATE($D106,12,31),U$16)+1,IF(AND(YEAR(U$16+1)&lt;$D106,$D106&lt;YEAR(V$16)),_xlfn.DAYS(DATE($D106,12,31),DATE($D106,1,1))+1,0)),0))</f>
        <v>0</v>
      </c>
      <c r="W106" s="116" cm="1">
        <f t="array" ref="W106">IF(YEAR(W$16)=$D106, W$59-SUM(_xlfn._xlws.FILTER(W$63:W105,MOD(_xlfn.SEQUENCE(ROWS(W$63:W105)),5)=4)),ROUND(W$59/_xlfn.DAYS(W$16,V$16)*IF(YEAR(V$16+1)=$D106,_xlfn.DAYS(DATE($D106,12,31),V$16)+1,IF(AND(YEAR(V$16+1)&lt;$D106,$D106&lt;YEAR(W$16)),_xlfn.DAYS(DATE($D106,12,31),DATE($D106,1,1))+1,0)),0))</f>
        <v>0</v>
      </c>
      <c r="X106" s="116" cm="1">
        <f t="array" ref="X106">IF(YEAR(X$16)=$D106, X$59-SUM(_xlfn._xlws.FILTER(X$63:X105,MOD(_xlfn.SEQUENCE(ROWS(X$63:X105)),5)=4)),ROUND(X$59/_xlfn.DAYS(X$16,W$16)*IF(YEAR(W$16+1)=$D106,_xlfn.DAYS(DATE($D106,12,31),W$16)+1,IF(AND(YEAR(W$16+1)&lt;$D106,$D106&lt;YEAR(X$16)),_xlfn.DAYS(DATE($D106,12,31),DATE($D106,1,1))+1,0)),0))</f>
        <v>0</v>
      </c>
    </row>
    <row r="107" spans="1:24" ht="17" hidden="1" outlineLevel="1" x14ac:dyDescent="0.25">
      <c r="A107" s="5">
        <v>33</v>
      </c>
      <c r="B107" s="129" t="s">
        <v>170</v>
      </c>
      <c r="C107" s="117" t="s">
        <v>171</v>
      </c>
      <c r="D107" s="118">
        <f t="shared" si="29"/>
        <v>2028</v>
      </c>
      <c r="E107" s="119">
        <f>E103-E106</f>
        <v>0</v>
      </c>
      <c r="F107" s="119">
        <f t="shared" ref="F107:X107" si="43">F103-F106</f>
        <v>0</v>
      </c>
      <c r="G107" s="119">
        <f t="shared" si="43"/>
        <v>0</v>
      </c>
      <c r="H107" s="119">
        <f t="shared" si="43"/>
        <v>0</v>
      </c>
      <c r="I107" s="119">
        <f t="shared" si="43"/>
        <v>0</v>
      </c>
      <c r="J107" s="119">
        <f t="shared" si="43"/>
        <v>0</v>
      </c>
      <c r="K107" s="119">
        <f t="shared" si="43"/>
        <v>0</v>
      </c>
      <c r="L107" s="119">
        <f t="shared" si="43"/>
        <v>14116</v>
      </c>
      <c r="M107" s="119">
        <f t="shared" si="43"/>
        <v>806</v>
      </c>
      <c r="N107" s="119">
        <f t="shared" si="43"/>
        <v>0</v>
      </c>
      <c r="O107" s="119">
        <f t="shared" si="43"/>
        <v>0</v>
      </c>
      <c r="P107" s="119">
        <f t="shared" si="43"/>
        <v>0</v>
      </c>
      <c r="Q107" s="119">
        <f t="shared" si="43"/>
        <v>0</v>
      </c>
      <c r="R107" s="119">
        <f t="shared" si="43"/>
        <v>0</v>
      </c>
      <c r="S107" s="119">
        <f t="shared" si="43"/>
        <v>0</v>
      </c>
      <c r="T107" s="119">
        <f t="shared" si="43"/>
        <v>0</v>
      </c>
      <c r="U107" s="119">
        <f t="shared" si="43"/>
        <v>0</v>
      </c>
      <c r="V107" s="119">
        <f t="shared" si="43"/>
        <v>0</v>
      </c>
      <c r="W107" s="119">
        <f t="shared" si="43"/>
        <v>0</v>
      </c>
      <c r="X107" s="119">
        <f t="shared" si="43"/>
        <v>0</v>
      </c>
    </row>
    <row r="108" spans="1:24" ht="17" hidden="1" outlineLevel="1" x14ac:dyDescent="0.25">
      <c r="A108" s="5">
        <v>27</v>
      </c>
      <c r="B108" s="37" t="s">
        <v>162</v>
      </c>
      <c r="C108" s="120" t="s">
        <v>163</v>
      </c>
      <c r="D108" s="121">
        <f t="shared" si="29"/>
        <v>2029</v>
      </c>
      <c r="E108" s="122" cm="1">
        <f t="array" ref="E108">IF(YEAR(E$16)=$D108, E$44-SUM(_xlfn._xlws.FILTER(E$63:E107,MOD(_xlfn.SEQUENCE(ROWS(E$63:E107)),5)=1)),ROUND(E$44/_xlfn.DAYS(E$16,D$16)*IF(YEAR(D$16+1)=$D108,_xlfn.DAYS(DATE($D108,12,31),D$16)+1,IF(AND(YEAR(D$16+1)&lt;$D108,$D108&lt;YEAR(E$16)),_xlfn.DAYS(DATE($D108,12,31),DATE($D108,1,1))+1,0)),0))</f>
        <v>0</v>
      </c>
      <c r="F108" s="122" cm="1">
        <f t="array" ref="F108">IF(YEAR(F$16)=$D108, F$44-SUM(_xlfn._xlws.FILTER(F$63:F107,MOD(_xlfn.SEQUENCE(ROWS(F$63:F107)),5)=1)),ROUND(F$44/_xlfn.DAYS(F$16,E$16)*IF(YEAR(E$16+1)=$D108,_xlfn.DAYS(DATE($D108,12,31),E$16)+1,IF(AND(YEAR(E$16+1)&lt;$D108,$D108&lt;YEAR(F$16)),_xlfn.DAYS(DATE($D108,12,31),DATE($D108,1,1))+1,0)),0))</f>
        <v>0</v>
      </c>
      <c r="G108" s="122" cm="1">
        <f t="array" ref="G108">IF(YEAR(G$16)=$D108, G$44-SUM(_xlfn._xlws.FILTER(G$63:G107,MOD(_xlfn.SEQUENCE(ROWS(G$63:G107)),5)=1)),ROUND(G$44/_xlfn.DAYS(G$16,F$16)*IF(YEAR(F$16+1)=$D108,_xlfn.DAYS(DATE($D108,12,31),F$16)+1,IF(AND(YEAR(F$16+1)&lt;$D108,$D108&lt;YEAR(G$16)),_xlfn.DAYS(DATE($D108,12,31),DATE($D108,1,1))+1,0)),0))</f>
        <v>0</v>
      </c>
      <c r="H108" s="122" cm="1">
        <f t="array" ref="H108">IF(YEAR(H$16)=$D108, H$44-SUM(_xlfn._xlws.FILTER(H$63:H107,MOD(_xlfn.SEQUENCE(ROWS(H$63:H107)),5)=1)),ROUND(H$44/_xlfn.DAYS(H$16,G$16)*IF(YEAR(G$16+1)=$D108,_xlfn.DAYS(DATE($D108,12,31),G$16)+1,IF(AND(YEAR(G$16+1)&lt;$D108,$D108&lt;YEAR(H$16)),_xlfn.DAYS(DATE($D108,12,31),DATE($D108,1,1))+1,0)),0))</f>
        <v>0</v>
      </c>
      <c r="I108" s="122" cm="1">
        <f t="array" ref="I108">IF(YEAR(I$16)=$D108, I$44-SUM(_xlfn._xlws.FILTER(I$63:I107,MOD(_xlfn.SEQUENCE(ROWS(I$63:I107)),5)=1)),ROUND(I$44/_xlfn.DAYS(I$16,H$16)*IF(YEAR(H$16+1)=$D108,_xlfn.DAYS(DATE($D108,12,31),H$16)+1,IF(AND(YEAR(H$16+1)&lt;$D108,$D108&lt;YEAR(I$16)),_xlfn.DAYS(DATE($D108,12,31),DATE($D108,1,1))+1,0)),0))</f>
        <v>0</v>
      </c>
      <c r="J108" s="122" cm="1">
        <f t="array" ref="J108">IF(YEAR(J$16)=$D108, J$44-SUM(_xlfn._xlws.FILTER(J$63:J107,MOD(_xlfn.SEQUENCE(ROWS(J$63:J107)),5)=1)),ROUND(J$44/_xlfn.DAYS(J$16,I$16)*IF(YEAR(I$16+1)=$D108,_xlfn.DAYS(DATE($D108,12,31),I$16)+1,IF(AND(YEAR(I$16+1)&lt;$D108,$D108&lt;YEAR(J$16)),_xlfn.DAYS(DATE($D108,12,31),DATE($D108,1,1))+1,0)),0))</f>
        <v>0</v>
      </c>
      <c r="K108" s="122" cm="1">
        <f t="array" ref="K108">IF(YEAR(K$16)=$D108, K$44-SUM(_xlfn._xlws.FILTER(K$63:K107,MOD(_xlfn.SEQUENCE(ROWS(K$63:K107)),5)=1)),ROUND(K$44/_xlfn.DAYS(K$16,J$16)*IF(YEAR(J$16+1)=$D108,_xlfn.DAYS(DATE($D108,12,31),J$16)+1,IF(AND(YEAR(J$16+1)&lt;$D108,$D108&lt;YEAR(K$16)),_xlfn.DAYS(DATE($D108,12,31),DATE($D108,1,1))+1,0)),0))</f>
        <v>0</v>
      </c>
      <c r="L108" s="122" cm="1">
        <f t="array" ref="L108">IF(YEAR(L$16)=$D108, L$44-SUM(_xlfn._xlws.FILTER(L$63:L107,MOD(_xlfn.SEQUENCE(ROWS(L$63:L107)),5)=1)),ROUND(L$44/_xlfn.DAYS(L$16,K$16)*IF(YEAR(K$16+1)=$D108,_xlfn.DAYS(DATE($D108,12,31),K$16)+1,IF(AND(YEAR(K$16+1)&lt;$D108,$D108&lt;YEAR(L$16)),_xlfn.DAYS(DATE($D108,12,31),DATE($D108,1,1))+1,0)),0))</f>
        <v>0</v>
      </c>
      <c r="M108" s="122" cm="1">
        <f t="array" ref="M108">IF(YEAR(M$16)=$D108, M$44-SUM(_xlfn._xlws.FILTER(M$63:M107,MOD(_xlfn.SEQUENCE(ROWS(M$63:M107)),5)=1)),ROUND(M$44/_xlfn.DAYS(M$16,L$16)*IF(YEAR(L$16+1)=$D108,_xlfn.DAYS(DATE($D108,12,31),L$16)+1,IF(AND(YEAR(L$16+1)&lt;$D108,$D108&lt;YEAR(M$16)),_xlfn.DAYS(DATE($D108,12,31),DATE($D108,1,1))+1,0)),0))</f>
        <v>18568</v>
      </c>
      <c r="N108" s="122" cm="1">
        <f t="array" ref="N108">IF(YEAR(N$16)=$D108, N$44-SUM(_xlfn._xlws.FILTER(N$63:N107,MOD(_xlfn.SEQUENCE(ROWS(N$63:N107)),5)=1)),ROUND(N$44/_xlfn.DAYS(N$16,M$16)*IF(YEAR(M$16+1)=$D108,_xlfn.DAYS(DATE($D108,12,31),M$16)+1,IF(AND(YEAR(M$16+1)&lt;$D108,$D108&lt;YEAR(N$16)),_xlfn.DAYS(DATE($D108,12,31),DATE($D108,1,1))+1,0)),0))</f>
        <v>4921</v>
      </c>
      <c r="O108" s="122" cm="1">
        <f t="array" ref="O108">IF(YEAR(O$16)=$D108, O$44-SUM(_xlfn._xlws.FILTER(O$63:O107,MOD(_xlfn.SEQUENCE(ROWS(O$63:O107)),5)=1)),ROUND(O$44/_xlfn.DAYS(O$16,N$16)*IF(YEAR(N$16+1)=$D108,_xlfn.DAYS(DATE($D108,12,31),N$16)+1,IF(AND(YEAR(N$16+1)&lt;$D108,$D108&lt;YEAR(O$16)),_xlfn.DAYS(DATE($D108,12,31),DATE($D108,1,1))+1,0)),0))</f>
        <v>0</v>
      </c>
      <c r="P108" s="122" cm="1">
        <f t="array" ref="P108">IF(YEAR(P$16)=$D108, P$44-SUM(_xlfn._xlws.FILTER(P$63:P107,MOD(_xlfn.SEQUENCE(ROWS(P$63:P107)),5)=1)),ROUND(P$44/_xlfn.DAYS(P$16,O$16)*IF(YEAR(O$16+1)=$D108,_xlfn.DAYS(DATE($D108,12,31),O$16)+1,IF(AND(YEAR(O$16+1)&lt;$D108,$D108&lt;YEAR(P$16)),_xlfn.DAYS(DATE($D108,12,31),DATE($D108,1,1))+1,0)),0))</f>
        <v>0</v>
      </c>
      <c r="Q108" s="122" cm="1">
        <f t="array" ref="Q108">IF(YEAR(Q$16)=$D108, Q$44-SUM(_xlfn._xlws.FILTER(Q$63:Q107,MOD(_xlfn.SEQUENCE(ROWS(Q$63:Q107)),5)=1)),ROUND(Q$44/_xlfn.DAYS(Q$16,P$16)*IF(YEAR(P$16+1)=$D108,_xlfn.DAYS(DATE($D108,12,31),P$16)+1,IF(AND(YEAR(P$16+1)&lt;$D108,$D108&lt;YEAR(Q$16)),_xlfn.DAYS(DATE($D108,12,31),DATE($D108,1,1))+1,0)),0))</f>
        <v>0</v>
      </c>
      <c r="R108" s="122" cm="1">
        <f t="array" ref="R108">IF(YEAR(R$16)=$D108, R$44-SUM(_xlfn._xlws.FILTER(R$63:R107,MOD(_xlfn.SEQUENCE(ROWS(R$63:R107)),5)=1)),ROUND(R$44/_xlfn.DAYS(R$16,Q$16)*IF(YEAR(Q$16+1)=$D108,_xlfn.DAYS(DATE($D108,12,31),Q$16)+1,IF(AND(YEAR(Q$16+1)&lt;$D108,$D108&lt;YEAR(R$16)),_xlfn.DAYS(DATE($D108,12,31),DATE($D108,1,1))+1,0)),0))</f>
        <v>0</v>
      </c>
      <c r="S108" s="122" cm="1">
        <f t="array" ref="S108">IF(YEAR(S$16)=$D108, S$44-SUM(_xlfn._xlws.FILTER(S$63:S107,MOD(_xlfn.SEQUENCE(ROWS(S$63:S107)),5)=1)),ROUND(S$44/_xlfn.DAYS(S$16,R$16)*IF(YEAR(R$16+1)=$D108,_xlfn.DAYS(DATE($D108,12,31),R$16)+1,IF(AND(YEAR(R$16+1)&lt;$D108,$D108&lt;YEAR(S$16)),_xlfn.DAYS(DATE($D108,12,31),DATE($D108,1,1))+1,0)),0))</f>
        <v>0</v>
      </c>
      <c r="T108" s="122" cm="1">
        <f t="array" ref="T108">IF(YEAR(T$16)=$D108, T$44-SUM(_xlfn._xlws.FILTER(T$63:T107,MOD(_xlfn.SEQUENCE(ROWS(T$63:T107)),5)=1)),ROUND(T$44/_xlfn.DAYS(T$16,S$16)*IF(YEAR(S$16+1)=$D108,_xlfn.DAYS(DATE($D108,12,31),S$16)+1,IF(AND(YEAR(S$16+1)&lt;$D108,$D108&lt;YEAR(T$16)),_xlfn.DAYS(DATE($D108,12,31),DATE($D108,1,1))+1,0)),0))</f>
        <v>0</v>
      </c>
      <c r="U108" s="122" cm="1">
        <f t="array" ref="U108">IF(YEAR(U$16)=$D108, U$44-SUM(_xlfn._xlws.FILTER(U$63:U107,MOD(_xlfn.SEQUENCE(ROWS(U$63:U107)),5)=1)),ROUND(U$44/_xlfn.DAYS(U$16,T$16)*IF(YEAR(T$16+1)=$D108,_xlfn.DAYS(DATE($D108,12,31),T$16)+1,IF(AND(YEAR(T$16+1)&lt;$D108,$D108&lt;YEAR(U$16)),_xlfn.DAYS(DATE($D108,12,31),DATE($D108,1,1))+1,0)),0))</f>
        <v>0</v>
      </c>
      <c r="V108" s="122" cm="1">
        <f t="array" ref="V108">IF(YEAR(V$16)=$D108, V$44-SUM(_xlfn._xlws.FILTER(V$63:V107,MOD(_xlfn.SEQUENCE(ROWS(V$63:V107)),5)=1)),ROUND(V$44/_xlfn.DAYS(V$16,U$16)*IF(YEAR(U$16+1)=$D108,_xlfn.DAYS(DATE($D108,12,31),U$16)+1,IF(AND(YEAR(U$16+1)&lt;$D108,$D108&lt;YEAR(V$16)),_xlfn.DAYS(DATE($D108,12,31),DATE($D108,1,1))+1,0)),0))</f>
        <v>0</v>
      </c>
      <c r="W108" s="122" cm="1">
        <f t="array" ref="W108">IF(YEAR(W$16)=$D108, W$44-SUM(_xlfn._xlws.FILTER(W$63:W107,MOD(_xlfn.SEQUENCE(ROWS(W$63:W107)),5)=1)),ROUND(W$44/_xlfn.DAYS(W$16,V$16)*IF(YEAR(V$16+1)=$D108,_xlfn.DAYS(DATE($D108,12,31),V$16)+1,IF(AND(YEAR(V$16+1)&lt;$D108,$D108&lt;YEAR(W$16)),_xlfn.DAYS(DATE($D108,12,31),DATE($D108,1,1))+1,0)),0))</f>
        <v>0</v>
      </c>
      <c r="X108" s="122" cm="1">
        <f t="array" ref="X108">IF(YEAR(X$16)=$D108, X$44-SUM(_xlfn._xlws.FILTER(X$63:X107,MOD(_xlfn.SEQUENCE(ROWS(X$63:X107)),5)=1)),ROUND(X$44/_xlfn.DAYS(X$16,W$16)*IF(YEAR(W$16+1)=$D108,_xlfn.DAYS(DATE($D108,12,31),W$16)+1,IF(AND(YEAR(W$16+1)&lt;$D108,$D108&lt;YEAR(X$16)),_xlfn.DAYS(DATE($D108,12,31),DATE($D108,1,1))+1,0)),0))</f>
        <v>0</v>
      </c>
    </row>
    <row r="109" spans="1:24" ht="17" hidden="1" outlineLevel="1" x14ac:dyDescent="0.25">
      <c r="A109" s="5">
        <v>28</v>
      </c>
      <c r="B109" s="129" t="s">
        <v>164</v>
      </c>
      <c r="C109" s="120" t="s">
        <v>165</v>
      </c>
      <c r="D109" s="121">
        <f t="shared" si="29"/>
        <v>2029</v>
      </c>
      <c r="E109" s="122" cm="1">
        <f t="array" ref="E109">IF(YEAR(E$16)=$D109, E$46-SUM(_xlfn._xlws.FILTER(E$63:E108,MOD(_xlfn.SEQUENCE(ROWS(E$63:E108)),5)=2)),ROUND(E$46/_xlfn.DAYS(E$16,D$16)*IF(YEAR(D$16+1)=$D109,_xlfn.DAYS(DATE($D109,12,31),D$16)+1,IF(AND(YEAR(D$16+1)&lt;$D109,$D109&lt;YEAR(E$16)),_xlfn.DAYS(DATE($D109,12,31),DATE($D109,1,1))+1,0)),0))</f>
        <v>0</v>
      </c>
      <c r="F109" s="122" cm="1">
        <f t="array" ref="F109">IF(YEAR(F$16)=$D109, F$46-SUM(_xlfn._xlws.FILTER(F$63:F108,MOD(_xlfn.SEQUENCE(ROWS(F$63:F108)),5)=2)),ROUND(F$46/_xlfn.DAYS(F$16,E$16)*IF(YEAR(E$16+1)=$D109,_xlfn.DAYS(DATE($D109,12,31),E$16)+1,IF(AND(YEAR(E$16+1)&lt;$D109,$D109&lt;YEAR(F$16)),_xlfn.DAYS(DATE($D109,12,31),DATE($D109,1,1))+1,0)),0))</f>
        <v>0</v>
      </c>
      <c r="G109" s="122" cm="1">
        <f t="array" ref="G109">IF(YEAR(G$16)=$D109, G$46-SUM(_xlfn._xlws.FILTER(G$63:G108,MOD(_xlfn.SEQUENCE(ROWS(G$63:G108)),5)=2)),ROUND(G$46/_xlfn.DAYS(G$16,F$16)*IF(YEAR(F$16+1)=$D109,_xlfn.DAYS(DATE($D109,12,31),F$16)+1,IF(AND(YEAR(F$16+1)&lt;$D109,$D109&lt;YEAR(G$16)),_xlfn.DAYS(DATE($D109,12,31),DATE($D109,1,1))+1,0)),0))</f>
        <v>0</v>
      </c>
      <c r="H109" s="122" cm="1">
        <f t="array" ref="H109">IF(YEAR(H$16)=$D109, H$46-SUM(_xlfn._xlws.FILTER(H$63:H108,MOD(_xlfn.SEQUENCE(ROWS(H$63:H108)),5)=2)),ROUND(H$46/_xlfn.DAYS(H$16,G$16)*IF(YEAR(G$16+1)=$D109,_xlfn.DAYS(DATE($D109,12,31),G$16)+1,IF(AND(YEAR(G$16+1)&lt;$D109,$D109&lt;YEAR(H$16)),_xlfn.DAYS(DATE($D109,12,31),DATE($D109,1,1))+1,0)),0))</f>
        <v>0</v>
      </c>
      <c r="I109" s="122" cm="1">
        <f t="array" ref="I109">IF(YEAR(I$16)=$D109, I$46-SUM(_xlfn._xlws.FILTER(I$63:I108,MOD(_xlfn.SEQUENCE(ROWS(I$63:I108)),5)=2)),ROUND(I$46/_xlfn.DAYS(I$16,H$16)*IF(YEAR(H$16+1)=$D109,_xlfn.DAYS(DATE($D109,12,31),H$16)+1,IF(AND(YEAR(H$16+1)&lt;$D109,$D109&lt;YEAR(I$16)),_xlfn.DAYS(DATE($D109,12,31),DATE($D109,1,1))+1,0)),0))</f>
        <v>0</v>
      </c>
      <c r="J109" s="122" cm="1">
        <f t="array" ref="J109">IF(YEAR(J$16)=$D109, J$46-SUM(_xlfn._xlws.FILTER(J$63:J108,MOD(_xlfn.SEQUENCE(ROWS(J$63:J108)),5)=2)),ROUND(J$46/_xlfn.DAYS(J$16,I$16)*IF(YEAR(I$16+1)=$D109,_xlfn.DAYS(DATE($D109,12,31),I$16)+1,IF(AND(YEAR(I$16+1)&lt;$D109,$D109&lt;YEAR(J$16)),_xlfn.DAYS(DATE($D109,12,31),DATE($D109,1,1))+1,0)),0))</f>
        <v>0</v>
      </c>
      <c r="K109" s="122" cm="1">
        <f t="array" ref="K109">IF(YEAR(K$16)=$D109, K$46-SUM(_xlfn._xlws.FILTER(K$63:K108,MOD(_xlfn.SEQUENCE(ROWS(K$63:K108)),5)=2)),ROUND(K$46/_xlfn.DAYS(K$16,J$16)*IF(YEAR(J$16+1)=$D109,_xlfn.DAYS(DATE($D109,12,31),J$16)+1,IF(AND(YEAR(J$16+1)&lt;$D109,$D109&lt;YEAR(K$16)),_xlfn.DAYS(DATE($D109,12,31),DATE($D109,1,1))+1,0)),0))</f>
        <v>0</v>
      </c>
      <c r="L109" s="122" cm="1">
        <f t="array" ref="L109">IF(YEAR(L$16)=$D109, L$46-SUM(_xlfn._xlws.FILTER(L$63:L108,MOD(_xlfn.SEQUENCE(ROWS(L$63:L108)),5)=2)),ROUND(L$46/_xlfn.DAYS(L$16,K$16)*IF(YEAR(K$16+1)=$D109,_xlfn.DAYS(DATE($D109,12,31),K$16)+1,IF(AND(YEAR(K$16+1)&lt;$D109,$D109&lt;YEAR(L$16)),_xlfn.DAYS(DATE($D109,12,31),DATE($D109,1,1))+1,0)),0))</f>
        <v>0</v>
      </c>
      <c r="M109" s="122" cm="1">
        <f t="array" ref="M109">IF(YEAR(M$16)=$D109, M$46-SUM(_xlfn._xlws.FILTER(M$63:M108,MOD(_xlfn.SEQUENCE(ROWS(M$63:M108)),5)=2)),ROUND(M$46/_xlfn.DAYS(M$16,L$16)*IF(YEAR(L$16+1)=$D109,_xlfn.DAYS(DATE($D109,12,31),L$16)+1,IF(AND(YEAR(L$16+1)&lt;$D109,$D109&lt;YEAR(M$16)),_xlfn.DAYS(DATE($D109,12,31),DATE($D109,1,1))+1,0)),0))</f>
        <v>2785</v>
      </c>
      <c r="N109" s="122" cm="1">
        <f t="array" ref="N109">IF(YEAR(N$16)=$D109, N$46-SUM(_xlfn._xlws.FILTER(N$63:N108,MOD(_xlfn.SEQUENCE(ROWS(N$63:N108)),5)=2)),ROUND(N$46/_xlfn.DAYS(N$16,M$16)*IF(YEAR(M$16+1)=$D109,_xlfn.DAYS(DATE($D109,12,31),M$16)+1,IF(AND(YEAR(M$16+1)&lt;$D109,$D109&lt;YEAR(N$16)),_xlfn.DAYS(DATE($D109,12,31),DATE($D109,1,1))+1,0)),0))</f>
        <v>738</v>
      </c>
      <c r="O109" s="122" cm="1">
        <f t="array" ref="O109">IF(YEAR(O$16)=$D109, O$46-SUM(_xlfn._xlws.FILTER(O$63:O108,MOD(_xlfn.SEQUENCE(ROWS(O$63:O108)),5)=2)),ROUND(O$46/_xlfn.DAYS(O$16,N$16)*IF(YEAR(N$16+1)=$D109,_xlfn.DAYS(DATE($D109,12,31),N$16)+1,IF(AND(YEAR(N$16+1)&lt;$D109,$D109&lt;YEAR(O$16)),_xlfn.DAYS(DATE($D109,12,31),DATE($D109,1,1))+1,0)),0))</f>
        <v>0</v>
      </c>
      <c r="P109" s="122" cm="1">
        <f t="array" ref="P109">IF(YEAR(P$16)=$D109, P$46-SUM(_xlfn._xlws.FILTER(P$63:P108,MOD(_xlfn.SEQUENCE(ROWS(P$63:P108)),5)=2)),ROUND(P$46/_xlfn.DAYS(P$16,O$16)*IF(YEAR(O$16+1)=$D109,_xlfn.DAYS(DATE($D109,12,31),O$16)+1,IF(AND(YEAR(O$16+1)&lt;$D109,$D109&lt;YEAR(P$16)),_xlfn.DAYS(DATE($D109,12,31),DATE($D109,1,1))+1,0)),0))</f>
        <v>0</v>
      </c>
      <c r="Q109" s="122" cm="1">
        <f t="array" ref="Q109">IF(YEAR(Q$16)=$D109, Q$46-SUM(_xlfn._xlws.FILTER(Q$63:Q108,MOD(_xlfn.SEQUENCE(ROWS(Q$63:Q108)),5)=2)),ROUND(Q$46/_xlfn.DAYS(Q$16,P$16)*IF(YEAR(P$16+1)=$D109,_xlfn.DAYS(DATE($D109,12,31),P$16)+1,IF(AND(YEAR(P$16+1)&lt;$D109,$D109&lt;YEAR(Q$16)),_xlfn.DAYS(DATE($D109,12,31),DATE($D109,1,1))+1,0)),0))</f>
        <v>0</v>
      </c>
      <c r="R109" s="122" cm="1">
        <f t="array" ref="R109">IF(YEAR(R$16)=$D109, R$46-SUM(_xlfn._xlws.FILTER(R$63:R108,MOD(_xlfn.SEQUENCE(ROWS(R$63:R108)),5)=2)),ROUND(R$46/_xlfn.DAYS(R$16,Q$16)*IF(YEAR(Q$16+1)=$D109,_xlfn.DAYS(DATE($D109,12,31),Q$16)+1,IF(AND(YEAR(Q$16+1)&lt;$D109,$D109&lt;YEAR(R$16)),_xlfn.DAYS(DATE($D109,12,31),DATE($D109,1,1))+1,0)),0))</f>
        <v>0</v>
      </c>
      <c r="S109" s="122" cm="1">
        <f t="array" ref="S109">IF(YEAR(S$16)=$D109, S$46-SUM(_xlfn._xlws.FILTER(S$63:S108,MOD(_xlfn.SEQUENCE(ROWS(S$63:S108)),5)=2)),ROUND(S$46/_xlfn.DAYS(S$16,R$16)*IF(YEAR(R$16+1)=$D109,_xlfn.DAYS(DATE($D109,12,31),R$16)+1,IF(AND(YEAR(R$16+1)&lt;$D109,$D109&lt;YEAR(S$16)),_xlfn.DAYS(DATE($D109,12,31),DATE($D109,1,1))+1,0)),0))</f>
        <v>0</v>
      </c>
      <c r="T109" s="122" cm="1">
        <f t="array" ref="T109">IF(YEAR(T$16)=$D109, T$46-SUM(_xlfn._xlws.FILTER(T$63:T108,MOD(_xlfn.SEQUENCE(ROWS(T$63:T108)),5)=2)),ROUND(T$46/_xlfn.DAYS(T$16,S$16)*IF(YEAR(S$16+1)=$D109,_xlfn.DAYS(DATE($D109,12,31),S$16)+1,IF(AND(YEAR(S$16+1)&lt;$D109,$D109&lt;YEAR(T$16)),_xlfn.DAYS(DATE($D109,12,31),DATE($D109,1,1))+1,0)),0))</f>
        <v>0</v>
      </c>
      <c r="U109" s="122" cm="1">
        <f t="array" ref="U109">IF(YEAR(U$16)=$D109, U$46-SUM(_xlfn._xlws.FILTER(U$63:U108,MOD(_xlfn.SEQUENCE(ROWS(U$63:U108)),5)=2)),ROUND(U$46/_xlfn.DAYS(U$16,T$16)*IF(YEAR(T$16+1)=$D109,_xlfn.DAYS(DATE($D109,12,31),T$16)+1,IF(AND(YEAR(T$16+1)&lt;$D109,$D109&lt;YEAR(U$16)),_xlfn.DAYS(DATE($D109,12,31),DATE($D109,1,1))+1,0)),0))</f>
        <v>0</v>
      </c>
      <c r="V109" s="122" cm="1">
        <f t="array" ref="V109">IF(YEAR(V$16)=$D109, V$46-SUM(_xlfn._xlws.FILTER(V$63:V108,MOD(_xlfn.SEQUENCE(ROWS(V$63:V108)),5)=2)),ROUND(V$46/_xlfn.DAYS(V$16,U$16)*IF(YEAR(U$16+1)=$D109,_xlfn.DAYS(DATE($D109,12,31),U$16)+1,IF(AND(YEAR(U$16+1)&lt;$D109,$D109&lt;YEAR(V$16)),_xlfn.DAYS(DATE($D109,12,31),DATE($D109,1,1))+1,0)),0))</f>
        <v>0</v>
      </c>
      <c r="W109" s="122" cm="1">
        <f t="array" ref="W109">IF(YEAR(W$16)=$D109, W$46-SUM(_xlfn._xlws.FILTER(W$63:W108,MOD(_xlfn.SEQUENCE(ROWS(W$63:W108)),5)=2)),ROUND(W$46/_xlfn.DAYS(W$16,V$16)*IF(YEAR(V$16+1)=$D109,_xlfn.DAYS(DATE($D109,12,31),V$16)+1,IF(AND(YEAR(V$16+1)&lt;$D109,$D109&lt;YEAR(W$16)),_xlfn.DAYS(DATE($D109,12,31),DATE($D109,1,1))+1,0)),0))</f>
        <v>0</v>
      </c>
      <c r="X109" s="122" cm="1">
        <f t="array" ref="X109">IF(YEAR(X$16)=$D109, X$46-SUM(_xlfn._xlws.FILTER(X$63:X108,MOD(_xlfn.SEQUENCE(ROWS(X$63:X108)),5)=2)),ROUND(X$46/_xlfn.DAYS(X$16,W$16)*IF(YEAR(W$16+1)=$D109,_xlfn.DAYS(DATE($D109,12,31),W$16)+1,IF(AND(YEAR(W$16+1)&lt;$D109,$D109&lt;YEAR(X$16)),_xlfn.DAYS(DATE($D109,12,31),DATE($D109,1,1))+1,0)),0))</f>
        <v>0</v>
      </c>
    </row>
    <row r="110" spans="1:24" ht="17" hidden="1" outlineLevel="1" x14ac:dyDescent="0.25">
      <c r="A110" s="5">
        <v>29</v>
      </c>
      <c r="B110" s="129" t="s">
        <v>166</v>
      </c>
      <c r="C110" s="120" t="s">
        <v>167</v>
      </c>
      <c r="D110" s="121">
        <f t="shared" si="29"/>
        <v>2029</v>
      </c>
      <c r="E110" s="123">
        <f>E108-E109</f>
        <v>0</v>
      </c>
      <c r="F110" s="123">
        <f t="shared" ref="F110:X110" si="44">F108-F109</f>
        <v>0</v>
      </c>
      <c r="G110" s="123">
        <f t="shared" si="44"/>
        <v>0</v>
      </c>
      <c r="H110" s="123">
        <f t="shared" si="44"/>
        <v>0</v>
      </c>
      <c r="I110" s="123">
        <f t="shared" si="44"/>
        <v>0</v>
      </c>
      <c r="J110" s="123">
        <f t="shared" si="44"/>
        <v>0</v>
      </c>
      <c r="K110" s="123">
        <f t="shared" si="44"/>
        <v>0</v>
      </c>
      <c r="L110" s="123">
        <f t="shared" si="44"/>
        <v>0</v>
      </c>
      <c r="M110" s="123">
        <f t="shared" si="44"/>
        <v>15783</v>
      </c>
      <c r="N110" s="123">
        <f t="shared" si="44"/>
        <v>4183</v>
      </c>
      <c r="O110" s="123">
        <f t="shared" si="44"/>
        <v>0</v>
      </c>
      <c r="P110" s="123">
        <f t="shared" si="44"/>
        <v>0</v>
      </c>
      <c r="Q110" s="123">
        <f t="shared" si="44"/>
        <v>0</v>
      </c>
      <c r="R110" s="123">
        <f t="shared" si="44"/>
        <v>0</v>
      </c>
      <c r="S110" s="123">
        <f t="shared" si="44"/>
        <v>0</v>
      </c>
      <c r="T110" s="123">
        <f t="shared" si="44"/>
        <v>0</v>
      </c>
      <c r="U110" s="123">
        <f t="shared" si="44"/>
        <v>0</v>
      </c>
      <c r="V110" s="123">
        <f t="shared" si="44"/>
        <v>0</v>
      </c>
      <c r="W110" s="123">
        <f t="shared" si="44"/>
        <v>0</v>
      </c>
      <c r="X110" s="123">
        <f t="shared" si="44"/>
        <v>0</v>
      </c>
    </row>
    <row r="111" spans="1:24" ht="17" hidden="1" outlineLevel="1" x14ac:dyDescent="0.25">
      <c r="A111" s="5">
        <v>31</v>
      </c>
      <c r="B111" s="129" t="s">
        <v>168</v>
      </c>
      <c r="C111" s="120" t="s">
        <v>169</v>
      </c>
      <c r="D111" s="121">
        <f t="shared" si="29"/>
        <v>2029</v>
      </c>
      <c r="E111" s="122" cm="1">
        <f t="array" ref="E111">IF(YEAR(E$16)=$D111, E$59-SUM(_xlfn._xlws.FILTER(E$63:E110,MOD(_xlfn.SEQUENCE(ROWS(E$63:E110)),5)=4)),ROUND(E$59/_xlfn.DAYS(E$16,D$16)*IF(YEAR(D$16+1)=$D111,_xlfn.DAYS(DATE($D111,12,31),D$16)+1,IF(AND(YEAR(D$16+1)&lt;$D111,$D111&lt;YEAR(E$16)),_xlfn.DAYS(DATE($D111,12,31),DATE($D111,1,1))+1,0)),0))</f>
        <v>0</v>
      </c>
      <c r="F111" s="122" cm="1">
        <f t="array" ref="F111">IF(YEAR(F$16)=$D111, F$59-SUM(_xlfn._xlws.FILTER(F$63:F110,MOD(_xlfn.SEQUENCE(ROWS(F$63:F110)),5)=4)),ROUND(F$59/_xlfn.DAYS(F$16,E$16)*IF(YEAR(E$16+1)=$D111,_xlfn.DAYS(DATE($D111,12,31),E$16)+1,IF(AND(YEAR(E$16+1)&lt;$D111,$D111&lt;YEAR(F$16)),_xlfn.DAYS(DATE($D111,12,31),DATE($D111,1,1))+1,0)),0))</f>
        <v>0</v>
      </c>
      <c r="G111" s="122" cm="1">
        <f t="array" ref="G111">IF(YEAR(G$16)=$D111, G$59-SUM(_xlfn._xlws.FILTER(G$63:G110,MOD(_xlfn.SEQUENCE(ROWS(G$63:G110)),5)=4)),ROUND(G$59/_xlfn.DAYS(G$16,F$16)*IF(YEAR(F$16+1)=$D111,_xlfn.DAYS(DATE($D111,12,31),F$16)+1,IF(AND(YEAR(F$16+1)&lt;$D111,$D111&lt;YEAR(G$16)),_xlfn.DAYS(DATE($D111,12,31),DATE($D111,1,1))+1,0)),0))</f>
        <v>0</v>
      </c>
      <c r="H111" s="122" cm="1">
        <f t="array" ref="H111">IF(YEAR(H$16)=$D111, H$59-SUM(_xlfn._xlws.FILTER(H$63:H110,MOD(_xlfn.SEQUENCE(ROWS(H$63:H110)),5)=4)),ROUND(H$59/_xlfn.DAYS(H$16,G$16)*IF(YEAR(G$16+1)=$D111,_xlfn.DAYS(DATE($D111,12,31),G$16)+1,IF(AND(YEAR(G$16+1)&lt;$D111,$D111&lt;YEAR(H$16)),_xlfn.DAYS(DATE($D111,12,31),DATE($D111,1,1))+1,0)),0))</f>
        <v>0</v>
      </c>
      <c r="I111" s="122" cm="1">
        <f t="array" ref="I111">IF(YEAR(I$16)=$D111, I$59-SUM(_xlfn._xlws.FILTER(I$63:I110,MOD(_xlfn.SEQUENCE(ROWS(I$63:I110)),5)=4)),ROUND(I$59/_xlfn.DAYS(I$16,H$16)*IF(YEAR(H$16+1)=$D111,_xlfn.DAYS(DATE($D111,12,31),H$16)+1,IF(AND(YEAR(H$16+1)&lt;$D111,$D111&lt;YEAR(I$16)),_xlfn.DAYS(DATE($D111,12,31),DATE($D111,1,1))+1,0)),0))</f>
        <v>0</v>
      </c>
      <c r="J111" s="122" cm="1">
        <f t="array" ref="J111">IF(YEAR(J$16)=$D111, J$59-SUM(_xlfn._xlws.FILTER(J$63:J110,MOD(_xlfn.SEQUENCE(ROWS(J$63:J110)),5)=4)),ROUND(J$59/_xlfn.DAYS(J$16,I$16)*IF(YEAR(I$16+1)=$D111,_xlfn.DAYS(DATE($D111,12,31),I$16)+1,IF(AND(YEAR(I$16+1)&lt;$D111,$D111&lt;YEAR(J$16)),_xlfn.DAYS(DATE($D111,12,31),DATE($D111,1,1))+1,0)),0))</f>
        <v>0</v>
      </c>
      <c r="K111" s="122" cm="1">
        <f t="array" ref="K111">IF(YEAR(K$16)=$D111, K$59-SUM(_xlfn._xlws.FILTER(K$63:K110,MOD(_xlfn.SEQUENCE(ROWS(K$63:K110)),5)=4)),ROUND(K$59/_xlfn.DAYS(K$16,J$16)*IF(YEAR(J$16+1)=$D111,_xlfn.DAYS(DATE($D111,12,31),J$16)+1,IF(AND(YEAR(J$16+1)&lt;$D111,$D111&lt;YEAR(K$16)),_xlfn.DAYS(DATE($D111,12,31),DATE($D111,1,1))+1,0)),0))</f>
        <v>0</v>
      </c>
      <c r="L111" s="122" cm="1">
        <f t="array" ref="L111">IF(YEAR(L$16)=$D111, L$59-SUM(_xlfn._xlws.FILTER(L$63:L110,MOD(_xlfn.SEQUENCE(ROWS(L$63:L110)),5)=4)),ROUND(L$59/_xlfn.DAYS(L$16,K$16)*IF(YEAR(K$16+1)=$D111,_xlfn.DAYS(DATE($D111,12,31),K$16)+1,IF(AND(YEAR(K$16+1)&lt;$D111,$D111&lt;YEAR(L$16)),_xlfn.DAYS(DATE($D111,12,31),DATE($D111,1,1))+1,0)),0))</f>
        <v>0</v>
      </c>
      <c r="M111" s="122" cm="1">
        <f t="array" ref="M111">IF(YEAR(M$16)=$D111, M$59-SUM(_xlfn._xlws.FILTER(M$63:M110,MOD(_xlfn.SEQUENCE(ROWS(M$63:M110)),5)=4)),ROUND(M$59/_xlfn.DAYS(M$16,L$16)*IF(YEAR(L$16+1)=$D111,_xlfn.DAYS(DATE($D111,12,31),L$16)+1,IF(AND(YEAR(L$16+1)&lt;$D111,$D111&lt;YEAR(M$16)),_xlfn.DAYS(DATE($D111,12,31),DATE($D111,1,1))+1,0)),0))</f>
        <v>16651</v>
      </c>
      <c r="N111" s="122" cm="1">
        <f t="array" ref="N111">IF(YEAR(N$16)=$D111, N$59-SUM(_xlfn._xlws.FILTER(N$63:N110,MOD(_xlfn.SEQUENCE(ROWS(N$63:N110)),5)=4)),ROUND(N$59/_xlfn.DAYS(N$16,M$16)*IF(YEAR(M$16+1)=$D111,_xlfn.DAYS(DATE($D111,12,31),M$16)+1,IF(AND(YEAR(M$16+1)&lt;$D111,$D111&lt;YEAR(N$16)),_xlfn.DAYS(DATE($D111,12,31),DATE($D111,1,1))+1,0)),0))</f>
        <v>4921</v>
      </c>
      <c r="O111" s="122" cm="1">
        <f t="array" ref="O111">IF(YEAR(O$16)=$D111, O$59-SUM(_xlfn._xlws.FILTER(O$63:O110,MOD(_xlfn.SEQUENCE(ROWS(O$63:O110)),5)=4)),ROUND(O$59/_xlfn.DAYS(O$16,N$16)*IF(YEAR(N$16+1)=$D111,_xlfn.DAYS(DATE($D111,12,31),N$16)+1,IF(AND(YEAR(N$16+1)&lt;$D111,$D111&lt;YEAR(O$16)),_xlfn.DAYS(DATE($D111,12,31),DATE($D111,1,1))+1,0)),0))</f>
        <v>0</v>
      </c>
      <c r="P111" s="122" cm="1">
        <f t="array" ref="P111">IF(YEAR(P$16)=$D111, P$59-SUM(_xlfn._xlws.FILTER(P$63:P110,MOD(_xlfn.SEQUENCE(ROWS(P$63:P110)),5)=4)),ROUND(P$59/_xlfn.DAYS(P$16,O$16)*IF(YEAR(O$16+1)=$D111,_xlfn.DAYS(DATE($D111,12,31),O$16)+1,IF(AND(YEAR(O$16+1)&lt;$D111,$D111&lt;YEAR(P$16)),_xlfn.DAYS(DATE($D111,12,31),DATE($D111,1,1))+1,0)),0))</f>
        <v>0</v>
      </c>
      <c r="Q111" s="122" cm="1">
        <f t="array" ref="Q111">IF(YEAR(Q$16)=$D111, Q$59-SUM(_xlfn._xlws.FILTER(Q$63:Q110,MOD(_xlfn.SEQUENCE(ROWS(Q$63:Q110)),5)=4)),ROUND(Q$59/_xlfn.DAYS(Q$16,P$16)*IF(YEAR(P$16+1)=$D111,_xlfn.DAYS(DATE($D111,12,31),P$16)+1,IF(AND(YEAR(P$16+1)&lt;$D111,$D111&lt;YEAR(Q$16)),_xlfn.DAYS(DATE($D111,12,31),DATE($D111,1,1))+1,0)),0))</f>
        <v>0</v>
      </c>
      <c r="R111" s="122" cm="1">
        <f t="array" ref="R111">IF(YEAR(R$16)=$D111, R$59-SUM(_xlfn._xlws.FILTER(R$63:R110,MOD(_xlfn.SEQUENCE(ROWS(R$63:R110)),5)=4)),ROUND(R$59/_xlfn.DAYS(R$16,Q$16)*IF(YEAR(Q$16+1)=$D111,_xlfn.DAYS(DATE($D111,12,31),Q$16)+1,IF(AND(YEAR(Q$16+1)&lt;$D111,$D111&lt;YEAR(R$16)),_xlfn.DAYS(DATE($D111,12,31),DATE($D111,1,1))+1,0)),0))</f>
        <v>0</v>
      </c>
      <c r="S111" s="122" cm="1">
        <f t="array" ref="S111">IF(YEAR(S$16)=$D111, S$59-SUM(_xlfn._xlws.FILTER(S$63:S110,MOD(_xlfn.SEQUENCE(ROWS(S$63:S110)),5)=4)),ROUND(S$59/_xlfn.DAYS(S$16,R$16)*IF(YEAR(R$16+1)=$D111,_xlfn.DAYS(DATE($D111,12,31),R$16)+1,IF(AND(YEAR(R$16+1)&lt;$D111,$D111&lt;YEAR(S$16)),_xlfn.DAYS(DATE($D111,12,31),DATE($D111,1,1))+1,0)),0))</f>
        <v>0</v>
      </c>
      <c r="T111" s="122" cm="1">
        <f t="array" ref="T111">IF(YEAR(T$16)=$D111, T$59-SUM(_xlfn._xlws.FILTER(T$63:T110,MOD(_xlfn.SEQUENCE(ROWS(T$63:T110)),5)=4)),ROUND(T$59/_xlfn.DAYS(T$16,S$16)*IF(YEAR(S$16+1)=$D111,_xlfn.DAYS(DATE($D111,12,31),S$16)+1,IF(AND(YEAR(S$16+1)&lt;$D111,$D111&lt;YEAR(T$16)),_xlfn.DAYS(DATE($D111,12,31),DATE($D111,1,1))+1,0)),0))</f>
        <v>0</v>
      </c>
      <c r="U111" s="122" cm="1">
        <f t="array" ref="U111">IF(YEAR(U$16)=$D111, U$59-SUM(_xlfn._xlws.FILTER(U$63:U110,MOD(_xlfn.SEQUENCE(ROWS(U$63:U110)),5)=4)),ROUND(U$59/_xlfn.DAYS(U$16,T$16)*IF(YEAR(T$16+1)=$D111,_xlfn.DAYS(DATE($D111,12,31),T$16)+1,IF(AND(YEAR(T$16+1)&lt;$D111,$D111&lt;YEAR(U$16)),_xlfn.DAYS(DATE($D111,12,31),DATE($D111,1,1))+1,0)),0))</f>
        <v>0</v>
      </c>
      <c r="V111" s="122" cm="1">
        <f t="array" ref="V111">IF(YEAR(V$16)=$D111, V$59-SUM(_xlfn._xlws.FILTER(V$63:V110,MOD(_xlfn.SEQUENCE(ROWS(V$63:V110)),5)=4)),ROUND(V$59/_xlfn.DAYS(V$16,U$16)*IF(YEAR(U$16+1)=$D111,_xlfn.DAYS(DATE($D111,12,31),U$16)+1,IF(AND(YEAR(U$16+1)&lt;$D111,$D111&lt;YEAR(V$16)),_xlfn.DAYS(DATE($D111,12,31),DATE($D111,1,1))+1,0)),0))</f>
        <v>0</v>
      </c>
      <c r="W111" s="122" cm="1">
        <f t="array" ref="W111">IF(YEAR(W$16)=$D111, W$59-SUM(_xlfn._xlws.FILTER(W$63:W110,MOD(_xlfn.SEQUENCE(ROWS(W$63:W110)),5)=4)),ROUND(W$59/_xlfn.DAYS(W$16,V$16)*IF(YEAR(V$16+1)=$D111,_xlfn.DAYS(DATE($D111,12,31),V$16)+1,IF(AND(YEAR(V$16+1)&lt;$D111,$D111&lt;YEAR(W$16)),_xlfn.DAYS(DATE($D111,12,31),DATE($D111,1,1))+1,0)),0))</f>
        <v>0</v>
      </c>
      <c r="X111" s="122" cm="1">
        <f t="array" ref="X111">IF(YEAR(X$16)=$D111, X$59-SUM(_xlfn._xlws.FILTER(X$63:X110,MOD(_xlfn.SEQUENCE(ROWS(X$63:X110)),5)=4)),ROUND(X$59/_xlfn.DAYS(X$16,W$16)*IF(YEAR(W$16+1)=$D111,_xlfn.DAYS(DATE($D111,12,31),W$16)+1,IF(AND(YEAR(W$16+1)&lt;$D111,$D111&lt;YEAR(X$16)),_xlfn.DAYS(DATE($D111,12,31),DATE($D111,1,1))+1,0)),0))</f>
        <v>0</v>
      </c>
    </row>
    <row r="112" spans="1:24" ht="17" hidden="1" outlineLevel="1" x14ac:dyDescent="0.25">
      <c r="A112" s="5">
        <v>33</v>
      </c>
      <c r="B112" s="129" t="s">
        <v>170</v>
      </c>
      <c r="C112" s="124" t="s">
        <v>171</v>
      </c>
      <c r="D112" s="125">
        <f t="shared" si="29"/>
        <v>2029</v>
      </c>
      <c r="E112" s="126">
        <f>E108-E111</f>
        <v>0</v>
      </c>
      <c r="F112" s="126">
        <f t="shared" ref="F112:X112" si="45">F108-F111</f>
        <v>0</v>
      </c>
      <c r="G112" s="126">
        <f t="shared" si="45"/>
        <v>0</v>
      </c>
      <c r="H112" s="126">
        <f t="shared" si="45"/>
        <v>0</v>
      </c>
      <c r="I112" s="126">
        <f t="shared" si="45"/>
        <v>0</v>
      </c>
      <c r="J112" s="126">
        <f t="shared" si="45"/>
        <v>0</v>
      </c>
      <c r="K112" s="126">
        <f t="shared" si="45"/>
        <v>0</v>
      </c>
      <c r="L112" s="126">
        <f t="shared" si="45"/>
        <v>0</v>
      </c>
      <c r="M112" s="126">
        <f t="shared" si="45"/>
        <v>1917</v>
      </c>
      <c r="N112" s="126">
        <f t="shared" si="45"/>
        <v>0</v>
      </c>
      <c r="O112" s="126">
        <f t="shared" si="45"/>
        <v>0</v>
      </c>
      <c r="P112" s="126">
        <f t="shared" si="45"/>
        <v>0</v>
      </c>
      <c r="Q112" s="126">
        <f t="shared" si="45"/>
        <v>0</v>
      </c>
      <c r="R112" s="126">
        <f t="shared" si="45"/>
        <v>0</v>
      </c>
      <c r="S112" s="126">
        <f t="shared" si="45"/>
        <v>0</v>
      </c>
      <c r="T112" s="126">
        <f t="shared" si="45"/>
        <v>0</v>
      </c>
      <c r="U112" s="126">
        <f t="shared" si="45"/>
        <v>0</v>
      </c>
      <c r="V112" s="126">
        <f t="shared" si="45"/>
        <v>0</v>
      </c>
      <c r="W112" s="126">
        <f t="shared" si="45"/>
        <v>0</v>
      </c>
      <c r="X112" s="126">
        <f t="shared" si="45"/>
        <v>0</v>
      </c>
    </row>
    <row r="113" spans="1:24" ht="17" hidden="1" outlineLevel="1" x14ac:dyDescent="0.25">
      <c r="A113" s="5">
        <v>27</v>
      </c>
      <c r="B113" s="37" t="s">
        <v>162</v>
      </c>
      <c r="C113" s="114" t="s">
        <v>163</v>
      </c>
      <c r="D113" s="115">
        <f t="shared" si="29"/>
        <v>2030</v>
      </c>
      <c r="E113" s="116" cm="1">
        <f t="array" ref="E113">IF(YEAR(E$16)=$D113, E$44-SUM(_xlfn._xlws.FILTER(E$63:E112,MOD(_xlfn.SEQUENCE(ROWS(E$63:E112)),5)=1)),ROUND(E$44/_xlfn.DAYS(E$16,D$16)*IF(YEAR(D$16+1)=$D113,_xlfn.DAYS(DATE($D113,12,31),D$16)+1,IF(AND(YEAR(D$16+1)&lt;$D113,$D113&lt;YEAR(E$16)),_xlfn.DAYS(DATE($D113,12,31),DATE($D113,1,1))+1,0)),0))</f>
        <v>0</v>
      </c>
      <c r="F113" s="116" cm="1">
        <f t="array" ref="F113">IF(YEAR(F$16)=$D113, F$44-SUM(_xlfn._xlws.FILTER(F$63:F112,MOD(_xlfn.SEQUENCE(ROWS(F$63:F112)),5)=1)),ROUND(F$44/_xlfn.DAYS(F$16,E$16)*IF(YEAR(E$16+1)=$D113,_xlfn.DAYS(DATE($D113,12,31),E$16)+1,IF(AND(YEAR(E$16+1)&lt;$D113,$D113&lt;YEAR(F$16)),_xlfn.DAYS(DATE($D113,12,31),DATE($D113,1,1))+1,0)),0))</f>
        <v>0</v>
      </c>
      <c r="G113" s="116" cm="1">
        <f t="array" ref="G113">IF(YEAR(G$16)=$D113, G$44-SUM(_xlfn._xlws.FILTER(G$63:G112,MOD(_xlfn.SEQUENCE(ROWS(G$63:G112)),5)=1)),ROUND(G$44/_xlfn.DAYS(G$16,F$16)*IF(YEAR(F$16+1)=$D113,_xlfn.DAYS(DATE($D113,12,31),F$16)+1,IF(AND(YEAR(F$16+1)&lt;$D113,$D113&lt;YEAR(G$16)),_xlfn.DAYS(DATE($D113,12,31),DATE($D113,1,1))+1,0)),0))</f>
        <v>0</v>
      </c>
      <c r="H113" s="116" cm="1">
        <f t="array" ref="H113">IF(YEAR(H$16)=$D113, H$44-SUM(_xlfn._xlws.FILTER(H$63:H112,MOD(_xlfn.SEQUENCE(ROWS(H$63:H112)),5)=1)),ROUND(H$44/_xlfn.DAYS(H$16,G$16)*IF(YEAR(G$16+1)=$D113,_xlfn.DAYS(DATE($D113,12,31),G$16)+1,IF(AND(YEAR(G$16+1)&lt;$D113,$D113&lt;YEAR(H$16)),_xlfn.DAYS(DATE($D113,12,31),DATE($D113,1,1))+1,0)),0))</f>
        <v>0</v>
      </c>
      <c r="I113" s="116" cm="1">
        <f t="array" ref="I113">IF(YEAR(I$16)=$D113, I$44-SUM(_xlfn._xlws.FILTER(I$63:I112,MOD(_xlfn.SEQUENCE(ROWS(I$63:I112)),5)=1)),ROUND(I$44/_xlfn.DAYS(I$16,H$16)*IF(YEAR(H$16+1)=$D113,_xlfn.DAYS(DATE($D113,12,31),H$16)+1,IF(AND(YEAR(H$16+1)&lt;$D113,$D113&lt;YEAR(I$16)),_xlfn.DAYS(DATE($D113,12,31),DATE($D113,1,1))+1,0)),0))</f>
        <v>0</v>
      </c>
      <c r="J113" s="116" cm="1">
        <f t="array" ref="J113">IF(YEAR(J$16)=$D113, J$44-SUM(_xlfn._xlws.FILTER(J$63:J112,MOD(_xlfn.SEQUENCE(ROWS(J$63:J112)),5)=1)),ROUND(J$44/_xlfn.DAYS(J$16,I$16)*IF(YEAR(I$16+1)=$D113,_xlfn.DAYS(DATE($D113,12,31),I$16)+1,IF(AND(YEAR(I$16+1)&lt;$D113,$D113&lt;YEAR(J$16)),_xlfn.DAYS(DATE($D113,12,31),DATE($D113,1,1))+1,0)),0))</f>
        <v>0</v>
      </c>
      <c r="K113" s="116" cm="1">
        <f t="array" ref="K113">IF(YEAR(K$16)=$D113, K$44-SUM(_xlfn._xlws.FILTER(K$63:K112,MOD(_xlfn.SEQUENCE(ROWS(K$63:K112)),5)=1)),ROUND(K$44/_xlfn.DAYS(K$16,J$16)*IF(YEAR(J$16+1)=$D113,_xlfn.DAYS(DATE($D113,12,31),J$16)+1,IF(AND(YEAR(J$16+1)&lt;$D113,$D113&lt;YEAR(K$16)),_xlfn.DAYS(DATE($D113,12,31),DATE($D113,1,1))+1,0)),0))</f>
        <v>0</v>
      </c>
      <c r="L113" s="116" cm="1">
        <f t="array" ref="L113">IF(YEAR(L$16)=$D113, L$44-SUM(_xlfn._xlws.FILTER(L$63:L112,MOD(_xlfn.SEQUENCE(ROWS(L$63:L112)),5)=1)),ROUND(L$44/_xlfn.DAYS(L$16,K$16)*IF(YEAR(K$16+1)=$D113,_xlfn.DAYS(DATE($D113,12,31),K$16)+1,IF(AND(YEAR(K$16+1)&lt;$D113,$D113&lt;YEAR(L$16)),_xlfn.DAYS(DATE($D113,12,31),DATE($D113,1,1))+1,0)),0))</f>
        <v>0</v>
      </c>
      <c r="M113" s="116" cm="1">
        <f t="array" ref="M113">IF(YEAR(M$16)=$D113, M$44-SUM(_xlfn._xlws.FILTER(M$63:M112,MOD(_xlfn.SEQUENCE(ROWS(M$63:M112)),5)=1)),ROUND(M$44/_xlfn.DAYS(M$16,L$16)*IF(YEAR(L$16+1)=$D113,_xlfn.DAYS(DATE($D113,12,31),L$16)+1,IF(AND(YEAR(L$16+1)&lt;$D113,$D113&lt;YEAR(M$16)),_xlfn.DAYS(DATE($D113,12,31),DATE($D113,1,1))+1,0)),0))</f>
        <v>0</v>
      </c>
      <c r="N113" s="116" cm="1">
        <f t="array" ref="N113">IF(YEAR(N$16)=$D113, N$44-SUM(_xlfn._xlws.FILTER(N$63:N112,MOD(_xlfn.SEQUENCE(ROWS(N$63:N112)),5)=1)),ROUND(N$44/_xlfn.DAYS(N$16,M$16)*IF(YEAR(M$16+1)=$D113,_xlfn.DAYS(DATE($D113,12,31),M$16)+1,IF(AND(YEAR(M$16+1)&lt;$D113,$D113&lt;YEAR(N$16)),_xlfn.DAYS(DATE($D113,12,31),DATE($D113,1,1))+1,0)),0))</f>
        <v>11710</v>
      </c>
      <c r="O113" s="116" cm="1">
        <f t="array" ref="O113">IF(YEAR(O$16)=$D113, O$44-SUM(_xlfn._xlws.FILTER(O$63:O112,MOD(_xlfn.SEQUENCE(ROWS(O$63:O112)),5)=1)),ROUND(O$44/_xlfn.DAYS(O$16,N$16)*IF(YEAR(N$16+1)=$D113,_xlfn.DAYS(DATE($D113,12,31),N$16)+1,IF(AND(YEAR(N$16+1)&lt;$D113,$D113&lt;YEAR(O$16)),_xlfn.DAYS(DATE($D113,12,31),DATE($D113,1,1))+1,0)),0))</f>
        <v>5615</v>
      </c>
      <c r="P113" s="116" cm="1">
        <f t="array" ref="P113">IF(YEAR(P$16)=$D113, P$44-SUM(_xlfn._xlws.FILTER(P$63:P112,MOD(_xlfn.SEQUENCE(ROWS(P$63:P112)),5)=1)),ROUND(P$44/_xlfn.DAYS(P$16,O$16)*IF(YEAR(O$16+1)=$D113,_xlfn.DAYS(DATE($D113,12,31),O$16)+1,IF(AND(YEAR(O$16+1)&lt;$D113,$D113&lt;YEAR(P$16)),_xlfn.DAYS(DATE($D113,12,31),DATE($D113,1,1))+1,0)),0))</f>
        <v>0</v>
      </c>
      <c r="Q113" s="116" cm="1">
        <f t="array" ref="Q113">IF(YEAR(Q$16)=$D113, Q$44-SUM(_xlfn._xlws.FILTER(Q$63:Q112,MOD(_xlfn.SEQUENCE(ROWS(Q$63:Q112)),5)=1)),ROUND(Q$44/_xlfn.DAYS(Q$16,P$16)*IF(YEAR(P$16+1)=$D113,_xlfn.DAYS(DATE($D113,12,31),P$16)+1,IF(AND(YEAR(P$16+1)&lt;$D113,$D113&lt;YEAR(Q$16)),_xlfn.DAYS(DATE($D113,12,31),DATE($D113,1,1))+1,0)),0))</f>
        <v>0</v>
      </c>
      <c r="R113" s="116" cm="1">
        <f t="array" ref="R113">IF(YEAR(R$16)=$D113, R$44-SUM(_xlfn._xlws.FILTER(R$63:R112,MOD(_xlfn.SEQUENCE(ROWS(R$63:R112)),5)=1)),ROUND(R$44/_xlfn.DAYS(R$16,Q$16)*IF(YEAR(Q$16+1)=$D113,_xlfn.DAYS(DATE($D113,12,31),Q$16)+1,IF(AND(YEAR(Q$16+1)&lt;$D113,$D113&lt;YEAR(R$16)),_xlfn.DAYS(DATE($D113,12,31),DATE($D113,1,1))+1,0)),0))</f>
        <v>0</v>
      </c>
      <c r="S113" s="116" cm="1">
        <f t="array" ref="S113">IF(YEAR(S$16)=$D113, S$44-SUM(_xlfn._xlws.FILTER(S$63:S112,MOD(_xlfn.SEQUENCE(ROWS(S$63:S112)),5)=1)),ROUND(S$44/_xlfn.DAYS(S$16,R$16)*IF(YEAR(R$16+1)=$D113,_xlfn.DAYS(DATE($D113,12,31),R$16)+1,IF(AND(YEAR(R$16+1)&lt;$D113,$D113&lt;YEAR(S$16)),_xlfn.DAYS(DATE($D113,12,31),DATE($D113,1,1))+1,0)),0))</f>
        <v>0</v>
      </c>
      <c r="T113" s="116" cm="1">
        <f t="array" ref="T113">IF(YEAR(T$16)=$D113, T$44-SUM(_xlfn._xlws.FILTER(T$63:T112,MOD(_xlfn.SEQUENCE(ROWS(T$63:T112)),5)=1)),ROUND(T$44/_xlfn.DAYS(T$16,S$16)*IF(YEAR(S$16+1)=$D113,_xlfn.DAYS(DATE($D113,12,31),S$16)+1,IF(AND(YEAR(S$16+1)&lt;$D113,$D113&lt;YEAR(T$16)),_xlfn.DAYS(DATE($D113,12,31),DATE($D113,1,1))+1,0)),0))</f>
        <v>0</v>
      </c>
      <c r="U113" s="116" cm="1">
        <f t="array" ref="U113">IF(YEAR(U$16)=$D113, U$44-SUM(_xlfn._xlws.FILTER(U$63:U112,MOD(_xlfn.SEQUENCE(ROWS(U$63:U112)),5)=1)),ROUND(U$44/_xlfn.DAYS(U$16,T$16)*IF(YEAR(T$16+1)=$D113,_xlfn.DAYS(DATE($D113,12,31),T$16)+1,IF(AND(YEAR(T$16+1)&lt;$D113,$D113&lt;YEAR(U$16)),_xlfn.DAYS(DATE($D113,12,31),DATE($D113,1,1))+1,0)),0))</f>
        <v>0</v>
      </c>
      <c r="V113" s="116" cm="1">
        <f t="array" ref="V113">IF(YEAR(V$16)=$D113, V$44-SUM(_xlfn._xlws.FILTER(V$63:V112,MOD(_xlfn.SEQUENCE(ROWS(V$63:V112)),5)=1)),ROUND(V$44/_xlfn.DAYS(V$16,U$16)*IF(YEAR(U$16+1)=$D113,_xlfn.DAYS(DATE($D113,12,31),U$16)+1,IF(AND(YEAR(U$16+1)&lt;$D113,$D113&lt;YEAR(V$16)),_xlfn.DAYS(DATE($D113,12,31),DATE($D113,1,1))+1,0)),0))</f>
        <v>0</v>
      </c>
      <c r="W113" s="116" cm="1">
        <f t="array" ref="W113">IF(YEAR(W$16)=$D113, W$44-SUM(_xlfn._xlws.FILTER(W$63:W112,MOD(_xlfn.SEQUENCE(ROWS(W$63:W112)),5)=1)),ROUND(W$44/_xlfn.DAYS(W$16,V$16)*IF(YEAR(V$16+1)=$D113,_xlfn.DAYS(DATE($D113,12,31),V$16)+1,IF(AND(YEAR(V$16+1)&lt;$D113,$D113&lt;YEAR(W$16)),_xlfn.DAYS(DATE($D113,12,31),DATE($D113,1,1))+1,0)),0))</f>
        <v>0</v>
      </c>
      <c r="X113" s="116" cm="1">
        <f t="array" ref="X113">IF(YEAR(X$16)=$D113, X$44-SUM(_xlfn._xlws.FILTER(X$63:X112,MOD(_xlfn.SEQUENCE(ROWS(X$63:X112)),5)=1)),ROUND(X$44/_xlfn.DAYS(X$16,W$16)*IF(YEAR(W$16+1)=$D113,_xlfn.DAYS(DATE($D113,12,31),W$16)+1,IF(AND(YEAR(W$16+1)&lt;$D113,$D113&lt;YEAR(X$16)),_xlfn.DAYS(DATE($D113,12,31),DATE($D113,1,1))+1,0)),0))</f>
        <v>0</v>
      </c>
    </row>
    <row r="114" spans="1:24" ht="17" hidden="1" outlineLevel="1" x14ac:dyDescent="0.25">
      <c r="A114" s="5">
        <v>28</v>
      </c>
      <c r="B114" s="129" t="s">
        <v>164</v>
      </c>
      <c r="C114" s="114" t="s">
        <v>165</v>
      </c>
      <c r="D114" s="115">
        <f t="shared" si="29"/>
        <v>2030</v>
      </c>
      <c r="E114" s="116" cm="1">
        <f t="array" ref="E114">IF(YEAR(E$16)=$D114, E$46-SUM(_xlfn._xlws.FILTER(E$63:E113,MOD(_xlfn.SEQUENCE(ROWS(E$63:E113)),5)=2)),ROUND(E$46/_xlfn.DAYS(E$16,D$16)*IF(YEAR(D$16+1)=$D114,_xlfn.DAYS(DATE($D114,12,31),D$16)+1,IF(AND(YEAR(D$16+1)&lt;$D114,$D114&lt;YEAR(E$16)),_xlfn.DAYS(DATE($D114,12,31),DATE($D114,1,1))+1,0)),0))</f>
        <v>0</v>
      </c>
      <c r="F114" s="116" cm="1">
        <f t="array" ref="F114">IF(YEAR(F$16)=$D114, F$46-SUM(_xlfn._xlws.FILTER(F$63:F113,MOD(_xlfn.SEQUENCE(ROWS(F$63:F113)),5)=2)),ROUND(F$46/_xlfn.DAYS(F$16,E$16)*IF(YEAR(E$16+1)=$D114,_xlfn.DAYS(DATE($D114,12,31),E$16)+1,IF(AND(YEAR(E$16+1)&lt;$D114,$D114&lt;YEAR(F$16)),_xlfn.DAYS(DATE($D114,12,31),DATE($D114,1,1))+1,0)),0))</f>
        <v>0</v>
      </c>
      <c r="G114" s="116" cm="1">
        <f t="array" ref="G114">IF(YEAR(G$16)=$D114, G$46-SUM(_xlfn._xlws.FILTER(G$63:G113,MOD(_xlfn.SEQUENCE(ROWS(G$63:G113)),5)=2)),ROUND(G$46/_xlfn.DAYS(G$16,F$16)*IF(YEAR(F$16+1)=$D114,_xlfn.DAYS(DATE($D114,12,31),F$16)+1,IF(AND(YEAR(F$16+1)&lt;$D114,$D114&lt;YEAR(G$16)),_xlfn.DAYS(DATE($D114,12,31),DATE($D114,1,1))+1,0)),0))</f>
        <v>0</v>
      </c>
      <c r="H114" s="116" cm="1">
        <f t="array" ref="H114">IF(YEAR(H$16)=$D114, H$46-SUM(_xlfn._xlws.FILTER(H$63:H113,MOD(_xlfn.SEQUENCE(ROWS(H$63:H113)),5)=2)),ROUND(H$46/_xlfn.DAYS(H$16,G$16)*IF(YEAR(G$16+1)=$D114,_xlfn.DAYS(DATE($D114,12,31),G$16)+1,IF(AND(YEAR(G$16+1)&lt;$D114,$D114&lt;YEAR(H$16)),_xlfn.DAYS(DATE($D114,12,31),DATE($D114,1,1))+1,0)),0))</f>
        <v>0</v>
      </c>
      <c r="I114" s="116" cm="1">
        <f t="array" ref="I114">IF(YEAR(I$16)=$D114, I$46-SUM(_xlfn._xlws.FILTER(I$63:I113,MOD(_xlfn.SEQUENCE(ROWS(I$63:I113)),5)=2)),ROUND(I$46/_xlfn.DAYS(I$16,H$16)*IF(YEAR(H$16+1)=$D114,_xlfn.DAYS(DATE($D114,12,31),H$16)+1,IF(AND(YEAR(H$16+1)&lt;$D114,$D114&lt;YEAR(I$16)),_xlfn.DAYS(DATE($D114,12,31),DATE($D114,1,1))+1,0)),0))</f>
        <v>0</v>
      </c>
      <c r="J114" s="116" cm="1">
        <f t="array" ref="J114">IF(YEAR(J$16)=$D114, J$46-SUM(_xlfn._xlws.FILTER(J$63:J113,MOD(_xlfn.SEQUENCE(ROWS(J$63:J113)),5)=2)),ROUND(J$46/_xlfn.DAYS(J$16,I$16)*IF(YEAR(I$16+1)=$D114,_xlfn.DAYS(DATE($D114,12,31),I$16)+1,IF(AND(YEAR(I$16+1)&lt;$D114,$D114&lt;YEAR(J$16)),_xlfn.DAYS(DATE($D114,12,31),DATE($D114,1,1))+1,0)),0))</f>
        <v>0</v>
      </c>
      <c r="K114" s="116" cm="1">
        <f t="array" ref="K114">IF(YEAR(K$16)=$D114, K$46-SUM(_xlfn._xlws.FILTER(K$63:K113,MOD(_xlfn.SEQUENCE(ROWS(K$63:K113)),5)=2)),ROUND(K$46/_xlfn.DAYS(K$16,J$16)*IF(YEAR(J$16+1)=$D114,_xlfn.DAYS(DATE($D114,12,31),J$16)+1,IF(AND(YEAR(J$16+1)&lt;$D114,$D114&lt;YEAR(K$16)),_xlfn.DAYS(DATE($D114,12,31),DATE($D114,1,1))+1,0)),0))</f>
        <v>0</v>
      </c>
      <c r="L114" s="116" cm="1">
        <f t="array" ref="L114">IF(YEAR(L$16)=$D114, L$46-SUM(_xlfn._xlws.FILTER(L$63:L113,MOD(_xlfn.SEQUENCE(ROWS(L$63:L113)),5)=2)),ROUND(L$46/_xlfn.DAYS(L$16,K$16)*IF(YEAR(K$16+1)=$D114,_xlfn.DAYS(DATE($D114,12,31),K$16)+1,IF(AND(YEAR(K$16+1)&lt;$D114,$D114&lt;YEAR(L$16)),_xlfn.DAYS(DATE($D114,12,31),DATE($D114,1,1))+1,0)),0))</f>
        <v>0</v>
      </c>
      <c r="M114" s="116" cm="1">
        <f t="array" ref="M114">IF(YEAR(M$16)=$D114, M$46-SUM(_xlfn._xlws.FILTER(M$63:M113,MOD(_xlfn.SEQUENCE(ROWS(M$63:M113)),5)=2)),ROUND(M$46/_xlfn.DAYS(M$16,L$16)*IF(YEAR(L$16+1)=$D114,_xlfn.DAYS(DATE($D114,12,31),L$16)+1,IF(AND(YEAR(L$16+1)&lt;$D114,$D114&lt;YEAR(M$16)),_xlfn.DAYS(DATE($D114,12,31),DATE($D114,1,1))+1,0)),0))</f>
        <v>0</v>
      </c>
      <c r="N114" s="116" cm="1">
        <f t="array" ref="N114">IF(YEAR(N$16)=$D114, N$46-SUM(_xlfn._xlws.FILTER(N$63:N113,MOD(_xlfn.SEQUENCE(ROWS(N$63:N113)),5)=2)),ROUND(N$46/_xlfn.DAYS(N$16,M$16)*IF(YEAR(M$16+1)=$D114,_xlfn.DAYS(DATE($D114,12,31),M$16)+1,IF(AND(YEAR(M$16+1)&lt;$D114,$D114&lt;YEAR(N$16)),_xlfn.DAYS(DATE($D114,12,31),DATE($D114,1,1))+1,0)),0))</f>
        <v>1757</v>
      </c>
      <c r="O114" s="116" cm="1">
        <f t="array" ref="O114">IF(YEAR(O$16)=$D114, O$46-SUM(_xlfn._xlws.FILTER(O$63:O113,MOD(_xlfn.SEQUENCE(ROWS(O$63:O113)),5)=2)),ROUND(O$46/_xlfn.DAYS(O$16,N$16)*IF(YEAR(N$16+1)=$D114,_xlfn.DAYS(DATE($D114,12,31),N$16)+1,IF(AND(YEAR(N$16+1)&lt;$D114,$D114&lt;YEAR(O$16)),_xlfn.DAYS(DATE($D114,12,31),DATE($D114,1,1))+1,0)),0))</f>
        <v>842</v>
      </c>
      <c r="P114" s="116" cm="1">
        <f t="array" ref="P114">IF(YEAR(P$16)=$D114, P$46-SUM(_xlfn._xlws.FILTER(P$63:P113,MOD(_xlfn.SEQUENCE(ROWS(P$63:P113)),5)=2)),ROUND(P$46/_xlfn.DAYS(P$16,O$16)*IF(YEAR(O$16+1)=$D114,_xlfn.DAYS(DATE($D114,12,31),O$16)+1,IF(AND(YEAR(O$16+1)&lt;$D114,$D114&lt;YEAR(P$16)),_xlfn.DAYS(DATE($D114,12,31),DATE($D114,1,1))+1,0)),0))</f>
        <v>0</v>
      </c>
      <c r="Q114" s="116" cm="1">
        <f t="array" ref="Q114">IF(YEAR(Q$16)=$D114, Q$46-SUM(_xlfn._xlws.FILTER(Q$63:Q113,MOD(_xlfn.SEQUENCE(ROWS(Q$63:Q113)),5)=2)),ROUND(Q$46/_xlfn.DAYS(Q$16,P$16)*IF(YEAR(P$16+1)=$D114,_xlfn.DAYS(DATE($D114,12,31),P$16)+1,IF(AND(YEAR(P$16+1)&lt;$D114,$D114&lt;YEAR(Q$16)),_xlfn.DAYS(DATE($D114,12,31),DATE($D114,1,1))+1,0)),0))</f>
        <v>0</v>
      </c>
      <c r="R114" s="116" cm="1">
        <f t="array" ref="R114">IF(YEAR(R$16)=$D114, R$46-SUM(_xlfn._xlws.FILTER(R$63:R113,MOD(_xlfn.SEQUENCE(ROWS(R$63:R113)),5)=2)),ROUND(R$46/_xlfn.DAYS(R$16,Q$16)*IF(YEAR(Q$16+1)=$D114,_xlfn.DAYS(DATE($D114,12,31),Q$16)+1,IF(AND(YEAR(Q$16+1)&lt;$D114,$D114&lt;YEAR(R$16)),_xlfn.DAYS(DATE($D114,12,31),DATE($D114,1,1))+1,0)),0))</f>
        <v>0</v>
      </c>
      <c r="S114" s="116" cm="1">
        <f t="array" ref="S114">IF(YEAR(S$16)=$D114, S$46-SUM(_xlfn._xlws.FILTER(S$63:S113,MOD(_xlfn.SEQUENCE(ROWS(S$63:S113)),5)=2)),ROUND(S$46/_xlfn.DAYS(S$16,R$16)*IF(YEAR(R$16+1)=$D114,_xlfn.DAYS(DATE($D114,12,31),R$16)+1,IF(AND(YEAR(R$16+1)&lt;$D114,$D114&lt;YEAR(S$16)),_xlfn.DAYS(DATE($D114,12,31),DATE($D114,1,1))+1,0)),0))</f>
        <v>0</v>
      </c>
      <c r="T114" s="116" cm="1">
        <f t="array" ref="T114">IF(YEAR(T$16)=$D114, T$46-SUM(_xlfn._xlws.FILTER(T$63:T113,MOD(_xlfn.SEQUENCE(ROWS(T$63:T113)),5)=2)),ROUND(T$46/_xlfn.DAYS(T$16,S$16)*IF(YEAR(S$16+1)=$D114,_xlfn.DAYS(DATE($D114,12,31),S$16)+1,IF(AND(YEAR(S$16+1)&lt;$D114,$D114&lt;YEAR(T$16)),_xlfn.DAYS(DATE($D114,12,31),DATE($D114,1,1))+1,0)),0))</f>
        <v>0</v>
      </c>
      <c r="U114" s="116" cm="1">
        <f t="array" ref="U114">IF(YEAR(U$16)=$D114, U$46-SUM(_xlfn._xlws.FILTER(U$63:U113,MOD(_xlfn.SEQUENCE(ROWS(U$63:U113)),5)=2)),ROUND(U$46/_xlfn.DAYS(U$16,T$16)*IF(YEAR(T$16+1)=$D114,_xlfn.DAYS(DATE($D114,12,31),T$16)+1,IF(AND(YEAR(T$16+1)&lt;$D114,$D114&lt;YEAR(U$16)),_xlfn.DAYS(DATE($D114,12,31),DATE($D114,1,1))+1,0)),0))</f>
        <v>0</v>
      </c>
      <c r="V114" s="116" cm="1">
        <f t="array" ref="V114">IF(YEAR(V$16)=$D114, V$46-SUM(_xlfn._xlws.FILTER(V$63:V113,MOD(_xlfn.SEQUENCE(ROWS(V$63:V113)),5)=2)),ROUND(V$46/_xlfn.DAYS(V$16,U$16)*IF(YEAR(U$16+1)=$D114,_xlfn.DAYS(DATE($D114,12,31),U$16)+1,IF(AND(YEAR(U$16+1)&lt;$D114,$D114&lt;YEAR(V$16)),_xlfn.DAYS(DATE($D114,12,31),DATE($D114,1,1))+1,0)),0))</f>
        <v>0</v>
      </c>
      <c r="W114" s="116" cm="1">
        <f t="array" ref="W114">IF(YEAR(W$16)=$D114, W$46-SUM(_xlfn._xlws.FILTER(W$63:W113,MOD(_xlfn.SEQUENCE(ROWS(W$63:W113)),5)=2)),ROUND(W$46/_xlfn.DAYS(W$16,V$16)*IF(YEAR(V$16+1)=$D114,_xlfn.DAYS(DATE($D114,12,31),V$16)+1,IF(AND(YEAR(V$16+1)&lt;$D114,$D114&lt;YEAR(W$16)),_xlfn.DAYS(DATE($D114,12,31),DATE($D114,1,1))+1,0)),0))</f>
        <v>0</v>
      </c>
      <c r="X114" s="116" cm="1">
        <f t="array" ref="X114">IF(YEAR(X$16)=$D114, X$46-SUM(_xlfn._xlws.FILTER(X$63:X113,MOD(_xlfn.SEQUENCE(ROWS(X$63:X113)),5)=2)),ROUND(X$46/_xlfn.DAYS(X$16,W$16)*IF(YEAR(W$16+1)=$D114,_xlfn.DAYS(DATE($D114,12,31),W$16)+1,IF(AND(YEAR(W$16+1)&lt;$D114,$D114&lt;YEAR(X$16)),_xlfn.DAYS(DATE($D114,12,31),DATE($D114,1,1))+1,0)),0))</f>
        <v>0</v>
      </c>
    </row>
    <row r="115" spans="1:24" ht="17" hidden="1" outlineLevel="1" x14ac:dyDescent="0.25">
      <c r="A115" s="5">
        <v>29</v>
      </c>
      <c r="B115" s="129" t="s">
        <v>166</v>
      </c>
      <c r="C115" s="114" t="s">
        <v>167</v>
      </c>
      <c r="D115" s="115">
        <f t="shared" si="29"/>
        <v>2030</v>
      </c>
      <c r="E115" s="116">
        <f>E113-E114</f>
        <v>0</v>
      </c>
      <c r="F115" s="116">
        <f t="shared" ref="F115:X115" si="46">F113-F114</f>
        <v>0</v>
      </c>
      <c r="G115" s="116">
        <f t="shared" si="46"/>
        <v>0</v>
      </c>
      <c r="H115" s="116">
        <f t="shared" si="46"/>
        <v>0</v>
      </c>
      <c r="I115" s="116">
        <f t="shared" si="46"/>
        <v>0</v>
      </c>
      <c r="J115" s="116">
        <f t="shared" si="46"/>
        <v>0</v>
      </c>
      <c r="K115" s="116">
        <f t="shared" si="46"/>
        <v>0</v>
      </c>
      <c r="L115" s="116">
        <f t="shared" si="46"/>
        <v>0</v>
      </c>
      <c r="M115" s="116">
        <f t="shared" si="46"/>
        <v>0</v>
      </c>
      <c r="N115" s="116">
        <f t="shared" si="46"/>
        <v>9953</v>
      </c>
      <c r="O115" s="116">
        <f t="shared" si="46"/>
        <v>4773</v>
      </c>
      <c r="P115" s="116">
        <f t="shared" si="46"/>
        <v>0</v>
      </c>
      <c r="Q115" s="116">
        <f t="shared" si="46"/>
        <v>0</v>
      </c>
      <c r="R115" s="116">
        <f t="shared" si="46"/>
        <v>0</v>
      </c>
      <c r="S115" s="116">
        <f t="shared" si="46"/>
        <v>0</v>
      </c>
      <c r="T115" s="116">
        <f t="shared" si="46"/>
        <v>0</v>
      </c>
      <c r="U115" s="116">
        <f t="shared" si="46"/>
        <v>0</v>
      </c>
      <c r="V115" s="116">
        <f t="shared" si="46"/>
        <v>0</v>
      </c>
      <c r="W115" s="116">
        <f t="shared" si="46"/>
        <v>0</v>
      </c>
      <c r="X115" s="116">
        <f t="shared" si="46"/>
        <v>0</v>
      </c>
    </row>
    <row r="116" spans="1:24" ht="17" hidden="1" outlineLevel="1" x14ac:dyDescent="0.25">
      <c r="A116" s="5">
        <v>31</v>
      </c>
      <c r="B116" s="129" t="s">
        <v>168</v>
      </c>
      <c r="C116" s="114" t="s">
        <v>169</v>
      </c>
      <c r="D116" s="115">
        <f t="shared" si="29"/>
        <v>2030</v>
      </c>
      <c r="E116" s="116" cm="1">
        <f t="array" ref="E116">IF(YEAR(E$16)=$D116, E$59-SUM(_xlfn._xlws.FILTER(E$63:E115,MOD(_xlfn.SEQUENCE(ROWS(E$63:E115)),5)=4)),ROUND(E$59/_xlfn.DAYS(E$16,D$16)*IF(YEAR(D$16+1)=$D116,_xlfn.DAYS(DATE($D116,12,31),D$16)+1,IF(AND(YEAR(D$16+1)&lt;$D116,$D116&lt;YEAR(E$16)),_xlfn.DAYS(DATE($D116,12,31),DATE($D116,1,1))+1,0)),0))</f>
        <v>0</v>
      </c>
      <c r="F116" s="116" cm="1">
        <f t="array" ref="F116">IF(YEAR(F$16)=$D116, F$59-SUM(_xlfn._xlws.FILTER(F$63:F115,MOD(_xlfn.SEQUENCE(ROWS(F$63:F115)),5)=4)),ROUND(F$59/_xlfn.DAYS(F$16,E$16)*IF(YEAR(E$16+1)=$D116,_xlfn.DAYS(DATE($D116,12,31),E$16)+1,IF(AND(YEAR(E$16+1)&lt;$D116,$D116&lt;YEAR(F$16)),_xlfn.DAYS(DATE($D116,12,31),DATE($D116,1,1))+1,0)),0))</f>
        <v>0</v>
      </c>
      <c r="G116" s="116" cm="1">
        <f t="array" ref="G116">IF(YEAR(G$16)=$D116, G$59-SUM(_xlfn._xlws.FILTER(G$63:G115,MOD(_xlfn.SEQUENCE(ROWS(G$63:G115)),5)=4)),ROUND(G$59/_xlfn.DAYS(G$16,F$16)*IF(YEAR(F$16+1)=$D116,_xlfn.DAYS(DATE($D116,12,31),F$16)+1,IF(AND(YEAR(F$16+1)&lt;$D116,$D116&lt;YEAR(G$16)),_xlfn.DAYS(DATE($D116,12,31),DATE($D116,1,1))+1,0)),0))</f>
        <v>0</v>
      </c>
      <c r="H116" s="116" cm="1">
        <f t="array" ref="H116">IF(YEAR(H$16)=$D116, H$59-SUM(_xlfn._xlws.FILTER(H$63:H115,MOD(_xlfn.SEQUENCE(ROWS(H$63:H115)),5)=4)),ROUND(H$59/_xlfn.DAYS(H$16,G$16)*IF(YEAR(G$16+1)=$D116,_xlfn.DAYS(DATE($D116,12,31),G$16)+1,IF(AND(YEAR(G$16+1)&lt;$D116,$D116&lt;YEAR(H$16)),_xlfn.DAYS(DATE($D116,12,31),DATE($D116,1,1))+1,0)),0))</f>
        <v>0</v>
      </c>
      <c r="I116" s="116" cm="1">
        <f t="array" ref="I116">IF(YEAR(I$16)=$D116, I$59-SUM(_xlfn._xlws.FILTER(I$63:I115,MOD(_xlfn.SEQUENCE(ROWS(I$63:I115)),5)=4)),ROUND(I$59/_xlfn.DAYS(I$16,H$16)*IF(YEAR(H$16+1)=$D116,_xlfn.DAYS(DATE($D116,12,31),H$16)+1,IF(AND(YEAR(H$16+1)&lt;$D116,$D116&lt;YEAR(I$16)),_xlfn.DAYS(DATE($D116,12,31),DATE($D116,1,1))+1,0)),0))</f>
        <v>0</v>
      </c>
      <c r="J116" s="116" cm="1">
        <f t="array" ref="J116">IF(YEAR(J$16)=$D116, J$59-SUM(_xlfn._xlws.FILTER(J$63:J115,MOD(_xlfn.SEQUENCE(ROWS(J$63:J115)),5)=4)),ROUND(J$59/_xlfn.DAYS(J$16,I$16)*IF(YEAR(I$16+1)=$D116,_xlfn.DAYS(DATE($D116,12,31),I$16)+1,IF(AND(YEAR(I$16+1)&lt;$D116,$D116&lt;YEAR(J$16)),_xlfn.DAYS(DATE($D116,12,31),DATE($D116,1,1))+1,0)),0))</f>
        <v>0</v>
      </c>
      <c r="K116" s="116" cm="1">
        <f t="array" ref="K116">IF(YEAR(K$16)=$D116, K$59-SUM(_xlfn._xlws.FILTER(K$63:K115,MOD(_xlfn.SEQUENCE(ROWS(K$63:K115)),5)=4)),ROUND(K$59/_xlfn.DAYS(K$16,J$16)*IF(YEAR(J$16+1)=$D116,_xlfn.DAYS(DATE($D116,12,31),J$16)+1,IF(AND(YEAR(J$16+1)&lt;$D116,$D116&lt;YEAR(K$16)),_xlfn.DAYS(DATE($D116,12,31),DATE($D116,1,1))+1,0)),0))</f>
        <v>0</v>
      </c>
      <c r="L116" s="116" cm="1">
        <f t="array" ref="L116">IF(YEAR(L$16)=$D116, L$59-SUM(_xlfn._xlws.FILTER(L$63:L115,MOD(_xlfn.SEQUENCE(ROWS(L$63:L115)),5)=4)),ROUND(L$59/_xlfn.DAYS(L$16,K$16)*IF(YEAR(K$16+1)=$D116,_xlfn.DAYS(DATE($D116,12,31),K$16)+1,IF(AND(YEAR(K$16+1)&lt;$D116,$D116&lt;YEAR(L$16)),_xlfn.DAYS(DATE($D116,12,31),DATE($D116,1,1))+1,0)),0))</f>
        <v>0</v>
      </c>
      <c r="M116" s="116" cm="1">
        <f t="array" ref="M116">IF(YEAR(M$16)=$D116, M$59-SUM(_xlfn._xlws.FILTER(M$63:M115,MOD(_xlfn.SEQUENCE(ROWS(M$63:M115)),5)=4)),ROUND(M$59/_xlfn.DAYS(M$16,L$16)*IF(YEAR(L$16+1)=$D116,_xlfn.DAYS(DATE($D116,12,31),L$16)+1,IF(AND(YEAR(L$16+1)&lt;$D116,$D116&lt;YEAR(M$16)),_xlfn.DAYS(DATE($D116,12,31),DATE($D116,1,1))+1,0)),0))</f>
        <v>0</v>
      </c>
      <c r="N116" s="116" cm="1">
        <f t="array" ref="N116">IF(YEAR(N$16)=$D116, N$59-SUM(_xlfn._xlws.FILTER(N$63:N115,MOD(_xlfn.SEQUENCE(ROWS(N$63:N115)),5)=4)),ROUND(N$59/_xlfn.DAYS(N$16,M$16)*IF(YEAR(M$16+1)=$D116,_xlfn.DAYS(DATE($D116,12,31),M$16)+1,IF(AND(YEAR(M$16+1)&lt;$D116,$D116&lt;YEAR(N$16)),_xlfn.DAYS(DATE($D116,12,31),DATE($D116,1,1))+1,0)),0))</f>
        <v>11710</v>
      </c>
      <c r="O116" s="116" cm="1">
        <f t="array" ref="O116">IF(YEAR(O$16)=$D116, O$59-SUM(_xlfn._xlws.FILTER(O$63:O115,MOD(_xlfn.SEQUENCE(ROWS(O$63:O115)),5)=4)),ROUND(O$59/_xlfn.DAYS(O$16,N$16)*IF(YEAR(N$16+1)=$D116,_xlfn.DAYS(DATE($D116,12,31),N$16)+1,IF(AND(YEAR(N$16+1)&lt;$D116,$D116&lt;YEAR(O$16)),_xlfn.DAYS(DATE($D116,12,31),DATE($D116,1,1))+1,0)),0))</f>
        <v>5615</v>
      </c>
      <c r="P116" s="116" cm="1">
        <f t="array" ref="P116">IF(YEAR(P$16)=$D116, P$59-SUM(_xlfn._xlws.FILTER(P$63:P115,MOD(_xlfn.SEQUENCE(ROWS(P$63:P115)),5)=4)),ROUND(P$59/_xlfn.DAYS(P$16,O$16)*IF(YEAR(O$16+1)=$D116,_xlfn.DAYS(DATE($D116,12,31),O$16)+1,IF(AND(YEAR(O$16+1)&lt;$D116,$D116&lt;YEAR(P$16)),_xlfn.DAYS(DATE($D116,12,31),DATE($D116,1,1))+1,0)),0))</f>
        <v>0</v>
      </c>
      <c r="Q116" s="116" cm="1">
        <f t="array" ref="Q116">IF(YEAR(Q$16)=$D116, Q$59-SUM(_xlfn._xlws.FILTER(Q$63:Q115,MOD(_xlfn.SEQUENCE(ROWS(Q$63:Q115)),5)=4)),ROUND(Q$59/_xlfn.DAYS(Q$16,P$16)*IF(YEAR(P$16+1)=$D116,_xlfn.DAYS(DATE($D116,12,31),P$16)+1,IF(AND(YEAR(P$16+1)&lt;$D116,$D116&lt;YEAR(Q$16)),_xlfn.DAYS(DATE($D116,12,31),DATE($D116,1,1))+1,0)),0))</f>
        <v>0</v>
      </c>
      <c r="R116" s="116" cm="1">
        <f t="array" ref="R116">IF(YEAR(R$16)=$D116, R$59-SUM(_xlfn._xlws.FILTER(R$63:R115,MOD(_xlfn.SEQUENCE(ROWS(R$63:R115)),5)=4)),ROUND(R$59/_xlfn.DAYS(R$16,Q$16)*IF(YEAR(Q$16+1)=$D116,_xlfn.DAYS(DATE($D116,12,31),Q$16)+1,IF(AND(YEAR(Q$16+1)&lt;$D116,$D116&lt;YEAR(R$16)),_xlfn.DAYS(DATE($D116,12,31),DATE($D116,1,1))+1,0)),0))</f>
        <v>0</v>
      </c>
      <c r="S116" s="116" cm="1">
        <f t="array" ref="S116">IF(YEAR(S$16)=$D116, S$59-SUM(_xlfn._xlws.FILTER(S$63:S115,MOD(_xlfn.SEQUENCE(ROWS(S$63:S115)),5)=4)),ROUND(S$59/_xlfn.DAYS(S$16,R$16)*IF(YEAR(R$16+1)=$D116,_xlfn.DAYS(DATE($D116,12,31),R$16)+1,IF(AND(YEAR(R$16+1)&lt;$D116,$D116&lt;YEAR(S$16)),_xlfn.DAYS(DATE($D116,12,31),DATE($D116,1,1))+1,0)),0))</f>
        <v>0</v>
      </c>
      <c r="T116" s="116" cm="1">
        <f t="array" ref="T116">IF(YEAR(T$16)=$D116, T$59-SUM(_xlfn._xlws.FILTER(T$63:T115,MOD(_xlfn.SEQUENCE(ROWS(T$63:T115)),5)=4)),ROUND(T$59/_xlfn.DAYS(T$16,S$16)*IF(YEAR(S$16+1)=$D116,_xlfn.DAYS(DATE($D116,12,31),S$16)+1,IF(AND(YEAR(S$16+1)&lt;$D116,$D116&lt;YEAR(T$16)),_xlfn.DAYS(DATE($D116,12,31),DATE($D116,1,1))+1,0)),0))</f>
        <v>0</v>
      </c>
      <c r="U116" s="116" cm="1">
        <f t="array" ref="U116">IF(YEAR(U$16)=$D116, U$59-SUM(_xlfn._xlws.FILTER(U$63:U115,MOD(_xlfn.SEQUENCE(ROWS(U$63:U115)),5)=4)),ROUND(U$59/_xlfn.DAYS(U$16,T$16)*IF(YEAR(T$16+1)=$D116,_xlfn.DAYS(DATE($D116,12,31),T$16)+1,IF(AND(YEAR(T$16+1)&lt;$D116,$D116&lt;YEAR(U$16)),_xlfn.DAYS(DATE($D116,12,31),DATE($D116,1,1))+1,0)),0))</f>
        <v>0</v>
      </c>
      <c r="V116" s="116" cm="1">
        <f t="array" ref="V116">IF(YEAR(V$16)=$D116, V$59-SUM(_xlfn._xlws.FILTER(V$63:V115,MOD(_xlfn.SEQUENCE(ROWS(V$63:V115)),5)=4)),ROUND(V$59/_xlfn.DAYS(V$16,U$16)*IF(YEAR(U$16+1)=$D116,_xlfn.DAYS(DATE($D116,12,31),U$16)+1,IF(AND(YEAR(U$16+1)&lt;$D116,$D116&lt;YEAR(V$16)),_xlfn.DAYS(DATE($D116,12,31),DATE($D116,1,1))+1,0)),0))</f>
        <v>0</v>
      </c>
      <c r="W116" s="116" cm="1">
        <f t="array" ref="W116">IF(YEAR(W$16)=$D116, W$59-SUM(_xlfn._xlws.FILTER(W$63:W115,MOD(_xlfn.SEQUENCE(ROWS(W$63:W115)),5)=4)),ROUND(W$59/_xlfn.DAYS(W$16,V$16)*IF(YEAR(V$16+1)=$D116,_xlfn.DAYS(DATE($D116,12,31),V$16)+1,IF(AND(YEAR(V$16+1)&lt;$D116,$D116&lt;YEAR(W$16)),_xlfn.DAYS(DATE($D116,12,31),DATE($D116,1,1))+1,0)),0))</f>
        <v>0</v>
      </c>
      <c r="X116" s="116" cm="1">
        <f t="array" ref="X116">IF(YEAR(X$16)=$D116, X$59-SUM(_xlfn._xlws.FILTER(X$63:X115,MOD(_xlfn.SEQUENCE(ROWS(X$63:X115)),5)=4)),ROUND(X$59/_xlfn.DAYS(X$16,W$16)*IF(YEAR(W$16+1)=$D116,_xlfn.DAYS(DATE($D116,12,31),W$16)+1,IF(AND(YEAR(W$16+1)&lt;$D116,$D116&lt;YEAR(X$16)),_xlfn.DAYS(DATE($D116,12,31),DATE($D116,1,1))+1,0)),0))</f>
        <v>0</v>
      </c>
    </row>
    <row r="117" spans="1:24" ht="17" hidden="1" outlineLevel="1" x14ac:dyDescent="0.25">
      <c r="A117" s="5">
        <v>33</v>
      </c>
      <c r="B117" s="129" t="s">
        <v>170</v>
      </c>
      <c r="C117" s="117" t="s">
        <v>171</v>
      </c>
      <c r="D117" s="118">
        <f t="shared" si="29"/>
        <v>2030</v>
      </c>
      <c r="E117" s="119">
        <f>E113-E116</f>
        <v>0</v>
      </c>
      <c r="F117" s="119">
        <f t="shared" ref="F117:X117" si="47">F113-F116</f>
        <v>0</v>
      </c>
      <c r="G117" s="119">
        <f t="shared" si="47"/>
        <v>0</v>
      </c>
      <c r="H117" s="119">
        <f t="shared" si="47"/>
        <v>0</v>
      </c>
      <c r="I117" s="119">
        <f t="shared" si="47"/>
        <v>0</v>
      </c>
      <c r="J117" s="119">
        <f t="shared" si="47"/>
        <v>0</v>
      </c>
      <c r="K117" s="119">
        <f t="shared" si="47"/>
        <v>0</v>
      </c>
      <c r="L117" s="119">
        <f t="shared" si="47"/>
        <v>0</v>
      </c>
      <c r="M117" s="119">
        <f t="shared" si="47"/>
        <v>0</v>
      </c>
      <c r="N117" s="119">
        <f t="shared" si="47"/>
        <v>0</v>
      </c>
      <c r="O117" s="119">
        <f t="shared" si="47"/>
        <v>0</v>
      </c>
      <c r="P117" s="119">
        <f t="shared" si="47"/>
        <v>0</v>
      </c>
      <c r="Q117" s="119">
        <f t="shared" si="47"/>
        <v>0</v>
      </c>
      <c r="R117" s="119">
        <f t="shared" si="47"/>
        <v>0</v>
      </c>
      <c r="S117" s="119">
        <f t="shared" si="47"/>
        <v>0</v>
      </c>
      <c r="T117" s="119">
        <f t="shared" si="47"/>
        <v>0</v>
      </c>
      <c r="U117" s="119">
        <f t="shared" si="47"/>
        <v>0</v>
      </c>
      <c r="V117" s="119">
        <f t="shared" si="47"/>
        <v>0</v>
      </c>
      <c r="W117" s="119">
        <f t="shared" si="47"/>
        <v>0</v>
      </c>
      <c r="X117" s="119">
        <f t="shared" si="47"/>
        <v>0</v>
      </c>
    </row>
    <row r="118" spans="1:24" ht="17" hidden="1" outlineLevel="1" x14ac:dyDescent="0.25">
      <c r="A118" s="5">
        <v>27</v>
      </c>
      <c r="B118" s="37" t="s">
        <v>162</v>
      </c>
      <c r="C118" s="120" t="s">
        <v>163</v>
      </c>
      <c r="D118" s="121">
        <f t="shared" si="29"/>
        <v>2031</v>
      </c>
      <c r="E118" s="122" cm="1">
        <f t="array" ref="E118">IF(YEAR(E$16)=$D118, E$44-SUM(_xlfn._xlws.FILTER(E$63:E117,MOD(_xlfn.SEQUENCE(ROWS(E$63:E117)),5)=1)),ROUND(E$44/_xlfn.DAYS(E$16,D$16)*IF(YEAR(D$16+1)=$D118,_xlfn.DAYS(DATE($D118,12,31),D$16)+1,IF(AND(YEAR(D$16+1)&lt;$D118,$D118&lt;YEAR(E$16)),_xlfn.DAYS(DATE($D118,12,31),DATE($D118,1,1))+1,0)),0))</f>
        <v>0</v>
      </c>
      <c r="F118" s="122" cm="1">
        <f t="array" ref="F118">IF(YEAR(F$16)=$D118, F$44-SUM(_xlfn._xlws.FILTER(F$63:F117,MOD(_xlfn.SEQUENCE(ROWS(F$63:F117)),5)=1)),ROUND(F$44/_xlfn.DAYS(F$16,E$16)*IF(YEAR(E$16+1)=$D118,_xlfn.DAYS(DATE($D118,12,31),E$16)+1,IF(AND(YEAR(E$16+1)&lt;$D118,$D118&lt;YEAR(F$16)),_xlfn.DAYS(DATE($D118,12,31),DATE($D118,1,1))+1,0)),0))</f>
        <v>0</v>
      </c>
      <c r="G118" s="122" cm="1">
        <f t="array" ref="G118">IF(YEAR(G$16)=$D118, G$44-SUM(_xlfn._xlws.FILTER(G$63:G117,MOD(_xlfn.SEQUENCE(ROWS(G$63:G117)),5)=1)),ROUND(G$44/_xlfn.DAYS(G$16,F$16)*IF(YEAR(F$16+1)=$D118,_xlfn.DAYS(DATE($D118,12,31),F$16)+1,IF(AND(YEAR(F$16+1)&lt;$D118,$D118&lt;YEAR(G$16)),_xlfn.DAYS(DATE($D118,12,31),DATE($D118,1,1))+1,0)),0))</f>
        <v>0</v>
      </c>
      <c r="H118" s="122" cm="1">
        <f t="array" ref="H118">IF(YEAR(H$16)=$D118, H$44-SUM(_xlfn._xlws.FILTER(H$63:H117,MOD(_xlfn.SEQUENCE(ROWS(H$63:H117)),5)=1)),ROUND(H$44/_xlfn.DAYS(H$16,G$16)*IF(YEAR(G$16+1)=$D118,_xlfn.DAYS(DATE($D118,12,31),G$16)+1,IF(AND(YEAR(G$16+1)&lt;$D118,$D118&lt;YEAR(H$16)),_xlfn.DAYS(DATE($D118,12,31),DATE($D118,1,1))+1,0)),0))</f>
        <v>0</v>
      </c>
      <c r="I118" s="122" cm="1">
        <f t="array" ref="I118">IF(YEAR(I$16)=$D118, I$44-SUM(_xlfn._xlws.FILTER(I$63:I117,MOD(_xlfn.SEQUENCE(ROWS(I$63:I117)),5)=1)),ROUND(I$44/_xlfn.DAYS(I$16,H$16)*IF(YEAR(H$16+1)=$D118,_xlfn.DAYS(DATE($D118,12,31),H$16)+1,IF(AND(YEAR(H$16+1)&lt;$D118,$D118&lt;YEAR(I$16)),_xlfn.DAYS(DATE($D118,12,31),DATE($D118,1,1))+1,0)),0))</f>
        <v>0</v>
      </c>
      <c r="J118" s="122" cm="1">
        <f t="array" ref="J118">IF(YEAR(J$16)=$D118, J$44-SUM(_xlfn._xlws.FILTER(J$63:J117,MOD(_xlfn.SEQUENCE(ROWS(J$63:J117)),5)=1)),ROUND(J$44/_xlfn.DAYS(J$16,I$16)*IF(YEAR(I$16+1)=$D118,_xlfn.DAYS(DATE($D118,12,31),I$16)+1,IF(AND(YEAR(I$16+1)&lt;$D118,$D118&lt;YEAR(J$16)),_xlfn.DAYS(DATE($D118,12,31),DATE($D118,1,1))+1,0)),0))</f>
        <v>0</v>
      </c>
      <c r="K118" s="122" cm="1">
        <f t="array" ref="K118">IF(YEAR(K$16)=$D118, K$44-SUM(_xlfn._xlws.FILTER(K$63:K117,MOD(_xlfn.SEQUENCE(ROWS(K$63:K117)),5)=1)),ROUND(K$44/_xlfn.DAYS(K$16,J$16)*IF(YEAR(J$16+1)=$D118,_xlfn.DAYS(DATE($D118,12,31),J$16)+1,IF(AND(YEAR(J$16+1)&lt;$D118,$D118&lt;YEAR(K$16)),_xlfn.DAYS(DATE($D118,12,31),DATE($D118,1,1))+1,0)),0))</f>
        <v>0</v>
      </c>
      <c r="L118" s="122" cm="1">
        <f t="array" ref="L118">IF(YEAR(L$16)=$D118, L$44-SUM(_xlfn._xlws.FILTER(L$63:L117,MOD(_xlfn.SEQUENCE(ROWS(L$63:L117)),5)=1)),ROUND(L$44/_xlfn.DAYS(L$16,K$16)*IF(YEAR(K$16+1)=$D118,_xlfn.DAYS(DATE($D118,12,31),K$16)+1,IF(AND(YEAR(K$16+1)&lt;$D118,$D118&lt;YEAR(L$16)),_xlfn.DAYS(DATE($D118,12,31),DATE($D118,1,1))+1,0)),0))</f>
        <v>0</v>
      </c>
      <c r="M118" s="122" cm="1">
        <f t="array" ref="M118">IF(YEAR(M$16)=$D118, M$44-SUM(_xlfn._xlws.FILTER(M$63:M117,MOD(_xlfn.SEQUENCE(ROWS(M$63:M117)),5)=1)),ROUND(M$44/_xlfn.DAYS(M$16,L$16)*IF(YEAR(L$16+1)=$D118,_xlfn.DAYS(DATE($D118,12,31),L$16)+1,IF(AND(YEAR(L$16+1)&lt;$D118,$D118&lt;YEAR(M$16)),_xlfn.DAYS(DATE($D118,12,31),DATE($D118,1,1))+1,0)),0))</f>
        <v>0</v>
      </c>
      <c r="N118" s="122" cm="1">
        <f t="array" ref="N118">IF(YEAR(N$16)=$D118, N$44-SUM(_xlfn._xlws.FILTER(N$63:N117,MOD(_xlfn.SEQUENCE(ROWS(N$63:N117)),5)=1)),ROUND(N$44/_xlfn.DAYS(N$16,M$16)*IF(YEAR(M$16+1)=$D118,_xlfn.DAYS(DATE($D118,12,31),M$16)+1,IF(AND(YEAR(M$16+1)&lt;$D118,$D118&lt;YEAR(N$16)),_xlfn.DAYS(DATE($D118,12,31),DATE($D118,1,1))+1,0)),0))</f>
        <v>0</v>
      </c>
      <c r="O118" s="122" cm="1">
        <f t="array" ref="O118">IF(YEAR(O$16)=$D118, O$44-SUM(_xlfn._xlws.FILTER(O$63:O117,MOD(_xlfn.SEQUENCE(ROWS(O$63:O117)),5)=1)),ROUND(O$44/_xlfn.DAYS(O$16,N$16)*IF(YEAR(N$16+1)=$D118,_xlfn.DAYS(DATE($D118,12,31),N$16)+1,IF(AND(YEAR(N$16+1)&lt;$D118,$D118&lt;YEAR(O$16)),_xlfn.DAYS(DATE($D118,12,31),DATE($D118,1,1))+1,0)),0))</f>
        <v>13363</v>
      </c>
      <c r="P118" s="122" cm="1">
        <f t="array" ref="P118">IF(YEAR(P$16)=$D118, P$44-SUM(_xlfn._xlws.FILTER(P$63:P117,MOD(_xlfn.SEQUENCE(ROWS(P$63:P117)),5)=1)),ROUND(P$44/_xlfn.DAYS(P$16,O$16)*IF(YEAR(O$16+1)=$D118,_xlfn.DAYS(DATE($D118,12,31),O$16)+1,IF(AND(YEAR(O$16+1)&lt;$D118,$D118&lt;YEAR(P$16)),_xlfn.DAYS(DATE($D118,12,31),DATE($D118,1,1))+1,0)),0))</f>
        <v>4615</v>
      </c>
      <c r="Q118" s="122" cm="1">
        <f t="array" ref="Q118">IF(YEAR(Q$16)=$D118, Q$44-SUM(_xlfn._xlws.FILTER(Q$63:Q117,MOD(_xlfn.SEQUENCE(ROWS(Q$63:Q117)),5)=1)),ROUND(Q$44/_xlfn.DAYS(Q$16,P$16)*IF(YEAR(P$16+1)=$D118,_xlfn.DAYS(DATE($D118,12,31),P$16)+1,IF(AND(YEAR(P$16+1)&lt;$D118,$D118&lt;YEAR(Q$16)),_xlfn.DAYS(DATE($D118,12,31),DATE($D118,1,1))+1,0)),0))</f>
        <v>0</v>
      </c>
      <c r="R118" s="122" cm="1">
        <f t="array" ref="R118">IF(YEAR(R$16)=$D118, R$44-SUM(_xlfn._xlws.FILTER(R$63:R117,MOD(_xlfn.SEQUENCE(ROWS(R$63:R117)),5)=1)),ROUND(R$44/_xlfn.DAYS(R$16,Q$16)*IF(YEAR(Q$16+1)=$D118,_xlfn.DAYS(DATE($D118,12,31),Q$16)+1,IF(AND(YEAR(Q$16+1)&lt;$D118,$D118&lt;YEAR(R$16)),_xlfn.DAYS(DATE($D118,12,31),DATE($D118,1,1))+1,0)),0))</f>
        <v>0</v>
      </c>
      <c r="S118" s="122" cm="1">
        <f t="array" ref="S118">IF(YEAR(S$16)=$D118, S$44-SUM(_xlfn._xlws.FILTER(S$63:S117,MOD(_xlfn.SEQUENCE(ROWS(S$63:S117)),5)=1)),ROUND(S$44/_xlfn.DAYS(S$16,R$16)*IF(YEAR(R$16+1)=$D118,_xlfn.DAYS(DATE($D118,12,31),R$16)+1,IF(AND(YEAR(R$16+1)&lt;$D118,$D118&lt;YEAR(S$16)),_xlfn.DAYS(DATE($D118,12,31),DATE($D118,1,1))+1,0)),0))</f>
        <v>0</v>
      </c>
      <c r="T118" s="122" cm="1">
        <f t="array" ref="T118">IF(YEAR(T$16)=$D118, T$44-SUM(_xlfn._xlws.FILTER(T$63:T117,MOD(_xlfn.SEQUENCE(ROWS(T$63:T117)),5)=1)),ROUND(T$44/_xlfn.DAYS(T$16,S$16)*IF(YEAR(S$16+1)=$D118,_xlfn.DAYS(DATE($D118,12,31),S$16)+1,IF(AND(YEAR(S$16+1)&lt;$D118,$D118&lt;YEAR(T$16)),_xlfn.DAYS(DATE($D118,12,31),DATE($D118,1,1))+1,0)),0))</f>
        <v>0</v>
      </c>
      <c r="U118" s="122" cm="1">
        <f t="array" ref="U118">IF(YEAR(U$16)=$D118, U$44-SUM(_xlfn._xlws.FILTER(U$63:U117,MOD(_xlfn.SEQUENCE(ROWS(U$63:U117)),5)=1)),ROUND(U$44/_xlfn.DAYS(U$16,T$16)*IF(YEAR(T$16+1)=$D118,_xlfn.DAYS(DATE($D118,12,31),T$16)+1,IF(AND(YEAR(T$16+1)&lt;$D118,$D118&lt;YEAR(U$16)),_xlfn.DAYS(DATE($D118,12,31),DATE($D118,1,1))+1,0)),0))</f>
        <v>0</v>
      </c>
      <c r="V118" s="122" cm="1">
        <f t="array" ref="V118">IF(YEAR(V$16)=$D118, V$44-SUM(_xlfn._xlws.FILTER(V$63:V117,MOD(_xlfn.SEQUENCE(ROWS(V$63:V117)),5)=1)),ROUND(V$44/_xlfn.DAYS(V$16,U$16)*IF(YEAR(U$16+1)=$D118,_xlfn.DAYS(DATE($D118,12,31),U$16)+1,IF(AND(YEAR(U$16+1)&lt;$D118,$D118&lt;YEAR(V$16)),_xlfn.DAYS(DATE($D118,12,31),DATE($D118,1,1))+1,0)),0))</f>
        <v>0</v>
      </c>
      <c r="W118" s="122" cm="1">
        <f t="array" ref="W118">IF(YEAR(W$16)=$D118, W$44-SUM(_xlfn._xlws.FILTER(W$63:W117,MOD(_xlfn.SEQUENCE(ROWS(W$63:W117)),5)=1)),ROUND(W$44/_xlfn.DAYS(W$16,V$16)*IF(YEAR(V$16+1)=$D118,_xlfn.DAYS(DATE($D118,12,31),V$16)+1,IF(AND(YEAR(V$16+1)&lt;$D118,$D118&lt;YEAR(W$16)),_xlfn.DAYS(DATE($D118,12,31),DATE($D118,1,1))+1,0)),0))</f>
        <v>0</v>
      </c>
      <c r="X118" s="122" cm="1">
        <f t="array" ref="X118">IF(YEAR(X$16)=$D118, X$44-SUM(_xlfn._xlws.FILTER(X$63:X117,MOD(_xlfn.SEQUENCE(ROWS(X$63:X117)),5)=1)),ROUND(X$44/_xlfn.DAYS(X$16,W$16)*IF(YEAR(W$16+1)=$D118,_xlfn.DAYS(DATE($D118,12,31),W$16)+1,IF(AND(YEAR(W$16+1)&lt;$D118,$D118&lt;YEAR(X$16)),_xlfn.DAYS(DATE($D118,12,31),DATE($D118,1,1))+1,0)),0))</f>
        <v>0</v>
      </c>
    </row>
    <row r="119" spans="1:24" ht="17" hidden="1" outlineLevel="1" x14ac:dyDescent="0.25">
      <c r="A119" s="5">
        <v>28</v>
      </c>
      <c r="B119" s="129" t="s">
        <v>164</v>
      </c>
      <c r="C119" s="120" t="s">
        <v>165</v>
      </c>
      <c r="D119" s="121">
        <f t="shared" si="29"/>
        <v>2031</v>
      </c>
      <c r="E119" s="122" cm="1">
        <f t="array" ref="E119">IF(YEAR(E$16)=$D119, E$46-SUM(_xlfn._xlws.FILTER(E$63:E118,MOD(_xlfn.SEQUENCE(ROWS(E$63:E118)),5)=2)),ROUND(E$46/_xlfn.DAYS(E$16,D$16)*IF(YEAR(D$16+1)=$D119,_xlfn.DAYS(DATE($D119,12,31),D$16)+1,IF(AND(YEAR(D$16+1)&lt;$D119,$D119&lt;YEAR(E$16)),_xlfn.DAYS(DATE($D119,12,31),DATE($D119,1,1))+1,0)),0))</f>
        <v>0</v>
      </c>
      <c r="F119" s="122" cm="1">
        <f t="array" ref="F119">IF(YEAR(F$16)=$D119, F$46-SUM(_xlfn._xlws.FILTER(F$63:F118,MOD(_xlfn.SEQUENCE(ROWS(F$63:F118)),5)=2)),ROUND(F$46/_xlfn.DAYS(F$16,E$16)*IF(YEAR(E$16+1)=$D119,_xlfn.DAYS(DATE($D119,12,31),E$16)+1,IF(AND(YEAR(E$16+1)&lt;$D119,$D119&lt;YEAR(F$16)),_xlfn.DAYS(DATE($D119,12,31),DATE($D119,1,1))+1,0)),0))</f>
        <v>0</v>
      </c>
      <c r="G119" s="122" cm="1">
        <f t="array" ref="G119">IF(YEAR(G$16)=$D119, G$46-SUM(_xlfn._xlws.FILTER(G$63:G118,MOD(_xlfn.SEQUENCE(ROWS(G$63:G118)),5)=2)),ROUND(G$46/_xlfn.DAYS(G$16,F$16)*IF(YEAR(F$16+1)=$D119,_xlfn.DAYS(DATE($D119,12,31),F$16)+1,IF(AND(YEAR(F$16+1)&lt;$D119,$D119&lt;YEAR(G$16)),_xlfn.DAYS(DATE($D119,12,31),DATE($D119,1,1))+1,0)),0))</f>
        <v>0</v>
      </c>
      <c r="H119" s="122" cm="1">
        <f t="array" ref="H119">IF(YEAR(H$16)=$D119, H$46-SUM(_xlfn._xlws.FILTER(H$63:H118,MOD(_xlfn.SEQUENCE(ROWS(H$63:H118)),5)=2)),ROUND(H$46/_xlfn.DAYS(H$16,G$16)*IF(YEAR(G$16+1)=$D119,_xlfn.DAYS(DATE($D119,12,31),G$16)+1,IF(AND(YEAR(G$16+1)&lt;$D119,$D119&lt;YEAR(H$16)),_xlfn.DAYS(DATE($D119,12,31),DATE($D119,1,1))+1,0)),0))</f>
        <v>0</v>
      </c>
      <c r="I119" s="122" cm="1">
        <f t="array" ref="I119">IF(YEAR(I$16)=$D119, I$46-SUM(_xlfn._xlws.FILTER(I$63:I118,MOD(_xlfn.SEQUENCE(ROWS(I$63:I118)),5)=2)),ROUND(I$46/_xlfn.DAYS(I$16,H$16)*IF(YEAR(H$16+1)=$D119,_xlfn.DAYS(DATE($D119,12,31),H$16)+1,IF(AND(YEAR(H$16+1)&lt;$D119,$D119&lt;YEAR(I$16)),_xlfn.DAYS(DATE($D119,12,31),DATE($D119,1,1))+1,0)),0))</f>
        <v>0</v>
      </c>
      <c r="J119" s="122" cm="1">
        <f t="array" ref="J119">IF(YEAR(J$16)=$D119, J$46-SUM(_xlfn._xlws.FILTER(J$63:J118,MOD(_xlfn.SEQUENCE(ROWS(J$63:J118)),5)=2)),ROUND(J$46/_xlfn.DAYS(J$16,I$16)*IF(YEAR(I$16+1)=$D119,_xlfn.DAYS(DATE($D119,12,31),I$16)+1,IF(AND(YEAR(I$16+1)&lt;$D119,$D119&lt;YEAR(J$16)),_xlfn.DAYS(DATE($D119,12,31),DATE($D119,1,1))+1,0)),0))</f>
        <v>0</v>
      </c>
      <c r="K119" s="122" cm="1">
        <f t="array" ref="K119">IF(YEAR(K$16)=$D119, K$46-SUM(_xlfn._xlws.FILTER(K$63:K118,MOD(_xlfn.SEQUENCE(ROWS(K$63:K118)),5)=2)),ROUND(K$46/_xlfn.DAYS(K$16,J$16)*IF(YEAR(J$16+1)=$D119,_xlfn.DAYS(DATE($D119,12,31),J$16)+1,IF(AND(YEAR(J$16+1)&lt;$D119,$D119&lt;YEAR(K$16)),_xlfn.DAYS(DATE($D119,12,31),DATE($D119,1,1))+1,0)),0))</f>
        <v>0</v>
      </c>
      <c r="L119" s="122" cm="1">
        <f t="array" ref="L119">IF(YEAR(L$16)=$D119, L$46-SUM(_xlfn._xlws.FILTER(L$63:L118,MOD(_xlfn.SEQUENCE(ROWS(L$63:L118)),5)=2)),ROUND(L$46/_xlfn.DAYS(L$16,K$16)*IF(YEAR(K$16+1)=$D119,_xlfn.DAYS(DATE($D119,12,31),K$16)+1,IF(AND(YEAR(K$16+1)&lt;$D119,$D119&lt;YEAR(L$16)),_xlfn.DAYS(DATE($D119,12,31),DATE($D119,1,1))+1,0)),0))</f>
        <v>0</v>
      </c>
      <c r="M119" s="122" cm="1">
        <f t="array" ref="M119">IF(YEAR(M$16)=$D119, M$46-SUM(_xlfn._xlws.FILTER(M$63:M118,MOD(_xlfn.SEQUENCE(ROWS(M$63:M118)),5)=2)),ROUND(M$46/_xlfn.DAYS(M$16,L$16)*IF(YEAR(L$16+1)=$D119,_xlfn.DAYS(DATE($D119,12,31),L$16)+1,IF(AND(YEAR(L$16+1)&lt;$D119,$D119&lt;YEAR(M$16)),_xlfn.DAYS(DATE($D119,12,31),DATE($D119,1,1))+1,0)),0))</f>
        <v>0</v>
      </c>
      <c r="N119" s="122" cm="1">
        <f t="array" ref="N119">IF(YEAR(N$16)=$D119, N$46-SUM(_xlfn._xlws.FILTER(N$63:N118,MOD(_xlfn.SEQUENCE(ROWS(N$63:N118)),5)=2)),ROUND(N$46/_xlfn.DAYS(N$16,M$16)*IF(YEAR(M$16+1)=$D119,_xlfn.DAYS(DATE($D119,12,31),M$16)+1,IF(AND(YEAR(M$16+1)&lt;$D119,$D119&lt;YEAR(N$16)),_xlfn.DAYS(DATE($D119,12,31),DATE($D119,1,1))+1,0)),0))</f>
        <v>0</v>
      </c>
      <c r="O119" s="122" cm="1">
        <f t="array" ref="O119">IF(YEAR(O$16)=$D119, O$46-SUM(_xlfn._xlws.FILTER(O$63:O118,MOD(_xlfn.SEQUENCE(ROWS(O$63:O118)),5)=2)),ROUND(O$46/_xlfn.DAYS(O$16,N$16)*IF(YEAR(N$16+1)=$D119,_xlfn.DAYS(DATE($D119,12,31),N$16)+1,IF(AND(YEAR(N$16+1)&lt;$D119,$D119&lt;YEAR(O$16)),_xlfn.DAYS(DATE($D119,12,31),DATE($D119,1,1))+1,0)),0))</f>
        <v>2005</v>
      </c>
      <c r="P119" s="122" cm="1">
        <f t="array" ref="P119">IF(YEAR(P$16)=$D119, P$46-SUM(_xlfn._xlws.FILTER(P$63:P118,MOD(_xlfn.SEQUENCE(ROWS(P$63:P118)),5)=2)),ROUND(P$46/_xlfn.DAYS(P$16,O$16)*IF(YEAR(O$16+1)=$D119,_xlfn.DAYS(DATE($D119,12,31),O$16)+1,IF(AND(YEAR(O$16+1)&lt;$D119,$D119&lt;YEAR(P$16)),_xlfn.DAYS(DATE($D119,12,31),DATE($D119,1,1))+1,0)),0))</f>
        <v>692</v>
      </c>
      <c r="Q119" s="122" cm="1">
        <f t="array" ref="Q119">IF(YEAR(Q$16)=$D119, Q$46-SUM(_xlfn._xlws.FILTER(Q$63:Q118,MOD(_xlfn.SEQUENCE(ROWS(Q$63:Q118)),5)=2)),ROUND(Q$46/_xlfn.DAYS(Q$16,P$16)*IF(YEAR(P$16+1)=$D119,_xlfn.DAYS(DATE($D119,12,31),P$16)+1,IF(AND(YEAR(P$16+1)&lt;$D119,$D119&lt;YEAR(Q$16)),_xlfn.DAYS(DATE($D119,12,31),DATE($D119,1,1))+1,0)),0))</f>
        <v>0</v>
      </c>
      <c r="R119" s="122" cm="1">
        <f t="array" ref="R119">IF(YEAR(R$16)=$D119, R$46-SUM(_xlfn._xlws.FILTER(R$63:R118,MOD(_xlfn.SEQUENCE(ROWS(R$63:R118)),5)=2)),ROUND(R$46/_xlfn.DAYS(R$16,Q$16)*IF(YEAR(Q$16+1)=$D119,_xlfn.DAYS(DATE($D119,12,31),Q$16)+1,IF(AND(YEAR(Q$16+1)&lt;$D119,$D119&lt;YEAR(R$16)),_xlfn.DAYS(DATE($D119,12,31),DATE($D119,1,1))+1,0)),0))</f>
        <v>0</v>
      </c>
      <c r="S119" s="122" cm="1">
        <f t="array" ref="S119">IF(YEAR(S$16)=$D119, S$46-SUM(_xlfn._xlws.FILTER(S$63:S118,MOD(_xlfn.SEQUENCE(ROWS(S$63:S118)),5)=2)),ROUND(S$46/_xlfn.DAYS(S$16,R$16)*IF(YEAR(R$16+1)=$D119,_xlfn.DAYS(DATE($D119,12,31),R$16)+1,IF(AND(YEAR(R$16+1)&lt;$D119,$D119&lt;YEAR(S$16)),_xlfn.DAYS(DATE($D119,12,31),DATE($D119,1,1))+1,0)),0))</f>
        <v>0</v>
      </c>
      <c r="T119" s="122" cm="1">
        <f t="array" ref="T119">IF(YEAR(T$16)=$D119, T$46-SUM(_xlfn._xlws.FILTER(T$63:T118,MOD(_xlfn.SEQUENCE(ROWS(T$63:T118)),5)=2)),ROUND(T$46/_xlfn.DAYS(T$16,S$16)*IF(YEAR(S$16+1)=$D119,_xlfn.DAYS(DATE($D119,12,31),S$16)+1,IF(AND(YEAR(S$16+1)&lt;$D119,$D119&lt;YEAR(T$16)),_xlfn.DAYS(DATE($D119,12,31),DATE($D119,1,1))+1,0)),0))</f>
        <v>0</v>
      </c>
      <c r="U119" s="122" cm="1">
        <f t="array" ref="U119">IF(YEAR(U$16)=$D119, U$46-SUM(_xlfn._xlws.FILTER(U$63:U118,MOD(_xlfn.SEQUENCE(ROWS(U$63:U118)),5)=2)),ROUND(U$46/_xlfn.DAYS(U$16,T$16)*IF(YEAR(T$16+1)=$D119,_xlfn.DAYS(DATE($D119,12,31),T$16)+1,IF(AND(YEAR(T$16+1)&lt;$D119,$D119&lt;YEAR(U$16)),_xlfn.DAYS(DATE($D119,12,31),DATE($D119,1,1))+1,0)),0))</f>
        <v>0</v>
      </c>
      <c r="V119" s="122" cm="1">
        <f t="array" ref="V119">IF(YEAR(V$16)=$D119, V$46-SUM(_xlfn._xlws.FILTER(V$63:V118,MOD(_xlfn.SEQUENCE(ROWS(V$63:V118)),5)=2)),ROUND(V$46/_xlfn.DAYS(V$16,U$16)*IF(YEAR(U$16+1)=$D119,_xlfn.DAYS(DATE($D119,12,31),U$16)+1,IF(AND(YEAR(U$16+1)&lt;$D119,$D119&lt;YEAR(V$16)),_xlfn.DAYS(DATE($D119,12,31),DATE($D119,1,1))+1,0)),0))</f>
        <v>0</v>
      </c>
      <c r="W119" s="122" cm="1">
        <f t="array" ref="W119">IF(YEAR(W$16)=$D119, W$46-SUM(_xlfn._xlws.FILTER(W$63:W118,MOD(_xlfn.SEQUENCE(ROWS(W$63:W118)),5)=2)),ROUND(W$46/_xlfn.DAYS(W$16,V$16)*IF(YEAR(V$16+1)=$D119,_xlfn.DAYS(DATE($D119,12,31),V$16)+1,IF(AND(YEAR(V$16+1)&lt;$D119,$D119&lt;YEAR(W$16)),_xlfn.DAYS(DATE($D119,12,31),DATE($D119,1,1))+1,0)),0))</f>
        <v>0</v>
      </c>
      <c r="X119" s="122" cm="1">
        <f t="array" ref="X119">IF(YEAR(X$16)=$D119, X$46-SUM(_xlfn._xlws.FILTER(X$63:X118,MOD(_xlfn.SEQUENCE(ROWS(X$63:X118)),5)=2)),ROUND(X$46/_xlfn.DAYS(X$16,W$16)*IF(YEAR(W$16+1)=$D119,_xlfn.DAYS(DATE($D119,12,31),W$16)+1,IF(AND(YEAR(W$16+1)&lt;$D119,$D119&lt;YEAR(X$16)),_xlfn.DAYS(DATE($D119,12,31),DATE($D119,1,1))+1,0)),0))</f>
        <v>0</v>
      </c>
    </row>
    <row r="120" spans="1:24" ht="17" hidden="1" outlineLevel="1" x14ac:dyDescent="0.25">
      <c r="A120" s="5">
        <v>29</v>
      </c>
      <c r="B120" s="129" t="s">
        <v>166</v>
      </c>
      <c r="C120" s="120" t="s">
        <v>167</v>
      </c>
      <c r="D120" s="121">
        <f t="shared" si="29"/>
        <v>2031</v>
      </c>
      <c r="E120" s="123">
        <f>E118-E119</f>
        <v>0</v>
      </c>
      <c r="F120" s="123">
        <f t="shared" ref="F120:X120" si="48">F118-F119</f>
        <v>0</v>
      </c>
      <c r="G120" s="123">
        <f t="shared" si="48"/>
        <v>0</v>
      </c>
      <c r="H120" s="123">
        <f t="shared" si="48"/>
        <v>0</v>
      </c>
      <c r="I120" s="123">
        <f t="shared" si="48"/>
        <v>0</v>
      </c>
      <c r="J120" s="123">
        <f t="shared" si="48"/>
        <v>0</v>
      </c>
      <c r="K120" s="123">
        <f t="shared" si="48"/>
        <v>0</v>
      </c>
      <c r="L120" s="123">
        <f t="shared" si="48"/>
        <v>0</v>
      </c>
      <c r="M120" s="123">
        <f t="shared" si="48"/>
        <v>0</v>
      </c>
      <c r="N120" s="123">
        <f t="shared" si="48"/>
        <v>0</v>
      </c>
      <c r="O120" s="123">
        <f t="shared" si="48"/>
        <v>11358</v>
      </c>
      <c r="P120" s="123">
        <f t="shared" si="48"/>
        <v>3923</v>
      </c>
      <c r="Q120" s="123">
        <f t="shared" si="48"/>
        <v>0</v>
      </c>
      <c r="R120" s="123">
        <f t="shared" si="48"/>
        <v>0</v>
      </c>
      <c r="S120" s="123">
        <f t="shared" si="48"/>
        <v>0</v>
      </c>
      <c r="T120" s="123">
        <f t="shared" si="48"/>
        <v>0</v>
      </c>
      <c r="U120" s="123">
        <f t="shared" si="48"/>
        <v>0</v>
      </c>
      <c r="V120" s="123">
        <f t="shared" si="48"/>
        <v>0</v>
      </c>
      <c r="W120" s="123">
        <f t="shared" si="48"/>
        <v>0</v>
      </c>
      <c r="X120" s="123">
        <f t="shared" si="48"/>
        <v>0</v>
      </c>
    </row>
    <row r="121" spans="1:24" ht="17" hidden="1" outlineLevel="1" x14ac:dyDescent="0.25">
      <c r="A121" s="5">
        <v>31</v>
      </c>
      <c r="B121" s="129" t="s">
        <v>168</v>
      </c>
      <c r="C121" s="120" t="s">
        <v>169</v>
      </c>
      <c r="D121" s="121">
        <f t="shared" si="29"/>
        <v>2031</v>
      </c>
      <c r="E121" s="122" cm="1">
        <f t="array" ref="E121">IF(YEAR(E$16)=$D121, E$59-SUM(_xlfn._xlws.FILTER(E$63:E120,MOD(_xlfn.SEQUENCE(ROWS(E$63:E120)),5)=4)),ROUND(E$59/_xlfn.DAYS(E$16,D$16)*IF(YEAR(D$16+1)=$D121,_xlfn.DAYS(DATE($D121,12,31),D$16)+1,IF(AND(YEAR(D$16+1)&lt;$D121,$D121&lt;YEAR(E$16)),_xlfn.DAYS(DATE($D121,12,31),DATE($D121,1,1))+1,0)),0))</f>
        <v>0</v>
      </c>
      <c r="F121" s="122" cm="1">
        <f t="array" ref="F121">IF(YEAR(F$16)=$D121, F$59-SUM(_xlfn._xlws.FILTER(F$63:F120,MOD(_xlfn.SEQUENCE(ROWS(F$63:F120)),5)=4)),ROUND(F$59/_xlfn.DAYS(F$16,E$16)*IF(YEAR(E$16+1)=$D121,_xlfn.DAYS(DATE($D121,12,31),E$16)+1,IF(AND(YEAR(E$16+1)&lt;$D121,$D121&lt;YEAR(F$16)),_xlfn.DAYS(DATE($D121,12,31),DATE($D121,1,1))+1,0)),0))</f>
        <v>0</v>
      </c>
      <c r="G121" s="122" cm="1">
        <f t="array" ref="G121">IF(YEAR(G$16)=$D121, G$59-SUM(_xlfn._xlws.FILTER(G$63:G120,MOD(_xlfn.SEQUENCE(ROWS(G$63:G120)),5)=4)),ROUND(G$59/_xlfn.DAYS(G$16,F$16)*IF(YEAR(F$16+1)=$D121,_xlfn.DAYS(DATE($D121,12,31),F$16)+1,IF(AND(YEAR(F$16+1)&lt;$D121,$D121&lt;YEAR(G$16)),_xlfn.DAYS(DATE($D121,12,31),DATE($D121,1,1))+1,0)),0))</f>
        <v>0</v>
      </c>
      <c r="H121" s="122" cm="1">
        <f t="array" ref="H121">IF(YEAR(H$16)=$D121, H$59-SUM(_xlfn._xlws.FILTER(H$63:H120,MOD(_xlfn.SEQUENCE(ROWS(H$63:H120)),5)=4)),ROUND(H$59/_xlfn.DAYS(H$16,G$16)*IF(YEAR(G$16+1)=$D121,_xlfn.DAYS(DATE($D121,12,31),G$16)+1,IF(AND(YEAR(G$16+1)&lt;$D121,$D121&lt;YEAR(H$16)),_xlfn.DAYS(DATE($D121,12,31),DATE($D121,1,1))+1,0)),0))</f>
        <v>0</v>
      </c>
      <c r="I121" s="122" cm="1">
        <f t="array" ref="I121">IF(YEAR(I$16)=$D121, I$59-SUM(_xlfn._xlws.FILTER(I$63:I120,MOD(_xlfn.SEQUENCE(ROWS(I$63:I120)),5)=4)),ROUND(I$59/_xlfn.DAYS(I$16,H$16)*IF(YEAR(H$16+1)=$D121,_xlfn.DAYS(DATE($D121,12,31),H$16)+1,IF(AND(YEAR(H$16+1)&lt;$D121,$D121&lt;YEAR(I$16)),_xlfn.DAYS(DATE($D121,12,31),DATE($D121,1,1))+1,0)),0))</f>
        <v>0</v>
      </c>
      <c r="J121" s="122" cm="1">
        <f t="array" ref="J121">IF(YEAR(J$16)=$D121, J$59-SUM(_xlfn._xlws.FILTER(J$63:J120,MOD(_xlfn.SEQUENCE(ROWS(J$63:J120)),5)=4)),ROUND(J$59/_xlfn.DAYS(J$16,I$16)*IF(YEAR(I$16+1)=$D121,_xlfn.DAYS(DATE($D121,12,31),I$16)+1,IF(AND(YEAR(I$16+1)&lt;$D121,$D121&lt;YEAR(J$16)),_xlfn.DAYS(DATE($D121,12,31),DATE($D121,1,1))+1,0)),0))</f>
        <v>0</v>
      </c>
      <c r="K121" s="122" cm="1">
        <f t="array" ref="K121">IF(YEAR(K$16)=$D121, K$59-SUM(_xlfn._xlws.FILTER(K$63:K120,MOD(_xlfn.SEQUENCE(ROWS(K$63:K120)),5)=4)),ROUND(K$59/_xlfn.DAYS(K$16,J$16)*IF(YEAR(J$16+1)=$D121,_xlfn.DAYS(DATE($D121,12,31),J$16)+1,IF(AND(YEAR(J$16+1)&lt;$D121,$D121&lt;YEAR(K$16)),_xlfn.DAYS(DATE($D121,12,31),DATE($D121,1,1))+1,0)),0))</f>
        <v>0</v>
      </c>
      <c r="L121" s="122" cm="1">
        <f t="array" ref="L121">IF(YEAR(L$16)=$D121, L$59-SUM(_xlfn._xlws.FILTER(L$63:L120,MOD(_xlfn.SEQUENCE(ROWS(L$63:L120)),5)=4)),ROUND(L$59/_xlfn.DAYS(L$16,K$16)*IF(YEAR(K$16+1)=$D121,_xlfn.DAYS(DATE($D121,12,31),K$16)+1,IF(AND(YEAR(K$16+1)&lt;$D121,$D121&lt;YEAR(L$16)),_xlfn.DAYS(DATE($D121,12,31),DATE($D121,1,1))+1,0)),0))</f>
        <v>0</v>
      </c>
      <c r="M121" s="122" cm="1">
        <f t="array" ref="M121">IF(YEAR(M$16)=$D121, M$59-SUM(_xlfn._xlws.FILTER(M$63:M120,MOD(_xlfn.SEQUENCE(ROWS(M$63:M120)),5)=4)),ROUND(M$59/_xlfn.DAYS(M$16,L$16)*IF(YEAR(L$16+1)=$D121,_xlfn.DAYS(DATE($D121,12,31),L$16)+1,IF(AND(YEAR(L$16+1)&lt;$D121,$D121&lt;YEAR(M$16)),_xlfn.DAYS(DATE($D121,12,31),DATE($D121,1,1))+1,0)),0))</f>
        <v>0</v>
      </c>
      <c r="N121" s="122" cm="1">
        <f t="array" ref="N121">IF(YEAR(N$16)=$D121, N$59-SUM(_xlfn._xlws.FILTER(N$63:N120,MOD(_xlfn.SEQUENCE(ROWS(N$63:N120)),5)=4)),ROUND(N$59/_xlfn.DAYS(N$16,M$16)*IF(YEAR(M$16+1)=$D121,_xlfn.DAYS(DATE($D121,12,31),M$16)+1,IF(AND(YEAR(M$16+1)&lt;$D121,$D121&lt;YEAR(N$16)),_xlfn.DAYS(DATE($D121,12,31),DATE($D121,1,1))+1,0)),0))</f>
        <v>0</v>
      </c>
      <c r="O121" s="122" cm="1">
        <f t="array" ref="O121">IF(YEAR(O$16)=$D121, O$59-SUM(_xlfn._xlws.FILTER(O$63:O120,MOD(_xlfn.SEQUENCE(ROWS(O$63:O120)),5)=4)),ROUND(O$59/_xlfn.DAYS(O$16,N$16)*IF(YEAR(N$16+1)=$D121,_xlfn.DAYS(DATE($D121,12,31),N$16)+1,IF(AND(YEAR(N$16+1)&lt;$D121,$D121&lt;YEAR(O$16)),_xlfn.DAYS(DATE($D121,12,31),DATE($D121,1,1))+1,0)),0))</f>
        <v>13363</v>
      </c>
      <c r="P121" s="122" cm="1">
        <f t="array" ref="P121">IF(YEAR(P$16)=$D121, P$59-SUM(_xlfn._xlws.FILTER(P$63:P120,MOD(_xlfn.SEQUENCE(ROWS(P$63:P120)),5)=4)),ROUND(P$59/_xlfn.DAYS(P$16,O$16)*IF(YEAR(O$16+1)=$D121,_xlfn.DAYS(DATE($D121,12,31),O$16)+1,IF(AND(YEAR(O$16+1)&lt;$D121,$D121&lt;YEAR(P$16)),_xlfn.DAYS(DATE($D121,12,31),DATE($D121,1,1))+1,0)),0))</f>
        <v>4615</v>
      </c>
      <c r="Q121" s="122" cm="1">
        <f t="array" ref="Q121">IF(YEAR(Q$16)=$D121, Q$59-SUM(_xlfn._xlws.FILTER(Q$63:Q120,MOD(_xlfn.SEQUENCE(ROWS(Q$63:Q120)),5)=4)),ROUND(Q$59/_xlfn.DAYS(Q$16,P$16)*IF(YEAR(P$16+1)=$D121,_xlfn.DAYS(DATE($D121,12,31),P$16)+1,IF(AND(YEAR(P$16+1)&lt;$D121,$D121&lt;YEAR(Q$16)),_xlfn.DAYS(DATE($D121,12,31),DATE($D121,1,1))+1,0)),0))</f>
        <v>0</v>
      </c>
      <c r="R121" s="122" cm="1">
        <f t="array" ref="R121">IF(YEAR(R$16)=$D121, R$59-SUM(_xlfn._xlws.FILTER(R$63:R120,MOD(_xlfn.SEQUENCE(ROWS(R$63:R120)),5)=4)),ROUND(R$59/_xlfn.DAYS(R$16,Q$16)*IF(YEAR(Q$16+1)=$D121,_xlfn.DAYS(DATE($D121,12,31),Q$16)+1,IF(AND(YEAR(Q$16+1)&lt;$D121,$D121&lt;YEAR(R$16)),_xlfn.DAYS(DATE($D121,12,31),DATE($D121,1,1))+1,0)),0))</f>
        <v>0</v>
      </c>
      <c r="S121" s="122" cm="1">
        <f t="array" ref="S121">IF(YEAR(S$16)=$D121, S$59-SUM(_xlfn._xlws.FILTER(S$63:S120,MOD(_xlfn.SEQUENCE(ROWS(S$63:S120)),5)=4)),ROUND(S$59/_xlfn.DAYS(S$16,R$16)*IF(YEAR(R$16+1)=$D121,_xlfn.DAYS(DATE($D121,12,31),R$16)+1,IF(AND(YEAR(R$16+1)&lt;$D121,$D121&lt;YEAR(S$16)),_xlfn.DAYS(DATE($D121,12,31),DATE($D121,1,1))+1,0)),0))</f>
        <v>0</v>
      </c>
      <c r="T121" s="122" cm="1">
        <f t="array" ref="T121">IF(YEAR(T$16)=$D121, T$59-SUM(_xlfn._xlws.FILTER(T$63:T120,MOD(_xlfn.SEQUENCE(ROWS(T$63:T120)),5)=4)),ROUND(T$59/_xlfn.DAYS(T$16,S$16)*IF(YEAR(S$16+1)=$D121,_xlfn.DAYS(DATE($D121,12,31),S$16)+1,IF(AND(YEAR(S$16+1)&lt;$D121,$D121&lt;YEAR(T$16)),_xlfn.DAYS(DATE($D121,12,31),DATE($D121,1,1))+1,0)),0))</f>
        <v>0</v>
      </c>
      <c r="U121" s="122" cm="1">
        <f t="array" ref="U121">IF(YEAR(U$16)=$D121, U$59-SUM(_xlfn._xlws.FILTER(U$63:U120,MOD(_xlfn.SEQUENCE(ROWS(U$63:U120)),5)=4)),ROUND(U$59/_xlfn.DAYS(U$16,T$16)*IF(YEAR(T$16+1)=$D121,_xlfn.DAYS(DATE($D121,12,31),T$16)+1,IF(AND(YEAR(T$16+1)&lt;$D121,$D121&lt;YEAR(U$16)),_xlfn.DAYS(DATE($D121,12,31),DATE($D121,1,1))+1,0)),0))</f>
        <v>0</v>
      </c>
      <c r="V121" s="122" cm="1">
        <f t="array" ref="V121">IF(YEAR(V$16)=$D121, V$59-SUM(_xlfn._xlws.FILTER(V$63:V120,MOD(_xlfn.SEQUENCE(ROWS(V$63:V120)),5)=4)),ROUND(V$59/_xlfn.DAYS(V$16,U$16)*IF(YEAR(U$16+1)=$D121,_xlfn.DAYS(DATE($D121,12,31),U$16)+1,IF(AND(YEAR(U$16+1)&lt;$D121,$D121&lt;YEAR(V$16)),_xlfn.DAYS(DATE($D121,12,31),DATE($D121,1,1))+1,0)),0))</f>
        <v>0</v>
      </c>
      <c r="W121" s="122" cm="1">
        <f t="array" ref="W121">IF(YEAR(W$16)=$D121, W$59-SUM(_xlfn._xlws.FILTER(W$63:W120,MOD(_xlfn.SEQUENCE(ROWS(W$63:W120)),5)=4)),ROUND(W$59/_xlfn.DAYS(W$16,V$16)*IF(YEAR(V$16+1)=$D121,_xlfn.DAYS(DATE($D121,12,31),V$16)+1,IF(AND(YEAR(V$16+1)&lt;$D121,$D121&lt;YEAR(W$16)),_xlfn.DAYS(DATE($D121,12,31),DATE($D121,1,1))+1,0)),0))</f>
        <v>0</v>
      </c>
      <c r="X121" s="122" cm="1">
        <f t="array" ref="X121">IF(YEAR(X$16)=$D121, X$59-SUM(_xlfn._xlws.FILTER(X$63:X120,MOD(_xlfn.SEQUENCE(ROWS(X$63:X120)),5)=4)),ROUND(X$59/_xlfn.DAYS(X$16,W$16)*IF(YEAR(W$16+1)=$D121,_xlfn.DAYS(DATE($D121,12,31),W$16)+1,IF(AND(YEAR(W$16+1)&lt;$D121,$D121&lt;YEAR(X$16)),_xlfn.DAYS(DATE($D121,12,31),DATE($D121,1,1))+1,0)),0))</f>
        <v>0</v>
      </c>
    </row>
    <row r="122" spans="1:24" ht="17" hidden="1" outlineLevel="1" x14ac:dyDescent="0.25">
      <c r="A122" s="5">
        <v>33</v>
      </c>
      <c r="B122" s="129" t="s">
        <v>170</v>
      </c>
      <c r="C122" s="124" t="s">
        <v>171</v>
      </c>
      <c r="D122" s="125">
        <f t="shared" si="29"/>
        <v>2031</v>
      </c>
      <c r="E122" s="126">
        <f>E118-E121</f>
        <v>0</v>
      </c>
      <c r="F122" s="126">
        <f t="shared" ref="F122:X122" si="49">F118-F121</f>
        <v>0</v>
      </c>
      <c r="G122" s="126">
        <f t="shared" si="49"/>
        <v>0</v>
      </c>
      <c r="H122" s="126">
        <f t="shared" si="49"/>
        <v>0</v>
      </c>
      <c r="I122" s="126">
        <f t="shared" si="49"/>
        <v>0</v>
      </c>
      <c r="J122" s="126">
        <f t="shared" si="49"/>
        <v>0</v>
      </c>
      <c r="K122" s="126">
        <f t="shared" si="49"/>
        <v>0</v>
      </c>
      <c r="L122" s="126">
        <f t="shared" si="49"/>
        <v>0</v>
      </c>
      <c r="M122" s="126">
        <f t="shared" si="49"/>
        <v>0</v>
      </c>
      <c r="N122" s="126">
        <f t="shared" si="49"/>
        <v>0</v>
      </c>
      <c r="O122" s="126">
        <f t="shared" si="49"/>
        <v>0</v>
      </c>
      <c r="P122" s="126">
        <f t="shared" si="49"/>
        <v>0</v>
      </c>
      <c r="Q122" s="126">
        <f t="shared" si="49"/>
        <v>0</v>
      </c>
      <c r="R122" s="126">
        <f t="shared" si="49"/>
        <v>0</v>
      </c>
      <c r="S122" s="126">
        <f t="shared" si="49"/>
        <v>0</v>
      </c>
      <c r="T122" s="126">
        <f t="shared" si="49"/>
        <v>0</v>
      </c>
      <c r="U122" s="126">
        <f t="shared" si="49"/>
        <v>0</v>
      </c>
      <c r="V122" s="126">
        <f t="shared" si="49"/>
        <v>0</v>
      </c>
      <c r="W122" s="126">
        <f t="shared" si="49"/>
        <v>0</v>
      </c>
      <c r="X122" s="126">
        <f t="shared" si="49"/>
        <v>0</v>
      </c>
    </row>
    <row r="123" spans="1:24" ht="17" hidden="1" outlineLevel="1" x14ac:dyDescent="0.25">
      <c r="A123" s="5">
        <v>27</v>
      </c>
      <c r="B123" s="37" t="s">
        <v>162</v>
      </c>
      <c r="C123" s="114" t="s">
        <v>163</v>
      </c>
      <c r="D123" s="115">
        <f t="shared" si="29"/>
        <v>2032</v>
      </c>
      <c r="E123" s="116" cm="1">
        <f t="array" ref="E123">IF(YEAR(E$16)=$D123, E$44-SUM(_xlfn._xlws.FILTER(E$63:E122,MOD(_xlfn.SEQUENCE(ROWS(E$63:E122)),5)=1)),ROUND(E$44/_xlfn.DAYS(E$16,D$16)*IF(YEAR(D$16+1)=$D123,_xlfn.DAYS(DATE($D123,12,31),D$16)+1,IF(AND(YEAR(D$16+1)&lt;$D123,$D123&lt;YEAR(E$16)),_xlfn.DAYS(DATE($D123,12,31),DATE($D123,1,1))+1,0)),0))</f>
        <v>0</v>
      </c>
      <c r="F123" s="116" cm="1">
        <f t="array" ref="F123">IF(YEAR(F$16)=$D123, F$44-SUM(_xlfn._xlws.FILTER(F$63:F122,MOD(_xlfn.SEQUENCE(ROWS(F$63:F122)),5)=1)),ROUND(F$44/_xlfn.DAYS(F$16,E$16)*IF(YEAR(E$16+1)=$D123,_xlfn.DAYS(DATE($D123,12,31),E$16)+1,IF(AND(YEAR(E$16+1)&lt;$D123,$D123&lt;YEAR(F$16)),_xlfn.DAYS(DATE($D123,12,31),DATE($D123,1,1))+1,0)),0))</f>
        <v>0</v>
      </c>
      <c r="G123" s="116" cm="1">
        <f t="array" ref="G123">IF(YEAR(G$16)=$D123, G$44-SUM(_xlfn._xlws.FILTER(G$63:G122,MOD(_xlfn.SEQUENCE(ROWS(G$63:G122)),5)=1)),ROUND(G$44/_xlfn.DAYS(G$16,F$16)*IF(YEAR(F$16+1)=$D123,_xlfn.DAYS(DATE($D123,12,31),F$16)+1,IF(AND(YEAR(F$16+1)&lt;$D123,$D123&lt;YEAR(G$16)),_xlfn.DAYS(DATE($D123,12,31),DATE($D123,1,1))+1,0)),0))</f>
        <v>0</v>
      </c>
      <c r="H123" s="116" cm="1">
        <f t="array" ref="H123">IF(YEAR(H$16)=$D123, H$44-SUM(_xlfn._xlws.FILTER(H$63:H122,MOD(_xlfn.SEQUENCE(ROWS(H$63:H122)),5)=1)),ROUND(H$44/_xlfn.DAYS(H$16,G$16)*IF(YEAR(G$16+1)=$D123,_xlfn.DAYS(DATE($D123,12,31),G$16)+1,IF(AND(YEAR(G$16+1)&lt;$D123,$D123&lt;YEAR(H$16)),_xlfn.DAYS(DATE($D123,12,31),DATE($D123,1,1))+1,0)),0))</f>
        <v>0</v>
      </c>
      <c r="I123" s="116" cm="1">
        <f t="array" ref="I123">IF(YEAR(I$16)=$D123, I$44-SUM(_xlfn._xlws.FILTER(I$63:I122,MOD(_xlfn.SEQUENCE(ROWS(I$63:I122)),5)=1)),ROUND(I$44/_xlfn.DAYS(I$16,H$16)*IF(YEAR(H$16+1)=$D123,_xlfn.DAYS(DATE($D123,12,31),H$16)+1,IF(AND(YEAR(H$16+1)&lt;$D123,$D123&lt;YEAR(I$16)),_xlfn.DAYS(DATE($D123,12,31),DATE($D123,1,1))+1,0)),0))</f>
        <v>0</v>
      </c>
      <c r="J123" s="116" cm="1">
        <f t="array" ref="J123">IF(YEAR(J$16)=$D123, J$44-SUM(_xlfn._xlws.FILTER(J$63:J122,MOD(_xlfn.SEQUENCE(ROWS(J$63:J122)),5)=1)),ROUND(J$44/_xlfn.DAYS(J$16,I$16)*IF(YEAR(I$16+1)=$D123,_xlfn.DAYS(DATE($D123,12,31),I$16)+1,IF(AND(YEAR(I$16+1)&lt;$D123,$D123&lt;YEAR(J$16)),_xlfn.DAYS(DATE($D123,12,31),DATE($D123,1,1))+1,0)),0))</f>
        <v>0</v>
      </c>
      <c r="K123" s="116" cm="1">
        <f t="array" ref="K123">IF(YEAR(K$16)=$D123, K$44-SUM(_xlfn._xlws.FILTER(K$63:K122,MOD(_xlfn.SEQUENCE(ROWS(K$63:K122)),5)=1)),ROUND(K$44/_xlfn.DAYS(K$16,J$16)*IF(YEAR(J$16+1)=$D123,_xlfn.DAYS(DATE($D123,12,31),J$16)+1,IF(AND(YEAR(J$16+1)&lt;$D123,$D123&lt;YEAR(K$16)),_xlfn.DAYS(DATE($D123,12,31),DATE($D123,1,1))+1,0)),0))</f>
        <v>0</v>
      </c>
      <c r="L123" s="116" cm="1">
        <f t="array" ref="L123">IF(YEAR(L$16)=$D123, L$44-SUM(_xlfn._xlws.FILTER(L$63:L122,MOD(_xlfn.SEQUENCE(ROWS(L$63:L122)),5)=1)),ROUND(L$44/_xlfn.DAYS(L$16,K$16)*IF(YEAR(K$16+1)=$D123,_xlfn.DAYS(DATE($D123,12,31),K$16)+1,IF(AND(YEAR(K$16+1)&lt;$D123,$D123&lt;YEAR(L$16)),_xlfn.DAYS(DATE($D123,12,31),DATE($D123,1,1))+1,0)),0))</f>
        <v>0</v>
      </c>
      <c r="M123" s="116" cm="1">
        <f t="array" ref="M123">IF(YEAR(M$16)=$D123, M$44-SUM(_xlfn._xlws.FILTER(M$63:M122,MOD(_xlfn.SEQUENCE(ROWS(M$63:M122)),5)=1)),ROUND(M$44/_xlfn.DAYS(M$16,L$16)*IF(YEAR(L$16+1)=$D123,_xlfn.DAYS(DATE($D123,12,31),L$16)+1,IF(AND(YEAR(L$16+1)&lt;$D123,$D123&lt;YEAR(M$16)),_xlfn.DAYS(DATE($D123,12,31),DATE($D123,1,1))+1,0)),0))</f>
        <v>0</v>
      </c>
      <c r="N123" s="116" cm="1">
        <f t="array" ref="N123">IF(YEAR(N$16)=$D123, N$44-SUM(_xlfn._xlws.FILTER(N$63:N122,MOD(_xlfn.SEQUENCE(ROWS(N$63:N122)),5)=1)),ROUND(N$44/_xlfn.DAYS(N$16,M$16)*IF(YEAR(M$16+1)=$D123,_xlfn.DAYS(DATE($D123,12,31),M$16)+1,IF(AND(YEAR(M$16+1)&lt;$D123,$D123&lt;YEAR(N$16)),_xlfn.DAYS(DATE($D123,12,31),DATE($D123,1,1))+1,0)),0))</f>
        <v>0</v>
      </c>
      <c r="O123" s="116" cm="1">
        <f t="array" ref="O123">IF(YEAR(O$16)=$D123, O$44-SUM(_xlfn._xlws.FILTER(O$63:O122,MOD(_xlfn.SEQUENCE(ROWS(O$63:O122)),5)=1)),ROUND(O$44/_xlfn.DAYS(O$16,N$16)*IF(YEAR(N$16+1)=$D123,_xlfn.DAYS(DATE($D123,12,31),N$16)+1,IF(AND(YEAR(N$16+1)&lt;$D123,$D123&lt;YEAR(O$16)),_xlfn.DAYS(DATE($D123,12,31),DATE($D123,1,1))+1,0)),0))</f>
        <v>0</v>
      </c>
      <c r="P123" s="116" cm="1">
        <f t="array" ref="P123">IF(YEAR(P$16)=$D123, P$44-SUM(_xlfn._xlws.FILTER(P$63:P122,MOD(_xlfn.SEQUENCE(ROWS(P$63:P122)),5)=1)),ROUND(P$44/_xlfn.DAYS(P$16,O$16)*IF(YEAR(O$16+1)=$D123,_xlfn.DAYS(DATE($D123,12,31),O$16)+1,IF(AND(YEAR(O$16+1)&lt;$D123,$D123&lt;YEAR(P$16)),_xlfn.DAYS(DATE($D123,12,31),DATE($D123,1,1))+1,0)),0))</f>
        <v>11025</v>
      </c>
      <c r="Q123" s="116" cm="1">
        <f t="array" ref="Q123">IF(YEAR(Q$16)=$D123, Q$44-SUM(_xlfn._xlws.FILTER(Q$63:Q122,MOD(_xlfn.SEQUENCE(ROWS(Q$63:Q122)),5)=1)),ROUND(Q$44/_xlfn.DAYS(Q$16,P$16)*IF(YEAR(P$16+1)=$D123,_xlfn.DAYS(DATE($D123,12,31),P$16)+1,IF(AND(YEAR(P$16+1)&lt;$D123,$D123&lt;YEAR(Q$16)),_xlfn.DAYS(DATE($D123,12,31),DATE($D123,1,1))+1,0)),0))</f>
        <v>4471</v>
      </c>
      <c r="R123" s="116" cm="1">
        <f t="array" ref="R123">IF(YEAR(R$16)=$D123, R$44-SUM(_xlfn._xlws.FILTER(R$63:R122,MOD(_xlfn.SEQUENCE(ROWS(R$63:R122)),5)=1)),ROUND(R$44/_xlfn.DAYS(R$16,Q$16)*IF(YEAR(Q$16+1)=$D123,_xlfn.DAYS(DATE($D123,12,31),Q$16)+1,IF(AND(YEAR(Q$16+1)&lt;$D123,$D123&lt;YEAR(R$16)),_xlfn.DAYS(DATE($D123,12,31),DATE($D123,1,1))+1,0)),0))</f>
        <v>0</v>
      </c>
      <c r="S123" s="116" cm="1">
        <f t="array" ref="S123">IF(YEAR(S$16)=$D123, S$44-SUM(_xlfn._xlws.FILTER(S$63:S122,MOD(_xlfn.SEQUENCE(ROWS(S$63:S122)),5)=1)),ROUND(S$44/_xlfn.DAYS(S$16,R$16)*IF(YEAR(R$16+1)=$D123,_xlfn.DAYS(DATE($D123,12,31),R$16)+1,IF(AND(YEAR(R$16+1)&lt;$D123,$D123&lt;YEAR(S$16)),_xlfn.DAYS(DATE($D123,12,31),DATE($D123,1,1))+1,0)),0))</f>
        <v>0</v>
      </c>
      <c r="T123" s="116" cm="1">
        <f t="array" ref="T123">IF(YEAR(T$16)=$D123, T$44-SUM(_xlfn._xlws.FILTER(T$63:T122,MOD(_xlfn.SEQUENCE(ROWS(T$63:T122)),5)=1)),ROUND(T$44/_xlfn.DAYS(T$16,S$16)*IF(YEAR(S$16+1)=$D123,_xlfn.DAYS(DATE($D123,12,31),S$16)+1,IF(AND(YEAR(S$16+1)&lt;$D123,$D123&lt;YEAR(T$16)),_xlfn.DAYS(DATE($D123,12,31),DATE($D123,1,1))+1,0)),0))</f>
        <v>0</v>
      </c>
      <c r="U123" s="116" cm="1">
        <f t="array" ref="U123">IF(YEAR(U$16)=$D123, U$44-SUM(_xlfn._xlws.FILTER(U$63:U122,MOD(_xlfn.SEQUENCE(ROWS(U$63:U122)),5)=1)),ROUND(U$44/_xlfn.DAYS(U$16,T$16)*IF(YEAR(T$16+1)=$D123,_xlfn.DAYS(DATE($D123,12,31),T$16)+1,IF(AND(YEAR(T$16+1)&lt;$D123,$D123&lt;YEAR(U$16)),_xlfn.DAYS(DATE($D123,12,31),DATE($D123,1,1))+1,0)),0))</f>
        <v>0</v>
      </c>
      <c r="V123" s="116" cm="1">
        <f t="array" ref="V123">IF(YEAR(V$16)=$D123, V$44-SUM(_xlfn._xlws.FILTER(V$63:V122,MOD(_xlfn.SEQUENCE(ROWS(V$63:V122)),5)=1)),ROUND(V$44/_xlfn.DAYS(V$16,U$16)*IF(YEAR(U$16+1)=$D123,_xlfn.DAYS(DATE($D123,12,31),U$16)+1,IF(AND(YEAR(U$16+1)&lt;$D123,$D123&lt;YEAR(V$16)),_xlfn.DAYS(DATE($D123,12,31),DATE($D123,1,1))+1,0)),0))</f>
        <v>0</v>
      </c>
      <c r="W123" s="116" cm="1">
        <f t="array" ref="W123">IF(YEAR(W$16)=$D123, W$44-SUM(_xlfn._xlws.FILTER(W$63:W122,MOD(_xlfn.SEQUENCE(ROWS(W$63:W122)),5)=1)),ROUND(W$44/_xlfn.DAYS(W$16,V$16)*IF(YEAR(V$16+1)=$D123,_xlfn.DAYS(DATE($D123,12,31),V$16)+1,IF(AND(YEAR(V$16+1)&lt;$D123,$D123&lt;YEAR(W$16)),_xlfn.DAYS(DATE($D123,12,31),DATE($D123,1,1))+1,0)),0))</f>
        <v>0</v>
      </c>
      <c r="X123" s="116" cm="1">
        <f t="array" ref="X123">IF(YEAR(X$16)=$D123, X$44-SUM(_xlfn._xlws.FILTER(X$63:X122,MOD(_xlfn.SEQUENCE(ROWS(X$63:X122)),5)=1)),ROUND(X$44/_xlfn.DAYS(X$16,W$16)*IF(YEAR(W$16+1)=$D123,_xlfn.DAYS(DATE($D123,12,31),W$16)+1,IF(AND(YEAR(W$16+1)&lt;$D123,$D123&lt;YEAR(X$16)),_xlfn.DAYS(DATE($D123,12,31),DATE($D123,1,1))+1,0)),0))</f>
        <v>0</v>
      </c>
    </row>
    <row r="124" spans="1:24" ht="17" hidden="1" outlineLevel="1" x14ac:dyDescent="0.25">
      <c r="A124" s="5">
        <v>28</v>
      </c>
      <c r="B124" s="129" t="s">
        <v>164</v>
      </c>
      <c r="C124" s="114" t="s">
        <v>165</v>
      </c>
      <c r="D124" s="115">
        <f t="shared" si="29"/>
        <v>2032</v>
      </c>
      <c r="E124" s="116" cm="1">
        <f t="array" ref="E124">IF(YEAR(E$16)=$D124, E$46-SUM(_xlfn._xlws.FILTER(E$63:E123,MOD(_xlfn.SEQUENCE(ROWS(E$63:E123)),5)=2)),ROUND(E$46/_xlfn.DAYS(E$16,D$16)*IF(YEAR(D$16+1)=$D124,_xlfn.DAYS(DATE($D124,12,31),D$16)+1,IF(AND(YEAR(D$16+1)&lt;$D124,$D124&lt;YEAR(E$16)),_xlfn.DAYS(DATE($D124,12,31),DATE($D124,1,1))+1,0)),0))</f>
        <v>0</v>
      </c>
      <c r="F124" s="116" cm="1">
        <f t="array" ref="F124">IF(YEAR(F$16)=$D124, F$46-SUM(_xlfn._xlws.FILTER(F$63:F123,MOD(_xlfn.SEQUENCE(ROWS(F$63:F123)),5)=2)),ROUND(F$46/_xlfn.DAYS(F$16,E$16)*IF(YEAR(E$16+1)=$D124,_xlfn.DAYS(DATE($D124,12,31),E$16)+1,IF(AND(YEAR(E$16+1)&lt;$D124,$D124&lt;YEAR(F$16)),_xlfn.DAYS(DATE($D124,12,31),DATE($D124,1,1))+1,0)),0))</f>
        <v>0</v>
      </c>
      <c r="G124" s="116" cm="1">
        <f t="array" ref="G124">IF(YEAR(G$16)=$D124, G$46-SUM(_xlfn._xlws.FILTER(G$63:G123,MOD(_xlfn.SEQUENCE(ROWS(G$63:G123)),5)=2)),ROUND(G$46/_xlfn.DAYS(G$16,F$16)*IF(YEAR(F$16+1)=$D124,_xlfn.DAYS(DATE($D124,12,31),F$16)+1,IF(AND(YEAR(F$16+1)&lt;$D124,$D124&lt;YEAR(G$16)),_xlfn.DAYS(DATE($D124,12,31),DATE($D124,1,1))+1,0)),0))</f>
        <v>0</v>
      </c>
      <c r="H124" s="116" cm="1">
        <f t="array" ref="H124">IF(YEAR(H$16)=$D124, H$46-SUM(_xlfn._xlws.FILTER(H$63:H123,MOD(_xlfn.SEQUENCE(ROWS(H$63:H123)),5)=2)),ROUND(H$46/_xlfn.DAYS(H$16,G$16)*IF(YEAR(G$16+1)=$D124,_xlfn.DAYS(DATE($D124,12,31),G$16)+1,IF(AND(YEAR(G$16+1)&lt;$D124,$D124&lt;YEAR(H$16)),_xlfn.DAYS(DATE($D124,12,31),DATE($D124,1,1))+1,0)),0))</f>
        <v>0</v>
      </c>
      <c r="I124" s="116" cm="1">
        <f t="array" ref="I124">IF(YEAR(I$16)=$D124, I$46-SUM(_xlfn._xlws.FILTER(I$63:I123,MOD(_xlfn.SEQUENCE(ROWS(I$63:I123)),5)=2)),ROUND(I$46/_xlfn.DAYS(I$16,H$16)*IF(YEAR(H$16+1)=$D124,_xlfn.DAYS(DATE($D124,12,31),H$16)+1,IF(AND(YEAR(H$16+1)&lt;$D124,$D124&lt;YEAR(I$16)),_xlfn.DAYS(DATE($D124,12,31),DATE($D124,1,1))+1,0)),0))</f>
        <v>0</v>
      </c>
      <c r="J124" s="116" cm="1">
        <f t="array" ref="J124">IF(YEAR(J$16)=$D124, J$46-SUM(_xlfn._xlws.FILTER(J$63:J123,MOD(_xlfn.SEQUENCE(ROWS(J$63:J123)),5)=2)),ROUND(J$46/_xlfn.DAYS(J$16,I$16)*IF(YEAR(I$16+1)=$D124,_xlfn.DAYS(DATE($D124,12,31),I$16)+1,IF(AND(YEAR(I$16+1)&lt;$D124,$D124&lt;YEAR(J$16)),_xlfn.DAYS(DATE($D124,12,31),DATE($D124,1,1))+1,0)),0))</f>
        <v>0</v>
      </c>
      <c r="K124" s="116" cm="1">
        <f t="array" ref="K124">IF(YEAR(K$16)=$D124, K$46-SUM(_xlfn._xlws.FILTER(K$63:K123,MOD(_xlfn.SEQUENCE(ROWS(K$63:K123)),5)=2)),ROUND(K$46/_xlfn.DAYS(K$16,J$16)*IF(YEAR(J$16+1)=$D124,_xlfn.DAYS(DATE($D124,12,31),J$16)+1,IF(AND(YEAR(J$16+1)&lt;$D124,$D124&lt;YEAR(K$16)),_xlfn.DAYS(DATE($D124,12,31),DATE($D124,1,1))+1,0)),0))</f>
        <v>0</v>
      </c>
      <c r="L124" s="116" cm="1">
        <f t="array" ref="L124">IF(YEAR(L$16)=$D124, L$46-SUM(_xlfn._xlws.FILTER(L$63:L123,MOD(_xlfn.SEQUENCE(ROWS(L$63:L123)),5)=2)),ROUND(L$46/_xlfn.DAYS(L$16,K$16)*IF(YEAR(K$16+1)=$D124,_xlfn.DAYS(DATE($D124,12,31),K$16)+1,IF(AND(YEAR(K$16+1)&lt;$D124,$D124&lt;YEAR(L$16)),_xlfn.DAYS(DATE($D124,12,31),DATE($D124,1,1))+1,0)),0))</f>
        <v>0</v>
      </c>
      <c r="M124" s="116" cm="1">
        <f t="array" ref="M124">IF(YEAR(M$16)=$D124, M$46-SUM(_xlfn._xlws.FILTER(M$63:M123,MOD(_xlfn.SEQUENCE(ROWS(M$63:M123)),5)=2)),ROUND(M$46/_xlfn.DAYS(M$16,L$16)*IF(YEAR(L$16+1)=$D124,_xlfn.DAYS(DATE($D124,12,31),L$16)+1,IF(AND(YEAR(L$16+1)&lt;$D124,$D124&lt;YEAR(M$16)),_xlfn.DAYS(DATE($D124,12,31),DATE($D124,1,1))+1,0)),0))</f>
        <v>0</v>
      </c>
      <c r="N124" s="116" cm="1">
        <f t="array" ref="N124">IF(YEAR(N$16)=$D124, N$46-SUM(_xlfn._xlws.FILTER(N$63:N123,MOD(_xlfn.SEQUENCE(ROWS(N$63:N123)),5)=2)),ROUND(N$46/_xlfn.DAYS(N$16,M$16)*IF(YEAR(M$16+1)=$D124,_xlfn.DAYS(DATE($D124,12,31),M$16)+1,IF(AND(YEAR(M$16+1)&lt;$D124,$D124&lt;YEAR(N$16)),_xlfn.DAYS(DATE($D124,12,31),DATE($D124,1,1))+1,0)),0))</f>
        <v>0</v>
      </c>
      <c r="O124" s="116" cm="1">
        <f t="array" ref="O124">IF(YEAR(O$16)=$D124, O$46-SUM(_xlfn._xlws.FILTER(O$63:O123,MOD(_xlfn.SEQUENCE(ROWS(O$63:O123)),5)=2)),ROUND(O$46/_xlfn.DAYS(O$16,N$16)*IF(YEAR(N$16+1)=$D124,_xlfn.DAYS(DATE($D124,12,31),N$16)+1,IF(AND(YEAR(N$16+1)&lt;$D124,$D124&lt;YEAR(O$16)),_xlfn.DAYS(DATE($D124,12,31),DATE($D124,1,1))+1,0)),0))</f>
        <v>0</v>
      </c>
      <c r="P124" s="116" cm="1">
        <f t="array" ref="P124">IF(YEAR(P$16)=$D124, P$46-SUM(_xlfn._xlws.FILTER(P$63:P123,MOD(_xlfn.SEQUENCE(ROWS(P$63:P123)),5)=2)),ROUND(P$46/_xlfn.DAYS(P$16,O$16)*IF(YEAR(O$16+1)=$D124,_xlfn.DAYS(DATE($D124,12,31),O$16)+1,IF(AND(YEAR(O$16+1)&lt;$D124,$D124&lt;YEAR(P$16)),_xlfn.DAYS(DATE($D124,12,31),DATE($D124,1,1))+1,0)),0))</f>
        <v>1654</v>
      </c>
      <c r="Q124" s="116" cm="1">
        <f t="array" ref="Q124">IF(YEAR(Q$16)=$D124, Q$46-SUM(_xlfn._xlws.FILTER(Q$63:Q123,MOD(_xlfn.SEQUENCE(ROWS(Q$63:Q123)),5)=2)),ROUND(Q$46/_xlfn.DAYS(Q$16,P$16)*IF(YEAR(P$16+1)=$D124,_xlfn.DAYS(DATE($D124,12,31),P$16)+1,IF(AND(YEAR(P$16+1)&lt;$D124,$D124&lt;YEAR(Q$16)),_xlfn.DAYS(DATE($D124,12,31),DATE($D124,1,1))+1,0)),0))</f>
        <v>671</v>
      </c>
      <c r="R124" s="116" cm="1">
        <f t="array" ref="R124">IF(YEAR(R$16)=$D124, R$46-SUM(_xlfn._xlws.FILTER(R$63:R123,MOD(_xlfn.SEQUENCE(ROWS(R$63:R123)),5)=2)),ROUND(R$46/_xlfn.DAYS(R$16,Q$16)*IF(YEAR(Q$16+1)=$D124,_xlfn.DAYS(DATE($D124,12,31),Q$16)+1,IF(AND(YEAR(Q$16+1)&lt;$D124,$D124&lt;YEAR(R$16)),_xlfn.DAYS(DATE($D124,12,31),DATE($D124,1,1))+1,0)),0))</f>
        <v>0</v>
      </c>
      <c r="S124" s="116" cm="1">
        <f t="array" ref="S124">IF(YEAR(S$16)=$D124, S$46-SUM(_xlfn._xlws.FILTER(S$63:S123,MOD(_xlfn.SEQUENCE(ROWS(S$63:S123)),5)=2)),ROUND(S$46/_xlfn.DAYS(S$16,R$16)*IF(YEAR(R$16+1)=$D124,_xlfn.DAYS(DATE($D124,12,31),R$16)+1,IF(AND(YEAR(R$16+1)&lt;$D124,$D124&lt;YEAR(S$16)),_xlfn.DAYS(DATE($D124,12,31),DATE($D124,1,1))+1,0)),0))</f>
        <v>0</v>
      </c>
      <c r="T124" s="116" cm="1">
        <f t="array" ref="T124">IF(YEAR(T$16)=$D124, T$46-SUM(_xlfn._xlws.FILTER(T$63:T123,MOD(_xlfn.SEQUENCE(ROWS(T$63:T123)),5)=2)),ROUND(T$46/_xlfn.DAYS(T$16,S$16)*IF(YEAR(S$16+1)=$D124,_xlfn.DAYS(DATE($D124,12,31),S$16)+1,IF(AND(YEAR(S$16+1)&lt;$D124,$D124&lt;YEAR(T$16)),_xlfn.DAYS(DATE($D124,12,31),DATE($D124,1,1))+1,0)),0))</f>
        <v>0</v>
      </c>
      <c r="U124" s="116" cm="1">
        <f t="array" ref="U124">IF(YEAR(U$16)=$D124, U$46-SUM(_xlfn._xlws.FILTER(U$63:U123,MOD(_xlfn.SEQUENCE(ROWS(U$63:U123)),5)=2)),ROUND(U$46/_xlfn.DAYS(U$16,T$16)*IF(YEAR(T$16+1)=$D124,_xlfn.DAYS(DATE($D124,12,31),T$16)+1,IF(AND(YEAR(T$16+1)&lt;$D124,$D124&lt;YEAR(U$16)),_xlfn.DAYS(DATE($D124,12,31),DATE($D124,1,1))+1,0)),0))</f>
        <v>0</v>
      </c>
      <c r="V124" s="116" cm="1">
        <f t="array" ref="V124">IF(YEAR(V$16)=$D124, V$46-SUM(_xlfn._xlws.FILTER(V$63:V123,MOD(_xlfn.SEQUENCE(ROWS(V$63:V123)),5)=2)),ROUND(V$46/_xlfn.DAYS(V$16,U$16)*IF(YEAR(U$16+1)=$D124,_xlfn.DAYS(DATE($D124,12,31),U$16)+1,IF(AND(YEAR(U$16+1)&lt;$D124,$D124&lt;YEAR(V$16)),_xlfn.DAYS(DATE($D124,12,31),DATE($D124,1,1))+1,0)),0))</f>
        <v>0</v>
      </c>
      <c r="W124" s="116" cm="1">
        <f t="array" ref="W124">IF(YEAR(W$16)=$D124, W$46-SUM(_xlfn._xlws.FILTER(W$63:W123,MOD(_xlfn.SEQUENCE(ROWS(W$63:W123)),5)=2)),ROUND(W$46/_xlfn.DAYS(W$16,V$16)*IF(YEAR(V$16+1)=$D124,_xlfn.DAYS(DATE($D124,12,31),V$16)+1,IF(AND(YEAR(V$16+1)&lt;$D124,$D124&lt;YEAR(W$16)),_xlfn.DAYS(DATE($D124,12,31),DATE($D124,1,1))+1,0)),0))</f>
        <v>0</v>
      </c>
      <c r="X124" s="116" cm="1">
        <f t="array" ref="X124">IF(YEAR(X$16)=$D124, X$46-SUM(_xlfn._xlws.FILTER(X$63:X123,MOD(_xlfn.SEQUENCE(ROWS(X$63:X123)),5)=2)),ROUND(X$46/_xlfn.DAYS(X$16,W$16)*IF(YEAR(W$16+1)=$D124,_xlfn.DAYS(DATE($D124,12,31),W$16)+1,IF(AND(YEAR(W$16+1)&lt;$D124,$D124&lt;YEAR(X$16)),_xlfn.DAYS(DATE($D124,12,31),DATE($D124,1,1))+1,0)),0))</f>
        <v>0</v>
      </c>
    </row>
    <row r="125" spans="1:24" ht="17" hidden="1" outlineLevel="1" x14ac:dyDescent="0.25">
      <c r="A125" s="5">
        <v>29</v>
      </c>
      <c r="B125" s="129" t="s">
        <v>166</v>
      </c>
      <c r="C125" s="114" t="s">
        <v>167</v>
      </c>
      <c r="D125" s="115">
        <f t="shared" si="29"/>
        <v>2032</v>
      </c>
      <c r="E125" s="116">
        <f>E123-E124</f>
        <v>0</v>
      </c>
      <c r="F125" s="116">
        <f t="shared" ref="F125:X125" si="50">F123-F124</f>
        <v>0</v>
      </c>
      <c r="G125" s="116">
        <f t="shared" si="50"/>
        <v>0</v>
      </c>
      <c r="H125" s="116">
        <f t="shared" si="50"/>
        <v>0</v>
      </c>
      <c r="I125" s="116">
        <f t="shared" si="50"/>
        <v>0</v>
      </c>
      <c r="J125" s="116">
        <f t="shared" si="50"/>
        <v>0</v>
      </c>
      <c r="K125" s="116">
        <f t="shared" si="50"/>
        <v>0</v>
      </c>
      <c r="L125" s="116">
        <f t="shared" si="50"/>
        <v>0</v>
      </c>
      <c r="M125" s="116">
        <f t="shared" si="50"/>
        <v>0</v>
      </c>
      <c r="N125" s="116">
        <f t="shared" si="50"/>
        <v>0</v>
      </c>
      <c r="O125" s="116">
        <f t="shared" si="50"/>
        <v>0</v>
      </c>
      <c r="P125" s="116">
        <f t="shared" si="50"/>
        <v>9371</v>
      </c>
      <c r="Q125" s="116">
        <f t="shared" si="50"/>
        <v>3800</v>
      </c>
      <c r="R125" s="116">
        <f t="shared" si="50"/>
        <v>0</v>
      </c>
      <c r="S125" s="116">
        <f t="shared" si="50"/>
        <v>0</v>
      </c>
      <c r="T125" s="116">
        <f t="shared" si="50"/>
        <v>0</v>
      </c>
      <c r="U125" s="116">
        <f t="shared" si="50"/>
        <v>0</v>
      </c>
      <c r="V125" s="116">
        <f t="shared" si="50"/>
        <v>0</v>
      </c>
      <c r="W125" s="116">
        <f t="shared" si="50"/>
        <v>0</v>
      </c>
      <c r="X125" s="116">
        <f t="shared" si="50"/>
        <v>0</v>
      </c>
    </row>
    <row r="126" spans="1:24" ht="17" hidden="1" outlineLevel="1" x14ac:dyDescent="0.25">
      <c r="A126" s="5">
        <v>31</v>
      </c>
      <c r="B126" s="129" t="s">
        <v>168</v>
      </c>
      <c r="C126" s="114" t="s">
        <v>169</v>
      </c>
      <c r="D126" s="115">
        <f t="shared" si="29"/>
        <v>2032</v>
      </c>
      <c r="E126" s="116" cm="1">
        <f t="array" ref="E126">IF(YEAR(E$16)=$D126, E$59-SUM(_xlfn._xlws.FILTER(E$63:E125,MOD(_xlfn.SEQUENCE(ROWS(E$63:E125)),5)=4)),ROUND(E$59/_xlfn.DAYS(E$16,D$16)*IF(YEAR(D$16+1)=$D126,_xlfn.DAYS(DATE($D126,12,31),D$16)+1,IF(AND(YEAR(D$16+1)&lt;$D126,$D126&lt;YEAR(E$16)),_xlfn.DAYS(DATE($D126,12,31),DATE($D126,1,1))+1,0)),0))</f>
        <v>0</v>
      </c>
      <c r="F126" s="116" cm="1">
        <f t="array" ref="F126">IF(YEAR(F$16)=$D126, F$59-SUM(_xlfn._xlws.FILTER(F$63:F125,MOD(_xlfn.SEQUENCE(ROWS(F$63:F125)),5)=4)),ROUND(F$59/_xlfn.DAYS(F$16,E$16)*IF(YEAR(E$16+1)=$D126,_xlfn.DAYS(DATE($D126,12,31),E$16)+1,IF(AND(YEAR(E$16+1)&lt;$D126,$D126&lt;YEAR(F$16)),_xlfn.DAYS(DATE($D126,12,31),DATE($D126,1,1))+1,0)),0))</f>
        <v>0</v>
      </c>
      <c r="G126" s="116" cm="1">
        <f t="array" ref="G126">IF(YEAR(G$16)=$D126, G$59-SUM(_xlfn._xlws.FILTER(G$63:G125,MOD(_xlfn.SEQUENCE(ROWS(G$63:G125)),5)=4)),ROUND(G$59/_xlfn.DAYS(G$16,F$16)*IF(YEAR(F$16+1)=$D126,_xlfn.DAYS(DATE($D126,12,31),F$16)+1,IF(AND(YEAR(F$16+1)&lt;$D126,$D126&lt;YEAR(G$16)),_xlfn.DAYS(DATE($D126,12,31),DATE($D126,1,1))+1,0)),0))</f>
        <v>0</v>
      </c>
      <c r="H126" s="116" cm="1">
        <f t="array" ref="H126">IF(YEAR(H$16)=$D126, H$59-SUM(_xlfn._xlws.FILTER(H$63:H125,MOD(_xlfn.SEQUENCE(ROWS(H$63:H125)),5)=4)),ROUND(H$59/_xlfn.DAYS(H$16,G$16)*IF(YEAR(G$16+1)=$D126,_xlfn.DAYS(DATE($D126,12,31),G$16)+1,IF(AND(YEAR(G$16+1)&lt;$D126,$D126&lt;YEAR(H$16)),_xlfn.DAYS(DATE($D126,12,31),DATE($D126,1,1))+1,0)),0))</f>
        <v>0</v>
      </c>
      <c r="I126" s="116" cm="1">
        <f t="array" ref="I126">IF(YEAR(I$16)=$D126, I$59-SUM(_xlfn._xlws.FILTER(I$63:I125,MOD(_xlfn.SEQUENCE(ROWS(I$63:I125)),5)=4)),ROUND(I$59/_xlfn.DAYS(I$16,H$16)*IF(YEAR(H$16+1)=$D126,_xlfn.DAYS(DATE($D126,12,31),H$16)+1,IF(AND(YEAR(H$16+1)&lt;$D126,$D126&lt;YEAR(I$16)),_xlfn.DAYS(DATE($D126,12,31),DATE($D126,1,1))+1,0)),0))</f>
        <v>0</v>
      </c>
      <c r="J126" s="116" cm="1">
        <f t="array" ref="J126">IF(YEAR(J$16)=$D126, J$59-SUM(_xlfn._xlws.FILTER(J$63:J125,MOD(_xlfn.SEQUENCE(ROWS(J$63:J125)),5)=4)),ROUND(J$59/_xlfn.DAYS(J$16,I$16)*IF(YEAR(I$16+1)=$D126,_xlfn.DAYS(DATE($D126,12,31),I$16)+1,IF(AND(YEAR(I$16+1)&lt;$D126,$D126&lt;YEAR(J$16)),_xlfn.DAYS(DATE($D126,12,31),DATE($D126,1,1))+1,0)),0))</f>
        <v>0</v>
      </c>
      <c r="K126" s="116" cm="1">
        <f t="array" ref="K126">IF(YEAR(K$16)=$D126, K$59-SUM(_xlfn._xlws.FILTER(K$63:K125,MOD(_xlfn.SEQUENCE(ROWS(K$63:K125)),5)=4)),ROUND(K$59/_xlfn.DAYS(K$16,J$16)*IF(YEAR(J$16+1)=$D126,_xlfn.DAYS(DATE($D126,12,31),J$16)+1,IF(AND(YEAR(J$16+1)&lt;$D126,$D126&lt;YEAR(K$16)),_xlfn.DAYS(DATE($D126,12,31),DATE($D126,1,1))+1,0)),0))</f>
        <v>0</v>
      </c>
      <c r="L126" s="116" cm="1">
        <f t="array" ref="L126">IF(YEAR(L$16)=$D126, L$59-SUM(_xlfn._xlws.FILTER(L$63:L125,MOD(_xlfn.SEQUENCE(ROWS(L$63:L125)),5)=4)),ROUND(L$59/_xlfn.DAYS(L$16,K$16)*IF(YEAR(K$16+1)=$D126,_xlfn.DAYS(DATE($D126,12,31),K$16)+1,IF(AND(YEAR(K$16+1)&lt;$D126,$D126&lt;YEAR(L$16)),_xlfn.DAYS(DATE($D126,12,31),DATE($D126,1,1))+1,0)),0))</f>
        <v>0</v>
      </c>
      <c r="M126" s="116" cm="1">
        <f t="array" ref="M126">IF(YEAR(M$16)=$D126, M$59-SUM(_xlfn._xlws.FILTER(M$63:M125,MOD(_xlfn.SEQUENCE(ROWS(M$63:M125)),5)=4)),ROUND(M$59/_xlfn.DAYS(M$16,L$16)*IF(YEAR(L$16+1)=$D126,_xlfn.DAYS(DATE($D126,12,31),L$16)+1,IF(AND(YEAR(L$16+1)&lt;$D126,$D126&lt;YEAR(M$16)),_xlfn.DAYS(DATE($D126,12,31),DATE($D126,1,1))+1,0)),0))</f>
        <v>0</v>
      </c>
      <c r="N126" s="116" cm="1">
        <f t="array" ref="N126">IF(YEAR(N$16)=$D126, N$59-SUM(_xlfn._xlws.FILTER(N$63:N125,MOD(_xlfn.SEQUENCE(ROWS(N$63:N125)),5)=4)),ROUND(N$59/_xlfn.DAYS(N$16,M$16)*IF(YEAR(M$16+1)=$D126,_xlfn.DAYS(DATE($D126,12,31),M$16)+1,IF(AND(YEAR(M$16+1)&lt;$D126,$D126&lt;YEAR(N$16)),_xlfn.DAYS(DATE($D126,12,31),DATE($D126,1,1))+1,0)),0))</f>
        <v>0</v>
      </c>
      <c r="O126" s="116" cm="1">
        <f t="array" ref="O126">IF(YEAR(O$16)=$D126, O$59-SUM(_xlfn._xlws.FILTER(O$63:O125,MOD(_xlfn.SEQUENCE(ROWS(O$63:O125)),5)=4)),ROUND(O$59/_xlfn.DAYS(O$16,N$16)*IF(YEAR(N$16+1)=$D126,_xlfn.DAYS(DATE($D126,12,31),N$16)+1,IF(AND(YEAR(N$16+1)&lt;$D126,$D126&lt;YEAR(O$16)),_xlfn.DAYS(DATE($D126,12,31),DATE($D126,1,1))+1,0)),0))</f>
        <v>0</v>
      </c>
      <c r="P126" s="116" cm="1">
        <f t="array" ref="P126">IF(YEAR(P$16)=$D126, P$59-SUM(_xlfn._xlws.FILTER(P$63:P125,MOD(_xlfn.SEQUENCE(ROWS(P$63:P125)),5)=4)),ROUND(P$59/_xlfn.DAYS(P$16,O$16)*IF(YEAR(O$16+1)=$D126,_xlfn.DAYS(DATE($D126,12,31),O$16)+1,IF(AND(YEAR(O$16+1)&lt;$D126,$D126&lt;YEAR(P$16)),_xlfn.DAYS(DATE($D126,12,31),DATE($D126,1,1))+1,0)),0))</f>
        <v>11025</v>
      </c>
      <c r="Q126" s="116" cm="1">
        <f t="array" ref="Q126">IF(YEAR(Q$16)=$D126, Q$59-SUM(_xlfn._xlws.FILTER(Q$63:Q125,MOD(_xlfn.SEQUENCE(ROWS(Q$63:Q125)),5)=4)),ROUND(Q$59/_xlfn.DAYS(Q$16,P$16)*IF(YEAR(P$16+1)=$D126,_xlfn.DAYS(DATE($D126,12,31),P$16)+1,IF(AND(YEAR(P$16+1)&lt;$D126,$D126&lt;YEAR(Q$16)),_xlfn.DAYS(DATE($D126,12,31),DATE($D126,1,1))+1,0)),0))</f>
        <v>4471</v>
      </c>
      <c r="R126" s="116" cm="1">
        <f t="array" ref="R126">IF(YEAR(R$16)=$D126, R$59-SUM(_xlfn._xlws.FILTER(R$63:R125,MOD(_xlfn.SEQUENCE(ROWS(R$63:R125)),5)=4)),ROUND(R$59/_xlfn.DAYS(R$16,Q$16)*IF(YEAR(Q$16+1)=$D126,_xlfn.DAYS(DATE($D126,12,31),Q$16)+1,IF(AND(YEAR(Q$16+1)&lt;$D126,$D126&lt;YEAR(R$16)),_xlfn.DAYS(DATE($D126,12,31),DATE($D126,1,1))+1,0)),0))</f>
        <v>0</v>
      </c>
      <c r="S126" s="116" cm="1">
        <f t="array" ref="S126">IF(YEAR(S$16)=$D126, S$59-SUM(_xlfn._xlws.FILTER(S$63:S125,MOD(_xlfn.SEQUENCE(ROWS(S$63:S125)),5)=4)),ROUND(S$59/_xlfn.DAYS(S$16,R$16)*IF(YEAR(R$16+1)=$D126,_xlfn.DAYS(DATE($D126,12,31),R$16)+1,IF(AND(YEAR(R$16+1)&lt;$D126,$D126&lt;YEAR(S$16)),_xlfn.DAYS(DATE($D126,12,31),DATE($D126,1,1))+1,0)),0))</f>
        <v>0</v>
      </c>
      <c r="T126" s="116" cm="1">
        <f t="array" ref="T126">IF(YEAR(T$16)=$D126, T$59-SUM(_xlfn._xlws.FILTER(T$63:T125,MOD(_xlfn.SEQUENCE(ROWS(T$63:T125)),5)=4)),ROUND(T$59/_xlfn.DAYS(T$16,S$16)*IF(YEAR(S$16+1)=$D126,_xlfn.DAYS(DATE($D126,12,31),S$16)+1,IF(AND(YEAR(S$16+1)&lt;$D126,$D126&lt;YEAR(T$16)),_xlfn.DAYS(DATE($D126,12,31),DATE($D126,1,1))+1,0)),0))</f>
        <v>0</v>
      </c>
      <c r="U126" s="116" cm="1">
        <f t="array" ref="U126">IF(YEAR(U$16)=$D126, U$59-SUM(_xlfn._xlws.FILTER(U$63:U125,MOD(_xlfn.SEQUENCE(ROWS(U$63:U125)),5)=4)),ROUND(U$59/_xlfn.DAYS(U$16,T$16)*IF(YEAR(T$16+1)=$D126,_xlfn.DAYS(DATE($D126,12,31),T$16)+1,IF(AND(YEAR(T$16+1)&lt;$D126,$D126&lt;YEAR(U$16)),_xlfn.DAYS(DATE($D126,12,31),DATE($D126,1,1))+1,0)),0))</f>
        <v>0</v>
      </c>
      <c r="V126" s="116" cm="1">
        <f t="array" ref="V126">IF(YEAR(V$16)=$D126, V$59-SUM(_xlfn._xlws.FILTER(V$63:V125,MOD(_xlfn.SEQUENCE(ROWS(V$63:V125)),5)=4)),ROUND(V$59/_xlfn.DAYS(V$16,U$16)*IF(YEAR(U$16+1)=$D126,_xlfn.DAYS(DATE($D126,12,31),U$16)+1,IF(AND(YEAR(U$16+1)&lt;$D126,$D126&lt;YEAR(V$16)),_xlfn.DAYS(DATE($D126,12,31),DATE($D126,1,1))+1,0)),0))</f>
        <v>0</v>
      </c>
      <c r="W126" s="116" cm="1">
        <f t="array" ref="W126">IF(YEAR(W$16)=$D126, W$59-SUM(_xlfn._xlws.FILTER(W$63:W125,MOD(_xlfn.SEQUENCE(ROWS(W$63:W125)),5)=4)),ROUND(W$59/_xlfn.DAYS(W$16,V$16)*IF(YEAR(V$16+1)=$D126,_xlfn.DAYS(DATE($D126,12,31),V$16)+1,IF(AND(YEAR(V$16+1)&lt;$D126,$D126&lt;YEAR(W$16)),_xlfn.DAYS(DATE($D126,12,31),DATE($D126,1,1))+1,0)),0))</f>
        <v>0</v>
      </c>
      <c r="X126" s="116" cm="1">
        <f t="array" ref="X126">IF(YEAR(X$16)=$D126, X$59-SUM(_xlfn._xlws.FILTER(X$63:X125,MOD(_xlfn.SEQUENCE(ROWS(X$63:X125)),5)=4)),ROUND(X$59/_xlfn.DAYS(X$16,W$16)*IF(YEAR(W$16+1)=$D126,_xlfn.DAYS(DATE($D126,12,31),W$16)+1,IF(AND(YEAR(W$16+1)&lt;$D126,$D126&lt;YEAR(X$16)),_xlfn.DAYS(DATE($D126,12,31),DATE($D126,1,1))+1,0)),0))</f>
        <v>0</v>
      </c>
    </row>
    <row r="127" spans="1:24" ht="17" hidden="1" outlineLevel="1" x14ac:dyDescent="0.25">
      <c r="A127" s="5">
        <v>33</v>
      </c>
      <c r="B127" s="129" t="s">
        <v>170</v>
      </c>
      <c r="C127" s="117" t="s">
        <v>171</v>
      </c>
      <c r="D127" s="118">
        <f t="shared" si="29"/>
        <v>2032</v>
      </c>
      <c r="E127" s="119">
        <f>E123-E126</f>
        <v>0</v>
      </c>
      <c r="F127" s="119">
        <f t="shared" ref="F127:X127" si="51">F123-F126</f>
        <v>0</v>
      </c>
      <c r="G127" s="119">
        <f t="shared" si="51"/>
        <v>0</v>
      </c>
      <c r="H127" s="119">
        <f t="shared" si="51"/>
        <v>0</v>
      </c>
      <c r="I127" s="119">
        <f t="shared" si="51"/>
        <v>0</v>
      </c>
      <c r="J127" s="119">
        <f t="shared" si="51"/>
        <v>0</v>
      </c>
      <c r="K127" s="119">
        <f t="shared" si="51"/>
        <v>0</v>
      </c>
      <c r="L127" s="119">
        <f t="shared" si="51"/>
        <v>0</v>
      </c>
      <c r="M127" s="119">
        <f t="shared" si="51"/>
        <v>0</v>
      </c>
      <c r="N127" s="119">
        <f t="shared" si="51"/>
        <v>0</v>
      </c>
      <c r="O127" s="119">
        <f t="shared" si="51"/>
        <v>0</v>
      </c>
      <c r="P127" s="119">
        <f t="shared" si="51"/>
        <v>0</v>
      </c>
      <c r="Q127" s="119">
        <f t="shared" si="51"/>
        <v>0</v>
      </c>
      <c r="R127" s="119">
        <f t="shared" si="51"/>
        <v>0</v>
      </c>
      <c r="S127" s="119">
        <f t="shared" si="51"/>
        <v>0</v>
      </c>
      <c r="T127" s="119">
        <f t="shared" si="51"/>
        <v>0</v>
      </c>
      <c r="U127" s="119">
        <f t="shared" si="51"/>
        <v>0</v>
      </c>
      <c r="V127" s="119">
        <f t="shared" si="51"/>
        <v>0</v>
      </c>
      <c r="W127" s="119">
        <f t="shared" si="51"/>
        <v>0</v>
      </c>
      <c r="X127" s="119">
        <f t="shared" si="51"/>
        <v>0</v>
      </c>
    </row>
    <row r="128" spans="1:24" ht="17" hidden="1" outlineLevel="1" x14ac:dyDescent="0.25">
      <c r="A128" s="5">
        <v>27</v>
      </c>
      <c r="B128" s="37" t="s">
        <v>162</v>
      </c>
      <c r="C128" s="120" t="s">
        <v>163</v>
      </c>
      <c r="D128" s="121">
        <f t="shared" si="29"/>
        <v>2033</v>
      </c>
      <c r="E128" s="122" cm="1">
        <f t="array" ref="E128">IF(YEAR(E$16)=$D128, E$44-SUM(_xlfn._xlws.FILTER(E$63:E127,MOD(_xlfn.SEQUENCE(ROWS(E$63:E127)),5)=1)),ROUND(E$44/_xlfn.DAYS(E$16,D$16)*IF(YEAR(D$16+1)=$D128,_xlfn.DAYS(DATE($D128,12,31),D$16)+1,IF(AND(YEAR(D$16+1)&lt;$D128,$D128&lt;YEAR(E$16)),_xlfn.DAYS(DATE($D128,12,31),DATE($D128,1,1))+1,0)),0))</f>
        <v>0</v>
      </c>
      <c r="F128" s="122" cm="1">
        <f t="array" ref="F128">IF(YEAR(F$16)=$D128, F$44-SUM(_xlfn._xlws.FILTER(F$63:F127,MOD(_xlfn.SEQUENCE(ROWS(F$63:F127)),5)=1)),ROUND(F$44/_xlfn.DAYS(F$16,E$16)*IF(YEAR(E$16+1)=$D128,_xlfn.DAYS(DATE($D128,12,31),E$16)+1,IF(AND(YEAR(E$16+1)&lt;$D128,$D128&lt;YEAR(F$16)),_xlfn.DAYS(DATE($D128,12,31),DATE($D128,1,1))+1,0)),0))</f>
        <v>0</v>
      </c>
      <c r="G128" s="122" cm="1">
        <f t="array" ref="G128">IF(YEAR(G$16)=$D128, G$44-SUM(_xlfn._xlws.FILTER(G$63:G127,MOD(_xlfn.SEQUENCE(ROWS(G$63:G127)),5)=1)),ROUND(G$44/_xlfn.DAYS(G$16,F$16)*IF(YEAR(F$16+1)=$D128,_xlfn.DAYS(DATE($D128,12,31),F$16)+1,IF(AND(YEAR(F$16+1)&lt;$D128,$D128&lt;YEAR(G$16)),_xlfn.DAYS(DATE($D128,12,31),DATE($D128,1,1))+1,0)),0))</f>
        <v>0</v>
      </c>
      <c r="H128" s="122" cm="1">
        <f t="array" ref="H128">IF(YEAR(H$16)=$D128, H$44-SUM(_xlfn._xlws.FILTER(H$63:H127,MOD(_xlfn.SEQUENCE(ROWS(H$63:H127)),5)=1)),ROUND(H$44/_xlfn.DAYS(H$16,G$16)*IF(YEAR(G$16+1)=$D128,_xlfn.DAYS(DATE($D128,12,31),G$16)+1,IF(AND(YEAR(G$16+1)&lt;$D128,$D128&lt;YEAR(H$16)),_xlfn.DAYS(DATE($D128,12,31),DATE($D128,1,1))+1,0)),0))</f>
        <v>0</v>
      </c>
      <c r="I128" s="122" cm="1">
        <f t="array" ref="I128">IF(YEAR(I$16)=$D128, I$44-SUM(_xlfn._xlws.FILTER(I$63:I127,MOD(_xlfn.SEQUENCE(ROWS(I$63:I127)),5)=1)),ROUND(I$44/_xlfn.DAYS(I$16,H$16)*IF(YEAR(H$16+1)=$D128,_xlfn.DAYS(DATE($D128,12,31),H$16)+1,IF(AND(YEAR(H$16+1)&lt;$D128,$D128&lt;YEAR(I$16)),_xlfn.DAYS(DATE($D128,12,31),DATE($D128,1,1))+1,0)),0))</f>
        <v>0</v>
      </c>
      <c r="J128" s="122" cm="1">
        <f t="array" ref="J128">IF(YEAR(J$16)=$D128, J$44-SUM(_xlfn._xlws.FILTER(J$63:J127,MOD(_xlfn.SEQUENCE(ROWS(J$63:J127)),5)=1)),ROUND(J$44/_xlfn.DAYS(J$16,I$16)*IF(YEAR(I$16+1)=$D128,_xlfn.DAYS(DATE($D128,12,31),I$16)+1,IF(AND(YEAR(I$16+1)&lt;$D128,$D128&lt;YEAR(J$16)),_xlfn.DAYS(DATE($D128,12,31),DATE($D128,1,1))+1,0)),0))</f>
        <v>0</v>
      </c>
      <c r="K128" s="122" cm="1">
        <f t="array" ref="K128">IF(YEAR(K$16)=$D128, K$44-SUM(_xlfn._xlws.FILTER(K$63:K127,MOD(_xlfn.SEQUENCE(ROWS(K$63:K127)),5)=1)),ROUND(K$44/_xlfn.DAYS(K$16,J$16)*IF(YEAR(J$16+1)=$D128,_xlfn.DAYS(DATE($D128,12,31),J$16)+1,IF(AND(YEAR(J$16+1)&lt;$D128,$D128&lt;YEAR(K$16)),_xlfn.DAYS(DATE($D128,12,31),DATE($D128,1,1))+1,0)),0))</f>
        <v>0</v>
      </c>
      <c r="L128" s="122" cm="1">
        <f t="array" ref="L128">IF(YEAR(L$16)=$D128, L$44-SUM(_xlfn._xlws.FILTER(L$63:L127,MOD(_xlfn.SEQUENCE(ROWS(L$63:L127)),5)=1)),ROUND(L$44/_xlfn.DAYS(L$16,K$16)*IF(YEAR(K$16+1)=$D128,_xlfn.DAYS(DATE($D128,12,31),K$16)+1,IF(AND(YEAR(K$16+1)&lt;$D128,$D128&lt;YEAR(L$16)),_xlfn.DAYS(DATE($D128,12,31),DATE($D128,1,1))+1,0)),0))</f>
        <v>0</v>
      </c>
      <c r="M128" s="122" cm="1">
        <f t="array" ref="M128">IF(YEAR(M$16)=$D128, M$44-SUM(_xlfn._xlws.FILTER(M$63:M127,MOD(_xlfn.SEQUENCE(ROWS(M$63:M127)),5)=1)),ROUND(M$44/_xlfn.DAYS(M$16,L$16)*IF(YEAR(L$16+1)=$D128,_xlfn.DAYS(DATE($D128,12,31),L$16)+1,IF(AND(YEAR(L$16+1)&lt;$D128,$D128&lt;YEAR(M$16)),_xlfn.DAYS(DATE($D128,12,31),DATE($D128,1,1))+1,0)),0))</f>
        <v>0</v>
      </c>
      <c r="N128" s="122" cm="1">
        <f t="array" ref="N128">IF(YEAR(N$16)=$D128, N$44-SUM(_xlfn._xlws.FILTER(N$63:N127,MOD(_xlfn.SEQUENCE(ROWS(N$63:N127)),5)=1)),ROUND(N$44/_xlfn.DAYS(N$16,M$16)*IF(YEAR(M$16+1)=$D128,_xlfn.DAYS(DATE($D128,12,31),M$16)+1,IF(AND(YEAR(M$16+1)&lt;$D128,$D128&lt;YEAR(N$16)),_xlfn.DAYS(DATE($D128,12,31),DATE($D128,1,1))+1,0)),0))</f>
        <v>0</v>
      </c>
      <c r="O128" s="122" cm="1">
        <f t="array" ref="O128">IF(YEAR(O$16)=$D128, O$44-SUM(_xlfn._xlws.FILTER(O$63:O127,MOD(_xlfn.SEQUENCE(ROWS(O$63:O127)),5)=1)),ROUND(O$44/_xlfn.DAYS(O$16,N$16)*IF(YEAR(N$16+1)=$D128,_xlfn.DAYS(DATE($D128,12,31),N$16)+1,IF(AND(YEAR(N$16+1)&lt;$D128,$D128&lt;YEAR(O$16)),_xlfn.DAYS(DATE($D128,12,31),DATE($D128,1,1))+1,0)),0))</f>
        <v>0</v>
      </c>
      <c r="P128" s="122" cm="1">
        <f t="array" ref="P128">IF(YEAR(P$16)=$D128, P$44-SUM(_xlfn._xlws.FILTER(P$63:P127,MOD(_xlfn.SEQUENCE(ROWS(P$63:P127)),5)=1)),ROUND(P$44/_xlfn.DAYS(P$16,O$16)*IF(YEAR(O$16+1)=$D128,_xlfn.DAYS(DATE($D128,12,31),O$16)+1,IF(AND(YEAR(O$16+1)&lt;$D128,$D128&lt;YEAR(P$16)),_xlfn.DAYS(DATE($D128,12,31),DATE($D128,1,1))+1,0)),0))</f>
        <v>0</v>
      </c>
      <c r="Q128" s="122" cm="1">
        <f t="array" ref="Q128">IF(YEAR(Q$16)=$D128, Q$44-SUM(_xlfn._xlws.FILTER(Q$63:Q127,MOD(_xlfn.SEQUENCE(ROWS(Q$63:Q127)),5)=1)),ROUND(Q$44/_xlfn.DAYS(Q$16,P$16)*IF(YEAR(P$16+1)=$D128,_xlfn.DAYS(DATE($D128,12,31),P$16)+1,IF(AND(YEAR(P$16+1)&lt;$D128,$D128&lt;YEAR(Q$16)),_xlfn.DAYS(DATE($D128,12,31),DATE($D128,1,1))+1,0)),0))</f>
        <v>10641</v>
      </c>
      <c r="R128" s="122" cm="1">
        <f t="array" ref="R128">IF(YEAR(R$16)=$D128, R$44-SUM(_xlfn._xlws.FILTER(R$63:R127,MOD(_xlfn.SEQUENCE(ROWS(R$63:R127)),5)=1)),ROUND(R$44/_xlfn.DAYS(R$16,Q$16)*IF(YEAR(Q$16+1)=$D128,_xlfn.DAYS(DATE($D128,12,31),Q$16)+1,IF(AND(YEAR(Q$16+1)&lt;$D128,$D128&lt;YEAR(R$16)),_xlfn.DAYS(DATE($D128,12,31),DATE($D128,1,1))+1,0)),0))</f>
        <v>4303</v>
      </c>
      <c r="S128" s="122" cm="1">
        <f t="array" ref="S128">IF(YEAR(S$16)=$D128, S$44-SUM(_xlfn._xlws.FILTER(S$63:S127,MOD(_xlfn.SEQUENCE(ROWS(S$63:S127)),5)=1)),ROUND(S$44/_xlfn.DAYS(S$16,R$16)*IF(YEAR(R$16+1)=$D128,_xlfn.DAYS(DATE($D128,12,31),R$16)+1,IF(AND(YEAR(R$16+1)&lt;$D128,$D128&lt;YEAR(S$16)),_xlfn.DAYS(DATE($D128,12,31),DATE($D128,1,1))+1,0)),0))</f>
        <v>0</v>
      </c>
      <c r="T128" s="122" cm="1">
        <f t="array" ref="T128">IF(YEAR(T$16)=$D128, T$44-SUM(_xlfn._xlws.FILTER(T$63:T127,MOD(_xlfn.SEQUENCE(ROWS(T$63:T127)),5)=1)),ROUND(T$44/_xlfn.DAYS(T$16,S$16)*IF(YEAR(S$16+1)=$D128,_xlfn.DAYS(DATE($D128,12,31),S$16)+1,IF(AND(YEAR(S$16+1)&lt;$D128,$D128&lt;YEAR(T$16)),_xlfn.DAYS(DATE($D128,12,31),DATE($D128,1,1))+1,0)),0))</f>
        <v>0</v>
      </c>
      <c r="U128" s="122" cm="1">
        <f t="array" ref="U128">IF(YEAR(U$16)=$D128, U$44-SUM(_xlfn._xlws.FILTER(U$63:U127,MOD(_xlfn.SEQUENCE(ROWS(U$63:U127)),5)=1)),ROUND(U$44/_xlfn.DAYS(U$16,T$16)*IF(YEAR(T$16+1)=$D128,_xlfn.DAYS(DATE($D128,12,31),T$16)+1,IF(AND(YEAR(T$16+1)&lt;$D128,$D128&lt;YEAR(U$16)),_xlfn.DAYS(DATE($D128,12,31),DATE($D128,1,1))+1,0)),0))</f>
        <v>0</v>
      </c>
      <c r="V128" s="122" cm="1">
        <f t="array" ref="V128">IF(YEAR(V$16)=$D128, V$44-SUM(_xlfn._xlws.FILTER(V$63:V127,MOD(_xlfn.SEQUENCE(ROWS(V$63:V127)),5)=1)),ROUND(V$44/_xlfn.DAYS(V$16,U$16)*IF(YEAR(U$16+1)=$D128,_xlfn.DAYS(DATE($D128,12,31),U$16)+1,IF(AND(YEAR(U$16+1)&lt;$D128,$D128&lt;YEAR(V$16)),_xlfn.DAYS(DATE($D128,12,31),DATE($D128,1,1))+1,0)),0))</f>
        <v>0</v>
      </c>
      <c r="W128" s="122" cm="1">
        <f t="array" ref="W128">IF(YEAR(W$16)=$D128, W$44-SUM(_xlfn._xlws.FILTER(W$63:W127,MOD(_xlfn.SEQUENCE(ROWS(W$63:W127)),5)=1)),ROUND(W$44/_xlfn.DAYS(W$16,V$16)*IF(YEAR(V$16+1)=$D128,_xlfn.DAYS(DATE($D128,12,31),V$16)+1,IF(AND(YEAR(V$16+1)&lt;$D128,$D128&lt;YEAR(W$16)),_xlfn.DAYS(DATE($D128,12,31),DATE($D128,1,1))+1,0)),0))</f>
        <v>0</v>
      </c>
      <c r="X128" s="122" cm="1">
        <f t="array" ref="X128">IF(YEAR(X$16)=$D128, X$44-SUM(_xlfn._xlws.FILTER(X$63:X127,MOD(_xlfn.SEQUENCE(ROWS(X$63:X127)),5)=1)),ROUND(X$44/_xlfn.DAYS(X$16,W$16)*IF(YEAR(W$16+1)=$D128,_xlfn.DAYS(DATE($D128,12,31),W$16)+1,IF(AND(YEAR(W$16+1)&lt;$D128,$D128&lt;YEAR(X$16)),_xlfn.DAYS(DATE($D128,12,31),DATE($D128,1,1))+1,0)),0))</f>
        <v>0</v>
      </c>
    </row>
    <row r="129" spans="1:24" ht="17" hidden="1" outlineLevel="1" x14ac:dyDescent="0.25">
      <c r="A129" s="5">
        <v>28</v>
      </c>
      <c r="B129" s="129" t="s">
        <v>164</v>
      </c>
      <c r="C129" s="120" t="s">
        <v>165</v>
      </c>
      <c r="D129" s="121">
        <f t="shared" si="29"/>
        <v>2033</v>
      </c>
      <c r="E129" s="122" cm="1">
        <f t="array" ref="E129">IF(YEAR(E$16)=$D129, E$46-SUM(_xlfn._xlws.FILTER(E$63:E128,MOD(_xlfn.SEQUENCE(ROWS(E$63:E128)),5)=2)),ROUND(E$46/_xlfn.DAYS(E$16,D$16)*IF(YEAR(D$16+1)=$D129,_xlfn.DAYS(DATE($D129,12,31),D$16)+1,IF(AND(YEAR(D$16+1)&lt;$D129,$D129&lt;YEAR(E$16)),_xlfn.DAYS(DATE($D129,12,31),DATE($D129,1,1))+1,0)),0))</f>
        <v>0</v>
      </c>
      <c r="F129" s="122" cm="1">
        <f t="array" ref="F129">IF(YEAR(F$16)=$D129, F$46-SUM(_xlfn._xlws.FILTER(F$63:F128,MOD(_xlfn.SEQUENCE(ROWS(F$63:F128)),5)=2)),ROUND(F$46/_xlfn.DAYS(F$16,E$16)*IF(YEAR(E$16+1)=$D129,_xlfn.DAYS(DATE($D129,12,31),E$16)+1,IF(AND(YEAR(E$16+1)&lt;$D129,$D129&lt;YEAR(F$16)),_xlfn.DAYS(DATE($D129,12,31),DATE($D129,1,1))+1,0)),0))</f>
        <v>0</v>
      </c>
      <c r="G129" s="122" cm="1">
        <f t="array" ref="G129">IF(YEAR(G$16)=$D129, G$46-SUM(_xlfn._xlws.FILTER(G$63:G128,MOD(_xlfn.SEQUENCE(ROWS(G$63:G128)),5)=2)),ROUND(G$46/_xlfn.DAYS(G$16,F$16)*IF(YEAR(F$16+1)=$D129,_xlfn.DAYS(DATE($D129,12,31),F$16)+1,IF(AND(YEAR(F$16+1)&lt;$D129,$D129&lt;YEAR(G$16)),_xlfn.DAYS(DATE($D129,12,31),DATE($D129,1,1))+1,0)),0))</f>
        <v>0</v>
      </c>
      <c r="H129" s="122" cm="1">
        <f t="array" ref="H129">IF(YEAR(H$16)=$D129, H$46-SUM(_xlfn._xlws.FILTER(H$63:H128,MOD(_xlfn.SEQUENCE(ROWS(H$63:H128)),5)=2)),ROUND(H$46/_xlfn.DAYS(H$16,G$16)*IF(YEAR(G$16+1)=$D129,_xlfn.DAYS(DATE($D129,12,31),G$16)+1,IF(AND(YEAR(G$16+1)&lt;$D129,$D129&lt;YEAR(H$16)),_xlfn.DAYS(DATE($D129,12,31),DATE($D129,1,1))+1,0)),0))</f>
        <v>0</v>
      </c>
      <c r="I129" s="122" cm="1">
        <f t="array" ref="I129">IF(YEAR(I$16)=$D129, I$46-SUM(_xlfn._xlws.FILTER(I$63:I128,MOD(_xlfn.SEQUENCE(ROWS(I$63:I128)),5)=2)),ROUND(I$46/_xlfn.DAYS(I$16,H$16)*IF(YEAR(H$16+1)=$D129,_xlfn.DAYS(DATE($D129,12,31),H$16)+1,IF(AND(YEAR(H$16+1)&lt;$D129,$D129&lt;YEAR(I$16)),_xlfn.DAYS(DATE($D129,12,31),DATE($D129,1,1))+1,0)),0))</f>
        <v>0</v>
      </c>
      <c r="J129" s="122" cm="1">
        <f t="array" ref="J129">IF(YEAR(J$16)=$D129, J$46-SUM(_xlfn._xlws.FILTER(J$63:J128,MOD(_xlfn.SEQUENCE(ROWS(J$63:J128)),5)=2)),ROUND(J$46/_xlfn.DAYS(J$16,I$16)*IF(YEAR(I$16+1)=$D129,_xlfn.DAYS(DATE($D129,12,31),I$16)+1,IF(AND(YEAR(I$16+1)&lt;$D129,$D129&lt;YEAR(J$16)),_xlfn.DAYS(DATE($D129,12,31),DATE($D129,1,1))+1,0)),0))</f>
        <v>0</v>
      </c>
      <c r="K129" s="122" cm="1">
        <f t="array" ref="K129">IF(YEAR(K$16)=$D129, K$46-SUM(_xlfn._xlws.FILTER(K$63:K128,MOD(_xlfn.SEQUENCE(ROWS(K$63:K128)),5)=2)),ROUND(K$46/_xlfn.DAYS(K$16,J$16)*IF(YEAR(J$16+1)=$D129,_xlfn.DAYS(DATE($D129,12,31),J$16)+1,IF(AND(YEAR(J$16+1)&lt;$D129,$D129&lt;YEAR(K$16)),_xlfn.DAYS(DATE($D129,12,31),DATE($D129,1,1))+1,0)),0))</f>
        <v>0</v>
      </c>
      <c r="L129" s="122" cm="1">
        <f t="array" ref="L129">IF(YEAR(L$16)=$D129, L$46-SUM(_xlfn._xlws.FILTER(L$63:L128,MOD(_xlfn.SEQUENCE(ROWS(L$63:L128)),5)=2)),ROUND(L$46/_xlfn.DAYS(L$16,K$16)*IF(YEAR(K$16+1)=$D129,_xlfn.DAYS(DATE($D129,12,31),K$16)+1,IF(AND(YEAR(K$16+1)&lt;$D129,$D129&lt;YEAR(L$16)),_xlfn.DAYS(DATE($D129,12,31),DATE($D129,1,1))+1,0)),0))</f>
        <v>0</v>
      </c>
      <c r="M129" s="122" cm="1">
        <f t="array" ref="M129">IF(YEAR(M$16)=$D129, M$46-SUM(_xlfn._xlws.FILTER(M$63:M128,MOD(_xlfn.SEQUENCE(ROWS(M$63:M128)),5)=2)),ROUND(M$46/_xlfn.DAYS(M$16,L$16)*IF(YEAR(L$16+1)=$D129,_xlfn.DAYS(DATE($D129,12,31),L$16)+1,IF(AND(YEAR(L$16+1)&lt;$D129,$D129&lt;YEAR(M$16)),_xlfn.DAYS(DATE($D129,12,31),DATE($D129,1,1))+1,0)),0))</f>
        <v>0</v>
      </c>
      <c r="N129" s="122" cm="1">
        <f t="array" ref="N129">IF(YEAR(N$16)=$D129, N$46-SUM(_xlfn._xlws.FILTER(N$63:N128,MOD(_xlfn.SEQUENCE(ROWS(N$63:N128)),5)=2)),ROUND(N$46/_xlfn.DAYS(N$16,M$16)*IF(YEAR(M$16+1)=$D129,_xlfn.DAYS(DATE($D129,12,31),M$16)+1,IF(AND(YEAR(M$16+1)&lt;$D129,$D129&lt;YEAR(N$16)),_xlfn.DAYS(DATE($D129,12,31),DATE($D129,1,1))+1,0)),0))</f>
        <v>0</v>
      </c>
      <c r="O129" s="122" cm="1">
        <f t="array" ref="O129">IF(YEAR(O$16)=$D129, O$46-SUM(_xlfn._xlws.FILTER(O$63:O128,MOD(_xlfn.SEQUENCE(ROWS(O$63:O128)),5)=2)),ROUND(O$46/_xlfn.DAYS(O$16,N$16)*IF(YEAR(N$16+1)=$D129,_xlfn.DAYS(DATE($D129,12,31),N$16)+1,IF(AND(YEAR(N$16+1)&lt;$D129,$D129&lt;YEAR(O$16)),_xlfn.DAYS(DATE($D129,12,31),DATE($D129,1,1))+1,0)),0))</f>
        <v>0</v>
      </c>
      <c r="P129" s="122" cm="1">
        <f t="array" ref="P129">IF(YEAR(P$16)=$D129, P$46-SUM(_xlfn._xlws.FILTER(P$63:P128,MOD(_xlfn.SEQUENCE(ROWS(P$63:P128)),5)=2)),ROUND(P$46/_xlfn.DAYS(P$16,O$16)*IF(YEAR(O$16+1)=$D129,_xlfn.DAYS(DATE($D129,12,31),O$16)+1,IF(AND(YEAR(O$16+1)&lt;$D129,$D129&lt;YEAR(P$16)),_xlfn.DAYS(DATE($D129,12,31),DATE($D129,1,1))+1,0)),0))</f>
        <v>0</v>
      </c>
      <c r="Q129" s="122" cm="1">
        <f t="array" ref="Q129">IF(YEAR(Q$16)=$D129, Q$46-SUM(_xlfn._xlws.FILTER(Q$63:Q128,MOD(_xlfn.SEQUENCE(ROWS(Q$63:Q128)),5)=2)),ROUND(Q$46/_xlfn.DAYS(Q$16,P$16)*IF(YEAR(P$16+1)=$D129,_xlfn.DAYS(DATE($D129,12,31),P$16)+1,IF(AND(YEAR(P$16+1)&lt;$D129,$D129&lt;YEAR(Q$16)),_xlfn.DAYS(DATE($D129,12,31),DATE($D129,1,1))+1,0)),0))</f>
        <v>1596</v>
      </c>
      <c r="R129" s="122" cm="1">
        <f t="array" ref="R129">IF(YEAR(R$16)=$D129, R$46-SUM(_xlfn._xlws.FILTER(R$63:R128,MOD(_xlfn.SEQUENCE(ROWS(R$63:R128)),5)=2)),ROUND(R$46/_xlfn.DAYS(R$16,Q$16)*IF(YEAR(Q$16+1)=$D129,_xlfn.DAYS(DATE($D129,12,31),Q$16)+1,IF(AND(YEAR(Q$16+1)&lt;$D129,$D129&lt;YEAR(R$16)),_xlfn.DAYS(DATE($D129,12,31),DATE($D129,1,1))+1,0)),0))</f>
        <v>646</v>
      </c>
      <c r="S129" s="122" cm="1">
        <f t="array" ref="S129">IF(YEAR(S$16)=$D129, S$46-SUM(_xlfn._xlws.FILTER(S$63:S128,MOD(_xlfn.SEQUENCE(ROWS(S$63:S128)),5)=2)),ROUND(S$46/_xlfn.DAYS(S$16,R$16)*IF(YEAR(R$16+1)=$D129,_xlfn.DAYS(DATE($D129,12,31),R$16)+1,IF(AND(YEAR(R$16+1)&lt;$D129,$D129&lt;YEAR(S$16)),_xlfn.DAYS(DATE($D129,12,31),DATE($D129,1,1))+1,0)),0))</f>
        <v>0</v>
      </c>
      <c r="T129" s="122" cm="1">
        <f t="array" ref="T129">IF(YEAR(T$16)=$D129, T$46-SUM(_xlfn._xlws.FILTER(T$63:T128,MOD(_xlfn.SEQUENCE(ROWS(T$63:T128)),5)=2)),ROUND(T$46/_xlfn.DAYS(T$16,S$16)*IF(YEAR(S$16+1)=$D129,_xlfn.DAYS(DATE($D129,12,31),S$16)+1,IF(AND(YEAR(S$16+1)&lt;$D129,$D129&lt;YEAR(T$16)),_xlfn.DAYS(DATE($D129,12,31),DATE($D129,1,1))+1,0)),0))</f>
        <v>0</v>
      </c>
      <c r="U129" s="122" cm="1">
        <f t="array" ref="U129">IF(YEAR(U$16)=$D129, U$46-SUM(_xlfn._xlws.FILTER(U$63:U128,MOD(_xlfn.SEQUENCE(ROWS(U$63:U128)),5)=2)),ROUND(U$46/_xlfn.DAYS(U$16,T$16)*IF(YEAR(T$16+1)=$D129,_xlfn.DAYS(DATE($D129,12,31),T$16)+1,IF(AND(YEAR(T$16+1)&lt;$D129,$D129&lt;YEAR(U$16)),_xlfn.DAYS(DATE($D129,12,31),DATE($D129,1,1))+1,0)),0))</f>
        <v>0</v>
      </c>
      <c r="V129" s="122" cm="1">
        <f t="array" ref="V129">IF(YEAR(V$16)=$D129, V$46-SUM(_xlfn._xlws.FILTER(V$63:V128,MOD(_xlfn.SEQUENCE(ROWS(V$63:V128)),5)=2)),ROUND(V$46/_xlfn.DAYS(V$16,U$16)*IF(YEAR(U$16+1)=$D129,_xlfn.DAYS(DATE($D129,12,31),U$16)+1,IF(AND(YEAR(U$16+1)&lt;$D129,$D129&lt;YEAR(V$16)),_xlfn.DAYS(DATE($D129,12,31),DATE($D129,1,1))+1,0)),0))</f>
        <v>0</v>
      </c>
      <c r="W129" s="122" cm="1">
        <f t="array" ref="W129">IF(YEAR(W$16)=$D129, W$46-SUM(_xlfn._xlws.FILTER(W$63:W128,MOD(_xlfn.SEQUENCE(ROWS(W$63:W128)),5)=2)),ROUND(W$46/_xlfn.DAYS(W$16,V$16)*IF(YEAR(V$16+1)=$D129,_xlfn.DAYS(DATE($D129,12,31),V$16)+1,IF(AND(YEAR(V$16+1)&lt;$D129,$D129&lt;YEAR(W$16)),_xlfn.DAYS(DATE($D129,12,31),DATE($D129,1,1))+1,0)),0))</f>
        <v>0</v>
      </c>
      <c r="X129" s="122" cm="1">
        <f t="array" ref="X129">IF(YEAR(X$16)=$D129, X$46-SUM(_xlfn._xlws.FILTER(X$63:X128,MOD(_xlfn.SEQUENCE(ROWS(X$63:X128)),5)=2)),ROUND(X$46/_xlfn.DAYS(X$16,W$16)*IF(YEAR(W$16+1)=$D129,_xlfn.DAYS(DATE($D129,12,31),W$16)+1,IF(AND(YEAR(W$16+1)&lt;$D129,$D129&lt;YEAR(X$16)),_xlfn.DAYS(DATE($D129,12,31),DATE($D129,1,1))+1,0)),0))</f>
        <v>0</v>
      </c>
    </row>
    <row r="130" spans="1:24" ht="17" hidden="1" outlineLevel="1" x14ac:dyDescent="0.25">
      <c r="A130" s="5">
        <v>29</v>
      </c>
      <c r="B130" s="129" t="s">
        <v>166</v>
      </c>
      <c r="C130" s="120" t="s">
        <v>167</v>
      </c>
      <c r="D130" s="121">
        <f t="shared" si="29"/>
        <v>2033</v>
      </c>
      <c r="E130" s="123">
        <f>E128-E129</f>
        <v>0</v>
      </c>
      <c r="F130" s="123">
        <f t="shared" ref="F130:X130" si="52">F128-F129</f>
        <v>0</v>
      </c>
      <c r="G130" s="123">
        <f t="shared" si="52"/>
        <v>0</v>
      </c>
      <c r="H130" s="123">
        <f t="shared" si="52"/>
        <v>0</v>
      </c>
      <c r="I130" s="123">
        <f t="shared" si="52"/>
        <v>0</v>
      </c>
      <c r="J130" s="123">
        <f t="shared" si="52"/>
        <v>0</v>
      </c>
      <c r="K130" s="123">
        <f t="shared" si="52"/>
        <v>0</v>
      </c>
      <c r="L130" s="123">
        <f t="shared" si="52"/>
        <v>0</v>
      </c>
      <c r="M130" s="123">
        <f t="shared" si="52"/>
        <v>0</v>
      </c>
      <c r="N130" s="123">
        <f t="shared" si="52"/>
        <v>0</v>
      </c>
      <c r="O130" s="123">
        <f t="shared" si="52"/>
        <v>0</v>
      </c>
      <c r="P130" s="123">
        <f t="shared" si="52"/>
        <v>0</v>
      </c>
      <c r="Q130" s="123">
        <f t="shared" si="52"/>
        <v>9045</v>
      </c>
      <c r="R130" s="123">
        <f t="shared" si="52"/>
        <v>3657</v>
      </c>
      <c r="S130" s="123">
        <f t="shared" si="52"/>
        <v>0</v>
      </c>
      <c r="T130" s="123">
        <f t="shared" si="52"/>
        <v>0</v>
      </c>
      <c r="U130" s="123">
        <f t="shared" si="52"/>
        <v>0</v>
      </c>
      <c r="V130" s="123">
        <f t="shared" si="52"/>
        <v>0</v>
      </c>
      <c r="W130" s="123">
        <f t="shared" si="52"/>
        <v>0</v>
      </c>
      <c r="X130" s="123">
        <f t="shared" si="52"/>
        <v>0</v>
      </c>
    </row>
    <row r="131" spans="1:24" ht="17" hidden="1" outlineLevel="1" x14ac:dyDescent="0.25">
      <c r="A131" s="5">
        <v>31</v>
      </c>
      <c r="B131" s="129" t="s">
        <v>168</v>
      </c>
      <c r="C131" s="120" t="s">
        <v>169</v>
      </c>
      <c r="D131" s="121">
        <f t="shared" si="29"/>
        <v>2033</v>
      </c>
      <c r="E131" s="122" cm="1">
        <f t="array" ref="E131">IF(YEAR(E$16)=$D131, E$59-SUM(_xlfn._xlws.FILTER(E$63:E130,MOD(_xlfn.SEQUENCE(ROWS(E$63:E130)),5)=4)),ROUND(E$59/_xlfn.DAYS(E$16,D$16)*IF(YEAR(D$16+1)=$D131,_xlfn.DAYS(DATE($D131,12,31),D$16)+1,IF(AND(YEAR(D$16+1)&lt;$D131,$D131&lt;YEAR(E$16)),_xlfn.DAYS(DATE($D131,12,31),DATE($D131,1,1))+1,0)),0))</f>
        <v>0</v>
      </c>
      <c r="F131" s="122" cm="1">
        <f t="array" ref="F131">IF(YEAR(F$16)=$D131, F$59-SUM(_xlfn._xlws.FILTER(F$63:F130,MOD(_xlfn.SEQUENCE(ROWS(F$63:F130)),5)=4)),ROUND(F$59/_xlfn.DAYS(F$16,E$16)*IF(YEAR(E$16+1)=$D131,_xlfn.DAYS(DATE($D131,12,31),E$16)+1,IF(AND(YEAR(E$16+1)&lt;$D131,$D131&lt;YEAR(F$16)),_xlfn.DAYS(DATE($D131,12,31),DATE($D131,1,1))+1,0)),0))</f>
        <v>0</v>
      </c>
      <c r="G131" s="122" cm="1">
        <f t="array" ref="G131">IF(YEAR(G$16)=$D131, G$59-SUM(_xlfn._xlws.FILTER(G$63:G130,MOD(_xlfn.SEQUENCE(ROWS(G$63:G130)),5)=4)),ROUND(G$59/_xlfn.DAYS(G$16,F$16)*IF(YEAR(F$16+1)=$D131,_xlfn.DAYS(DATE($D131,12,31),F$16)+1,IF(AND(YEAR(F$16+1)&lt;$D131,$D131&lt;YEAR(G$16)),_xlfn.DAYS(DATE($D131,12,31),DATE($D131,1,1))+1,0)),0))</f>
        <v>0</v>
      </c>
      <c r="H131" s="122" cm="1">
        <f t="array" ref="H131">IF(YEAR(H$16)=$D131, H$59-SUM(_xlfn._xlws.FILTER(H$63:H130,MOD(_xlfn.SEQUENCE(ROWS(H$63:H130)),5)=4)),ROUND(H$59/_xlfn.DAYS(H$16,G$16)*IF(YEAR(G$16+1)=$D131,_xlfn.DAYS(DATE($D131,12,31),G$16)+1,IF(AND(YEAR(G$16+1)&lt;$D131,$D131&lt;YEAR(H$16)),_xlfn.DAYS(DATE($D131,12,31),DATE($D131,1,1))+1,0)),0))</f>
        <v>0</v>
      </c>
      <c r="I131" s="122" cm="1">
        <f t="array" ref="I131">IF(YEAR(I$16)=$D131, I$59-SUM(_xlfn._xlws.FILTER(I$63:I130,MOD(_xlfn.SEQUENCE(ROWS(I$63:I130)),5)=4)),ROUND(I$59/_xlfn.DAYS(I$16,H$16)*IF(YEAR(H$16+1)=$D131,_xlfn.DAYS(DATE($D131,12,31),H$16)+1,IF(AND(YEAR(H$16+1)&lt;$D131,$D131&lt;YEAR(I$16)),_xlfn.DAYS(DATE($D131,12,31),DATE($D131,1,1))+1,0)),0))</f>
        <v>0</v>
      </c>
      <c r="J131" s="122" cm="1">
        <f t="array" ref="J131">IF(YEAR(J$16)=$D131, J$59-SUM(_xlfn._xlws.FILTER(J$63:J130,MOD(_xlfn.SEQUENCE(ROWS(J$63:J130)),5)=4)),ROUND(J$59/_xlfn.DAYS(J$16,I$16)*IF(YEAR(I$16+1)=$D131,_xlfn.DAYS(DATE($D131,12,31),I$16)+1,IF(AND(YEAR(I$16+1)&lt;$D131,$D131&lt;YEAR(J$16)),_xlfn.DAYS(DATE($D131,12,31),DATE($D131,1,1))+1,0)),0))</f>
        <v>0</v>
      </c>
      <c r="K131" s="122" cm="1">
        <f t="array" ref="K131">IF(YEAR(K$16)=$D131, K$59-SUM(_xlfn._xlws.FILTER(K$63:K130,MOD(_xlfn.SEQUENCE(ROWS(K$63:K130)),5)=4)),ROUND(K$59/_xlfn.DAYS(K$16,J$16)*IF(YEAR(J$16+1)=$D131,_xlfn.DAYS(DATE($D131,12,31),J$16)+1,IF(AND(YEAR(J$16+1)&lt;$D131,$D131&lt;YEAR(K$16)),_xlfn.DAYS(DATE($D131,12,31),DATE($D131,1,1))+1,0)),0))</f>
        <v>0</v>
      </c>
      <c r="L131" s="122" cm="1">
        <f t="array" ref="L131">IF(YEAR(L$16)=$D131, L$59-SUM(_xlfn._xlws.FILTER(L$63:L130,MOD(_xlfn.SEQUENCE(ROWS(L$63:L130)),5)=4)),ROUND(L$59/_xlfn.DAYS(L$16,K$16)*IF(YEAR(K$16+1)=$D131,_xlfn.DAYS(DATE($D131,12,31),K$16)+1,IF(AND(YEAR(K$16+1)&lt;$D131,$D131&lt;YEAR(L$16)),_xlfn.DAYS(DATE($D131,12,31),DATE($D131,1,1))+1,0)),0))</f>
        <v>0</v>
      </c>
      <c r="M131" s="122" cm="1">
        <f t="array" ref="M131">IF(YEAR(M$16)=$D131, M$59-SUM(_xlfn._xlws.FILTER(M$63:M130,MOD(_xlfn.SEQUENCE(ROWS(M$63:M130)),5)=4)),ROUND(M$59/_xlfn.DAYS(M$16,L$16)*IF(YEAR(L$16+1)=$D131,_xlfn.DAYS(DATE($D131,12,31),L$16)+1,IF(AND(YEAR(L$16+1)&lt;$D131,$D131&lt;YEAR(M$16)),_xlfn.DAYS(DATE($D131,12,31),DATE($D131,1,1))+1,0)),0))</f>
        <v>0</v>
      </c>
      <c r="N131" s="122" cm="1">
        <f t="array" ref="N131">IF(YEAR(N$16)=$D131, N$59-SUM(_xlfn._xlws.FILTER(N$63:N130,MOD(_xlfn.SEQUENCE(ROWS(N$63:N130)),5)=4)),ROUND(N$59/_xlfn.DAYS(N$16,M$16)*IF(YEAR(M$16+1)=$D131,_xlfn.DAYS(DATE($D131,12,31),M$16)+1,IF(AND(YEAR(M$16+1)&lt;$D131,$D131&lt;YEAR(N$16)),_xlfn.DAYS(DATE($D131,12,31),DATE($D131,1,1))+1,0)),0))</f>
        <v>0</v>
      </c>
      <c r="O131" s="122" cm="1">
        <f t="array" ref="O131">IF(YEAR(O$16)=$D131, O$59-SUM(_xlfn._xlws.FILTER(O$63:O130,MOD(_xlfn.SEQUENCE(ROWS(O$63:O130)),5)=4)),ROUND(O$59/_xlfn.DAYS(O$16,N$16)*IF(YEAR(N$16+1)=$D131,_xlfn.DAYS(DATE($D131,12,31),N$16)+1,IF(AND(YEAR(N$16+1)&lt;$D131,$D131&lt;YEAR(O$16)),_xlfn.DAYS(DATE($D131,12,31),DATE($D131,1,1))+1,0)),0))</f>
        <v>0</v>
      </c>
      <c r="P131" s="122" cm="1">
        <f t="array" ref="P131">IF(YEAR(P$16)=$D131, P$59-SUM(_xlfn._xlws.FILTER(P$63:P130,MOD(_xlfn.SEQUENCE(ROWS(P$63:P130)),5)=4)),ROUND(P$59/_xlfn.DAYS(P$16,O$16)*IF(YEAR(O$16+1)=$D131,_xlfn.DAYS(DATE($D131,12,31),O$16)+1,IF(AND(YEAR(O$16+1)&lt;$D131,$D131&lt;YEAR(P$16)),_xlfn.DAYS(DATE($D131,12,31),DATE($D131,1,1))+1,0)),0))</f>
        <v>0</v>
      </c>
      <c r="Q131" s="122" cm="1">
        <f t="array" ref="Q131">IF(YEAR(Q$16)=$D131, Q$59-SUM(_xlfn._xlws.FILTER(Q$63:Q130,MOD(_xlfn.SEQUENCE(ROWS(Q$63:Q130)),5)=4)),ROUND(Q$59/_xlfn.DAYS(Q$16,P$16)*IF(YEAR(P$16+1)=$D131,_xlfn.DAYS(DATE($D131,12,31),P$16)+1,IF(AND(YEAR(P$16+1)&lt;$D131,$D131&lt;YEAR(Q$16)),_xlfn.DAYS(DATE($D131,12,31),DATE($D131,1,1))+1,0)),0))</f>
        <v>10641</v>
      </c>
      <c r="R131" s="122" cm="1">
        <f t="array" ref="R131">IF(YEAR(R$16)=$D131, R$59-SUM(_xlfn._xlws.FILTER(R$63:R130,MOD(_xlfn.SEQUENCE(ROWS(R$63:R130)),5)=4)),ROUND(R$59/_xlfn.DAYS(R$16,Q$16)*IF(YEAR(Q$16+1)=$D131,_xlfn.DAYS(DATE($D131,12,31),Q$16)+1,IF(AND(YEAR(Q$16+1)&lt;$D131,$D131&lt;YEAR(R$16)),_xlfn.DAYS(DATE($D131,12,31),DATE($D131,1,1))+1,0)),0))</f>
        <v>4303</v>
      </c>
      <c r="S131" s="122" cm="1">
        <f t="array" ref="S131">IF(YEAR(S$16)=$D131, S$59-SUM(_xlfn._xlws.FILTER(S$63:S130,MOD(_xlfn.SEQUENCE(ROWS(S$63:S130)),5)=4)),ROUND(S$59/_xlfn.DAYS(S$16,R$16)*IF(YEAR(R$16+1)=$D131,_xlfn.DAYS(DATE($D131,12,31),R$16)+1,IF(AND(YEAR(R$16+1)&lt;$D131,$D131&lt;YEAR(S$16)),_xlfn.DAYS(DATE($D131,12,31),DATE($D131,1,1))+1,0)),0))</f>
        <v>0</v>
      </c>
      <c r="T131" s="122" cm="1">
        <f t="array" ref="T131">IF(YEAR(T$16)=$D131, T$59-SUM(_xlfn._xlws.FILTER(T$63:T130,MOD(_xlfn.SEQUENCE(ROWS(T$63:T130)),5)=4)),ROUND(T$59/_xlfn.DAYS(T$16,S$16)*IF(YEAR(S$16+1)=$D131,_xlfn.DAYS(DATE($D131,12,31),S$16)+1,IF(AND(YEAR(S$16+1)&lt;$D131,$D131&lt;YEAR(T$16)),_xlfn.DAYS(DATE($D131,12,31),DATE($D131,1,1))+1,0)),0))</f>
        <v>0</v>
      </c>
      <c r="U131" s="122" cm="1">
        <f t="array" ref="U131">IF(YEAR(U$16)=$D131, U$59-SUM(_xlfn._xlws.FILTER(U$63:U130,MOD(_xlfn.SEQUENCE(ROWS(U$63:U130)),5)=4)),ROUND(U$59/_xlfn.DAYS(U$16,T$16)*IF(YEAR(T$16+1)=$D131,_xlfn.DAYS(DATE($D131,12,31),T$16)+1,IF(AND(YEAR(T$16+1)&lt;$D131,$D131&lt;YEAR(U$16)),_xlfn.DAYS(DATE($D131,12,31),DATE($D131,1,1))+1,0)),0))</f>
        <v>0</v>
      </c>
      <c r="V131" s="122" cm="1">
        <f t="array" ref="V131">IF(YEAR(V$16)=$D131, V$59-SUM(_xlfn._xlws.FILTER(V$63:V130,MOD(_xlfn.SEQUENCE(ROWS(V$63:V130)),5)=4)),ROUND(V$59/_xlfn.DAYS(V$16,U$16)*IF(YEAR(U$16+1)=$D131,_xlfn.DAYS(DATE($D131,12,31),U$16)+1,IF(AND(YEAR(U$16+1)&lt;$D131,$D131&lt;YEAR(V$16)),_xlfn.DAYS(DATE($D131,12,31),DATE($D131,1,1))+1,0)),0))</f>
        <v>0</v>
      </c>
      <c r="W131" s="122" cm="1">
        <f t="array" ref="W131">IF(YEAR(W$16)=$D131, W$59-SUM(_xlfn._xlws.FILTER(W$63:W130,MOD(_xlfn.SEQUENCE(ROWS(W$63:W130)),5)=4)),ROUND(W$59/_xlfn.DAYS(W$16,V$16)*IF(YEAR(V$16+1)=$D131,_xlfn.DAYS(DATE($D131,12,31),V$16)+1,IF(AND(YEAR(V$16+1)&lt;$D131,$D131&lt;YEAR(W$16)),_xlfn.DAYS(DATE($D131,12,31),DATE($D131,1,1))+1,0)),0))</f>
        <v>0</v>
      </c>
      <c r="X131" s="122" cm="1">
        <f t="array" ref="X131">IF(YEAR(X$16)=$D131, X$59-SUM(_xlfn._xlws.FILTER(X$63:X130,MOD(_xlfn.SEQUENCE(ROWS(X$63:X130)),5)=4)),ROUND(X$59/_xlfn.DAYS(X$16,W$16)*IF(YEAR(W$16+1)=$D131,_xlfn.DAYS(DATE($D131,12,31),W$16)+1,IF(AND(YEAR(W$16+1)&lt;$D131,$D131&lt;YEAR(X$16)),_xlfn.DAYS(DATE($D131,12,31),DATE($D131,1,1))+1,0)),0))</f>
        <v>0</v>
      </c>
    </row>
    <row r="132" spans="1:24" ht="17" hidden="1" outlineLevel="1" x14ac:dyDescent="0.25">
      <c r="A132" s="5">
        <v>33</v>
      </c>
      <c r="B132" s="129" t="s">
        <v>170</v>
      </c>
      <c r="C132" s="124" t="s">
        <v>171</v>
      </c>
      <c r="D132" s="125">
        <f t="shared" si="29"/>
        <v>2033</v>
      </c>
      <c r="E132" s="126">
        <f>E128-E131</f>
        <v>0</v>
      </c>
      <c r="F132" s="126">
        <f t="shared" ref="F132:X132" si="53">F128-F131</f>
        <v>0</v>
      </c>
      <c r="G132" s="126">
        <f t="shared" si="53"/>
        <v>0</v>
      </c>
      <c r="H132" s="126">
        <f t="shared" si="53"/>
        <v>0</v>
      </c>
      <c r="I132" s="126">
        <f t="shared" si="53"/>
        <v>0</v>
      </c>
      <c r="J132" s="126">
        <f t="shared" si="53"/>
        <v>0</v>
      </c>
      <c r="K132" s="126">
        <f t="shared" si="53"/>
        <v>0</v>
      </c>
      <c r="L132" s="126">
        <f t="shared" si="53"/>
        <v>0</v>
      </c>
      <c r="M132" s="126">
        <f t="shared" si="53"/>
        <v>0</v>
      </c>
      <c r="N132" s="126">
        <f t="shared" si="53"/>
        <v>0</v>
      </c>
      <c r="O132" s="126">
        <f t="shared" si="53"/>
        <v>0</v>
      </c>
      <c r="P132" s="126">
        <f t="shared" si="53"/>
        <v>0</v>
      </c>
      <c r="Q132" s="126">
        <f t="shared" si="53"/>
        <v>0</v>
      </c>
      <c r="R132" s="126">
        <f t="shared" si="53"/>
        <v>0</v>
      </c>
      <c r="S132" s="126">
        <f t="shared" si="53"/>
        <v>0</v>
      </c>
      <c r="T132" s="126">
        <f t="shared" si="53"/>
        <v>0</v>
      </c>
      <c r="U132" s="126">
        <f t="shared" si="53"/>
        <v>0</v>
      </c>
      <c r="V132" s="126">
        <f t="shared" si="53"/>
        <v>0</v>
      </c>
      <c r="W132" s="126">
        <f t="shared" si="53"/>
        <v>0</v>
      </c>
      <c r="X132" s="126">
        <f t="shared" si="53"/>
        <v>0</v>
      </c>
    </row>
    <row r="133" spans="1:24" ht="17" hidden="1" outlineLevel="1" x14ac:dyDescent="0.25">
      <c r="A133" s="5">
        <v>27</v>
      </c>
      <c r="B133" s="37" t="s">
        <v>162</v>
      </c>
      <c r="C133" s="114" t="s">
        <v>163</v>
      </c>
      <c r="D133" s="115">
        <f t="shared" si="29"/>
        <v>2034</v>
      </c>
      <c r="E133" s="116" cm="1">
        <f t="array" ref="E133">IF(YEAR(E$16)=$D133, E$44-SUM(_xlfn._xlws.FILTER(E$63:E132,MOD(_xlfn.SEQUENCE(ROWS(E$63:E132)),5)=1)),ROUND(E$44/_xlfn.DAYS(E$16,D$16)*IF(YEAR(D$16+1)=$D133,_xlfn.DAYS(DATE($D133,12,31),D$16)+1,IF(AND(YEAR(D$16+1)&lt;$D133,$D133&lt;YEAR(E$16)),_xlfn.DAYS(DATE($D133,12,31),DATE($D133,1,1))+1,0)),0))</f>
        <v>0</v>
      </c>
      <c r="F133" s="116" cm="1">
        <f t="array" ref="F133">IF(YEAR(F$16)=$D133, F$44-SUM(_xlfn._xlws.FILTER(F$63:F132,MOD(_xlfn.SEQUENCE(ROWS(F$63:F132)),5)=1)),ROUND(F$44/_xlfn.DAYS(F$16,E$16)*IF(YEAR(E$16+1)=$D133,_xlfn.DAYS(DATE($D133,12,31),E$16)+1,IF(AND(YEAR(E$16+1)&lt;$D133,$D133&lt;YEAR(F$16)),_xlfn.DAYS(DATE($D133,12,31),DATE($D133,1,1))+1,0)),0))</f>
        <v>0</v>
      </c>
      <c r="G133" s="116" cm="1">
        <f t="array" ref="G133">IF(YEAR(G$16)=$D133, G$44-SUM(_xlfn._xlws.FILTER(G$63:G132,MOD(_xlfn.SEQUENCE(ROWS(G$63:G132)),5)=1)),ROUND(G$44/_xlfn.DAYS(G$16,F$16)*IF(YEAR(F$16+1)=$D133,_xlfn.DAYS(DATE($D133,12,31),F$16)+1,IF(AND(YEAR(F$16+1)&lt;$D133,$D133&lt;YEAR(G$16)),_xlfn.DAYS(DATE($D133,12,31),DATE($D133,1,1))+1,0)),0))</f>
        <v>0</v>
      </c>
      <c r="H133" s="116" cm="1">
        <f t="array" ref="H133">IF(YEAR(H$16)=$D133, H$44-SUM(_xlfn._xlws.FILTER(H$63:H132,MOD(_xlfn.SEQUENCE(ROWS(H$63:H132)),5)=1)),ROUND(H$44/_xlfn.DAYS(H$16,G$16)*IF(YEAR(G$16+1)=$D133,_xlfn.DAYS(DATE($D133,12,31),G$16)+1,IF(AND(YEAR(G$16+1)&lt;$D133,$D133&lt;YEAR(H$16)),_xlfn.DAYS(DATE($D133,12,31),DATE($D133,1,1))+1,0)),0))</f>
        <v>0</v>
      </c>
      <c r="I133" s="116" cm="1">
        <f t="array" ref="I133">IF(YEAR(I$16)=$D133, I$44-SUM(_xlfn._xlws.FILTER(I$63:I132,MOD(_xlfn.SEQUENCE(ROWS(I$63:I132)),5)=1)),ROUND(I$44/_xlfn.DAYS(I$16,H$16)*IF(YEAR(H$16+1)=$D133,_xlfn.DAYS(DATE($D133,12,31),H$16)+1,IF(AND(YEAR(H$16+1)&lt;$D133,$D133&lt;YEAR(I$16)),_xlfn.DAYS(DATE($D133,12,31),DATE($D133,1,1))+1,0)),0))</f>
        <v>0</v>
      </c>
      <c r="J133" s="116" cm="1">
        <f t="array" ref="J133">IF(YEAR(J$16)=$D133, J$44-SUM(_xlfn._xlws.FILTER(J$63:J132,MOD(_xlfn.SEQUENCE(ROWS(J$63:J132)),5)=1)),ROUND(J$44/_xlfn.DAYS(J$16,I$16)*IF(YEAR(I$16+1)=$D133,_xlfn.DAYS(DATE($D133,12,31),I$16)+1,IF(AND(YEAR(I$16+1)&lt;$D133,$D133&lt;YEAR(J$16)),_xlfn.DAYS(DATE($D133,12,31),DATE($D133,1,1))+1,0)),0))</f>
        <v>0</v>
      </c>
      <c r="K133" s="116" cm="1">
        <f t="array" ref="K133">IF(YEAR(K$16)=$D133, K$44-SUM(_xlfn._xlws.FILTER(K$63:K132,MOD(_xlfn.SEQUENCE(ROWS(K$63:K132)),5)=1)),ROUND(K$44/_xlfn.DAYS(K$16,J$16)*IF(YEAR(J$16+1)=$D133,_xlfn.DAYS(DATE($D133,12,31),J$16)+1,IF(AND(YEAR(J$16+1)&lt;$D133,$D133&lt;YEAR(K$16)),_xlfn.DAYS(DATE($D133,12,31),DATE($D133,1,1))+1,0)),0))</f>
        <v>0</v>
      </c>
      <c r="L133" s="116" cm="1">
        <f t="array" ref="L133">IF(YEAR(L$16)=$D133, L$44-SUM(_xlfn._xlws.FILTER(L$63:L132,MOD(_xlfn.SEQUENCE(ROWS(L$63:L132)),5)=1)),ROUND(L$44/_xlfn.DAYS(L$16,K$16)*IF(YEAR(K$16+1)=$D133,_xlfn.DAYS(DATE($D133,12,31),K$16)+1,IF(AND(YEAR(K$16+1)&lt;$D133,$D133&lt;YEAR(L$16)),_xlfn.DAYS(DATE($D133,12,31),DATE($D133,1,1))+1,0)),0))</f>
        <v>0</v>
      </c>
      <c r="M133" s="116" cm="1">
        <f t="array" ref="M133">IF(YEAR(M$16)=$D133, M$44-SUM(_xlfn._xlws.FILTER(M$63:M132,MOD(_xlfn.SEQUENCE(ROWS(M$63:M132)),5)=1)),ROUND(M$44/_xlfn.DAYS(M$16,L$16)*IF(YEAR(L$16+1)=$D133,_xlfn.DAYS(DATE($D133,12,31),L$16)+1,IF(AND(YEAR(L$16+1)&lt;$D133,$D133&lt;YEAR(M$16)),_xlfn.DAYS(DATE($D133,12,31),DATE($D133,1,1))+1,0)),0))</f>
        <v>0</v>
      </c>
      <c r="N133" s="116" cm="1">
        <f t="array" ref="N133">IF(YEAR(N$16)=$D133, N$44-SUM(_xlfn._xlws.FILTER(N$63:N132,MOD(_xlfn.SEQUENCE(ROWS(N$63:N132)),5)=1)),ROUND(N$44/_xlfn.DAYS(N$16,M$16)*IF(YEAR(M$16+1)=$D133,_xlfn.DAYS(DATE($D133,12,31),M$16)+1,IF(AND(YEAR(M$16+1)&lt;$D133,$D133&lt;YEAR(N$16)),_xlfn.DAYS(DATE($D133,12,31),DATE($D133,1,1))+1,0)),0))</f>
        <v>0</v>
      </c>
      <c r="O133" s="116" cm="1">
        <f t="array" ref="O133">IF(YEAR(O$16)=$D133, O$44-SUM(_xlfn._xlws.FILTER(O$63:O132,MOD(_xlfn.SEQUENCE(ROWS(O$63:O132)),5)=1)),ROUND(O$44/_xlfn.DAYS(O$16,N$16)*IF(YEAR(N$16+1)=$D133,_xlfn.DAYS(DATE($D133,12,31),N$16)+1,IF(AND(YEAR(N$16+1)&lt;$D133,$D133&lt;YEAR(O$16)),_xlfn.DAYS(DATE($D133,12,31),DATE($D133,1,1))+1,0)),0))</f>
        <v>0</v>
      </c>
      <c r="P133" s="116" cm="1">
        <f t="array" ref="P133">IF(YEAR(P$16)=$D133, P$44-SUM(_xlfn._xlws.FILTER(P$63:P132,MOD(_xlfn.SEQUENCE(ROWS(P$63:P132)),5)=1)),ROUND(P$44/_xlfn.DAYS(P$16,O$16)*IF(YEAR(O$16+1)=$D133,_xlfn.DAYS(DATE($D133,12,31),O$16)+1,IF(AND(YEAR(O$16+1)&lt;$D133,$D133&lt;YEAR(P$16)),_xlfn.DAYS(DATE($D133,12,31),DATE($D133,1,1))+1,0)),0))</f>
        <v>0</v>
      </c>
      <c r="Q133" s="116" cm="1">
        <f t="array" ref="Q133">IF(YEAR(Q$16)=$D133, Q$44-SUM(_xlfn._xlws.FILTER(Q$63:Q132,MOD(_xlfn.SEQUENCE(ROWS(Q$63:Q132)),5)=1)),ROUND(Q$44/_xlfn.DAYS(Q$16,P$16)*IF(YEAR(P$16+1)=$D133,_xlfn.DAYS(DATE($D133,12,31),P$16)+1,IF(AND(YEAR(P$16+1)&lt;$D133,$D133&lt;YEAR(Q$16)),_xlfn.DAYS(DATE($D133,12,31),DATE($D133,1,1))+1,0)),0))</f>
        <v>0</v>
      </c>
      <c r="R133" s="116" cm="1">
        <f t="array" ref="R133">IF(YEAR(R$16)=$D133, R$44-SUM(_xlfn._xlws.FILTER(R$63:R132,MOD(_xlfn.SEQUENCE(ROWS(R$63:R132)),5)=1)),ROUND(R$44/_xlfn.DAYS(R$16,Q$16)*IF(YEAR(Q$16+1)=$D133,_xlfn.DAYS(DATE($D133,12,31),Q$16)+1,IF(AND(YEAR(Q$16+1)&lt;$D133,$D133&lt;YEAR(R$16)),_xlfn.DAYS(DATE($D133,12,31),DATE($D133,1,1))+1,0)),0))</f>
        <v>10241</v>
      </c>
      <c r="S133" s="116" cm="1">
        <f t="array" ref="S133">IF(YEAR(S$16)=$D133, S$44-SUM(_xlfn._xlws.FILTER(S$63:S132,MOD(_xlfn.SEQUENCE(ROWS(S$63:S132)),5)=1)),ROUND(S$44/_xlfn.DAYS(S$16,R$16)*IF(YEAR(R$16+1)=$D133,_xlfn.DAYS(DATE($D133,12,31),R$16)+1,IF(AND(YEAR(R$16+1)&lt;$D133,$D133&lt;YEAR(S$16)),_xlfn.DAYS(DATE($D133,12,31),DATE($D133,1,1))+1,0)),0))</f>
        <v>4124</v>
      </c>
      <c r="T133" s="116" cm="1">
        <f t="array" ref="T133">IF(YEAR(T$16)=$D133, T$44-SUM(_xlfn._xlws.FILTER(T$63:T132,MOD(_xlfn.SEQUENCE(ROWS(T$63:T132)),5)=1)),ROUND(T$44/_xlfn.DAYS(T$16,S$16)*IF(YEAR(S$16+1)=$D133,_xlfn.DAYS(DATE($D133,12,31),S$16)+1,IF(AND(YEAR(S$16+1)&lt;$D133,$D133&lt;YEAR(T$16)),_xlfn.DAYS(DATE($D133,12,31),DATE($D133,1,1))+1,0)),0))</f>
        <v>0</v>
      </c>
      <c r="U133" s="116" cm="1">
        <f t="array" ref="U133">IF(YEAR(U$16)=$D133, U$44-SUM(_xlfn._xlws.FILTER(U$63:U132,MOD(_xlfn.SEQUENCE(ROWS(U$63:U132)),5)=1)),ROUND(U$44/_xlfn.DAYS(U$16,T$16)*IF(YEAR(T$16+1)=$D133,_xlfn.DAYS(DATE($D133,12,31),T$16)+1,IF(AND(YEAR(T$16+1)&lt;$D133,$D133&lt;YEAR(U$16)),_xlfn.DAYS(DATE($D133,12,31),DATE($D133,1,1))+1,0)),0))</f>
        <v>0</v>
      </c>
      <c r="V133" s="116" cm="1">
        <f t="array" ref="V133">IF(YEAR(V$16)=$D133, V$44-SUM(_xlfn._xlws.FILTER(V$63:V132,MOD(_xlfn.SEQUENCE(ROWS(V$63:V132)),5)=1)),ROUND(V$44/_xlfn.DAYS(V$16,U$16)*IF(YEAR(U$16+1)=$D133,_xlfn.DAYS(DATE($D133,12,31),U$16)+1,IF(AND(YEAR(U$16+1)&lt;$D133,$D133&lt;YEAR(V$16)),_xlfn.DAYS(DATE($D133,12,31),DATE($D133,1,1))+1,0)),0))</f>
        <v>0</v>
      </c>
      <c r="W133" s="116" cm="1">
        <f t="array" ref="W133">IF(YEAR(W$16)=$D133, W$44-SUM(_xlfn._xlws.FILTER(W$63:W132,MOD(_xlfn.SEQUENCE(ROWS(W$63:W132)),5)=1)),ROUND(W$44/_xlfn.DAYS(W$16,V$16)*IF(YEAR(V$16+1)=$D133,_xlfn.DAYS(DATE($D133,12,31),V$16)+1,IF(AND(YEAR(V$16+1)&lt;$D133,$D133&lt;YEAR(W$16)),_xlfn.DAYS(DATE($D133,12,31),DATE($D133,1,1))+1,0)),0))</f>
        <v>0</v>
      </c>
      <c r="X133" s="116" cm="1">
        <f t="array" ref="X133">IF(YEAR(X$16)=$D133, X$44-SUM(_xlfn._xlws.FILTER(X$63:X132,MOD(_xlfn.SEQUENCE(ROWS(X$63:X132)),5)=1)),ROUND(X$44/_xlfn.DAYS(X$16,W$16)*IF(YEAR(W$16+1)=$D133,_xlfn.DAYS(DATE($D133,12,31),W$16)+1,IF(AND(YEAR(W$16+1)&lt;$D133,$D133&lt;YEAR(X$16)),_xlfn.DAYS(DATE($D133,12,31),DATE($D133,1,1))+1,0)),0))</f>
        <v>0</v>
      </c>
    </row>
    <row r="134" spans="1:24" ht="17" hidden="1" outlineLevel="1" x14ac:dyDescent="0.25">
      <c r="A134" s="5">
        <v>28</v>
      </c>
      <c r="B134" s="129" t="s">
        <v>164</v>
      </c>
      <c r="C134" s="114" t="s">
        <v>165</v>
      </c>
      <c r="D134" s="115">
        <f t="shared" si="29"/>
        <v>2034</v>
      </c>
      <c r="E134" s="116" cm="1">
        <f t="array" ref="E134">IF(YEAR(E$16)=$D134, E$46-SUM(_xlfn._xlws.FILTER(E$63:E133,MOD(_xlfn.SEQUENCE(ROWS(E$63:E133)),5)=2)),ROUND(E$46/_xlfn.DAYS(E$16,D$16)*IF(YEAR(D$16+1)=$D134,_xlfn.DAYS(DATE($D134,12,31),D$16)+1,IF(AND(YEAR(D$16+1)&lt;$D134,$D134&lt;YEAR(E$16)),_xlfn.DAYS(DATE($D134,12,31),DATE($D134,1,1))+1,0)),0))</f>
        <v>0</v>
      </c>
      <c r="F134" s="116" cm="1">
        <f t="array" ref="F134">IF(YEAR(F$16)=$D134, F$46-SUM(_xlfn._xlws.FILTER(F$63:F133,MOD(_xlfn.SEQUENCE(ROWS(F$63:F133)),5)=2)),ROUND(F$46/_xlfn.DAYS(F$16,E$16)*IF(YEAR(E$16+1)=$D134,_xlfn.DAYS(DATE($D134,12,31),E$16)+1,IF(AND(YEAR(E$16+1)&lt;$D134,$D134&lt;YEAR(F$16)),_xlfn.DAYS(DATE($D134,12,31),DATE($D134,1,1))+1,0)),0))</f>
        <v>0</v>
      </c>
      <c r="G134" s="116" cm="1">
        <f t="array" ref="G134">IF(YEAR(G$16)=$D134, G$46-SUM(_xlfn._xlws.FILTER(G$63:G133,MOD(_xlfn.SEQUENCE(ROWS(G$63:G133)),5)=2)),ROUND(G$46/_xlfn.DAYS(G$16,F$16)*IF(YEAR(F$16+1)=$D134,_xlfn.DAYS(DATE($D134,12,31),F$16)+1,IF(AND(YEAR(F$16+1)&lt;$D134,$D134&lt;YEAR(G$16)),_xlfn.DAYS(DATE($D134,12,31),DATE($D134,1,1))+1,0)),0))</f>
        <v>0</v>
      </c>
      <c r="H134" s="116" cm="1">
        <f t="array" ref="H134">IF(YEAR(H$16)=$D134, H$46-SUM(_xlfn._xlws.FILTER(H$63:H133,MOD(_xlfn.SEQUENCE(ROWS(H$63:H133)),5)=2)),ROUND(H$46/_xlfn.DAYS(H$16,G$16)*IF(YEAR(G$16+1)=$D134,_xlfn.DAYS(DATE($D134,12,31),G$16)+1,IF(AND(YEAR(G$16+1)&lt;$D134,$D134&lt;YEAR(H$16)),_xlfn.DAYS(DATE($D134,12,31),DATE($D134,1,1))+1,0)),0))</f>
        <v>0</v>
      </c>
      <c r="I134" s="116" cm="1">
        <f t="array" ref="I134">IF(YEAR(I$16)=$D134, I$46-SUM(_xlfn._xlws.FILTER(I$63:I133,MOD(_xlfn.SEQUENCE(ROWS(I$63:I133)),5)=2)),ROUND(I$46/_xlfn.DAYS(I$16,H$16)*IF(YEAR(H$16+1)=$D134,_xlfn.DAYS(DATE($D134,12,31),H$16)+1,IF(AND(YEAR(H$16+1)&lt;$D134,$D134&lt;YEAR(I$16)),_xlfn.DAYS(DATE($D134,12,31),DATE($D134,1,1))+1,0)),0))</f>
        <v>0</v>
      </c>
      <c r="J134" s="116" cm="1">
        <f t="array" ref="J134">IF(YEAR(J$16)=$D134, J$46-SUM(_xlfn._xlws.FILTER(J$63:J133,MOD(_xlfn.SEQUENCE(ROWS(J$63:J133)),5)=2)),ROUND(J$46/_xlfn.DAYS(J$16,I$16)*IF(YEAR(I$16+1)=$D134,_xlfn.DAYS(DATE($D134,12,31),I$16)+1,IF(AND(YEAR(I$16+1)&lt;$D134,$D134&lt;YEAR(J$16)),_xlfn.DAYS(DATE($D134,12,31),DATE($D134,1,1))+1,0)),0))</f>
        <v>0</v>
      </c>
      <c r="K134" s="116" cm="1">
        <f t="array" ref="K134">IF(YEAR(K$16)=$D134, K$46-SUM(_xlfn._xlws.FILTER(K$63:K133,MOD(_xlfn.SEQUENCE(ROWS(K$63:K133)),5)=2)),ROUND(K$46/_xlfn.DAYS(K$16,J$16)*IF(YEAR(J$16+1)=$D134,_xlfn.DAYS(DATE($D134,12,31),J$16)+1,IF(AND(YEAR(J$16+1)&lt;$D134,$D134&lt;YEAR(K$16)),_xlfn.DAYS(DATE($D134,12,31),DATE($D134,1,1))+1,0)),0))</f>
        <v>0</v>
      </c>
      <c r="L134" s="116" cm="1">
        <f t="array" ref="L134">IF(YEAR(L$16)=$D134, L$46-SUM(_xlfn._xlws.FILTER(L$63:L133,MOD(_xlfn.SEQUENCE(ROWS(L$63:L133)),5)=2)),ROUND(L$46/_xlfn.DAYS(L$16,K$16)*IF(YEAR(K$16+1)=$D134,_xlfn.DAYS(DATE($D134,12,31),K$16)+1,IF(AND(YEAR(K$16+1)&lt;$D134,$D134&lt;YEAR(L$16)),_xlfn.DAYS(DATE($D134,12,31),DATE($D134,1,1))+1,0)),0))</f>
        <v>0</v>
      </c>
      <c r="M134" s="116" cm="1">
        <f t="array" ref="M134">IF(YEAR(M$16)=$D134, M$46-SUM(_xlfn._xlws.FILTER(M$63:M133,MOD(_xlfn.SEQUENCE(ROWS(M$63:M133)),5)=2)),ROUND(M$46/_xlfn.DAYS(M$16,L$16)*IF(YEAR(L$16+1)=$D134,_xlfn.DAYS(DATE($D134,12,31),L$16)+1,IF(AND(YEAR(L$16+1)&lt;$D134,$D134&lt;YEAR(M$16)),_xlfn.DAYS(DATE($D134,12,31),DATE($D134,1,1))+1,0)),0))</f>
        <v>0</v>
      </c>
      <c r="N134" s="116" cm="1">
        <f t="array" ref="N134">IF(YEAR(N$16)=$D134, N$46-SUM(_xlfn._xlws.FILTER(N$63:N133,MOD(_xlfn.SEQUENCE(ROWS(N$63:N133)),5)=2)),ROUND(N$46/_xlfn.DAYS(N$16,M$16)*IF(YEAR(M$16+1)=$D134,_xlfn.DAYS(DATE($D134,12,31),M$16)+1,IF(AND(YEAR(M$16+1)&lt;$D134,$D134&lt;YEAR(N$16)),_xlfn.DAYS(DATE($D134,12,31),DATE($D134,1,1))+1,0)),0))</f>
        <v>0</v>
      </c>
      <c r="O134" s="116" cm="1">
        <f t="array" ref="O134">IF(YEAR(O$16)=$D134, O$46-SUM(_xlfn._xlws.FILTER(O$63:O133,MOD(_xlfn.SEQUENCE(ROWS(O$63:O133)),5)=2)),ROUND(O$46/_xlfn.DAYS(O$16,N$16)*IF(YEAR(N$16+1)=$D134,_xlfn.DAYS(DATE($D134,12,31),N$16)+1,IF(AND(YEAR(N$16+1)&lt;$D134,$D134&lt;YEAR(O$16)),_xlfn.DAYS(DATE($D134,12,31),DATE($D134,1,1))+1,0)),0))</f>
        <v>0</v>
      </c>
      <c r="P134" s="116" cm="1">
        <f t="array" ref="P134">IF(YEAR(P$16)=$D134, P$46-SUM(_xlfn._xlws.FILTER(P$63:P133,MOD(_xlfn.SEQUENCE(ROWS(P$63:P133)),5)=2)),ROUND(P$46/_xlfn.DAYS(P$16,O$16)*IF(YEAR(O$16+1)=$D134,_xlfn.DAYS(DATE($D134,12,31),O$16)+1,IF(AND(YEAR(O$16+1)&lt;$D134,$D134&lt;YEAR(P$16)),_xlfn.DAYS(DATE($D134,12,31),DATE($D134,1,1))+1,0)),0))</f>
        <v>0</v>
      </c>
      <c r="Q134" s="116" cm="1">
        <f t="array" ref="Q134">IF(YEAR(Q$16)=$D134, Q$46-SUM(_xlfn._xlws.FILTER(Q$63:Q133,MOD(_xlfn.SEQUENCE(ROWS(Q$63:Q133)),5)=2)),ROUND(Q$46/_xlfn.DAYS(Q$16,P$16)*IF(YEAR(P$16+1)=$D134,_xlfn.DAYS(DATE($D134,12,31),P$16)+1,IF(AND(YEAR(P$16+1)&lt;$D134,$D134&lt;YEAR(Q$16)),_xlfn.DAYS(DATE($D134,12,31),DATE($D134,1,1))+1,0)),0))</f>
        <v>0</v>
      </c>
      <c r="R134" s="116" cm="1">
        <f t="array" ref="R134">IF(YEAR(R$16)=$D134, R$46-SUM(_xlfn._xlws.FILTER(R$63:R133,MOD(_xlfn.SEQUENCE(ROWS(R$63:R133)),5)=2)),ROUND(R$46/_xlfn.DAYS(R$16,Q$16)*IF(YEAR(Q$16+1)=$D134,_xlfn.DAYS(DATE($D134,12,31),Q$16)+1,IF(AND(YEAR(Q$16+1)&lt;$D134,$D134&lt;YEAR(R$16)),_xlfn.DAYS(DATE($D134,12,31),DATE($D134,1,1))+1,0)),0))</f>
        <v>1536</v>
      </c>
      <c r="S134" s="116" cm="1">
        <f t="array" ref="S134">IF(YEAR(S$16)=$D134, S$46-SUM(_xlfn._xlws.FILTER(S$63:S133,MOD(_xlfn.SEQUENCE(ROWS(S$63:S133)),5)=2)),ROUND(S$46/_xlfn.DAYS(S$16,R$16)*IF(YEAR(R$16+1)=$D134,_xlfn.DAYS(DATE($D134,12,31),R$16)+1,IF(AND(YEAR(R$16+1)&lt;$D134,$D134&lt;YEAR(S$16)),_xlfn.DAYS(DATE($D134,12,31),DATE($D134,1,1))+1,0)),0))</f>
        <v>619</v>
      </c>
      <c r="T134" s="116" cm="1">
        <f t="array" ref="T134">IF(YEAR(T$16)=$D134, T$46-SUM(_xlfn._xlws.FILTER(T$63:T133,MOD(_xlfn.SEQUENCE(ROWS(T$63:T133)),5)=2)),ROUND(T$46/_xlfn.DAYS(T$16,S$16)*IF(YEAR(S$16+1)=$D134,_xlfn.DAYS(DATE($D134,12,31),S$16)+1,IF(AND(YEAR(S$16+1)&lt;$D134,$D134&lt;YEAR(T$16)),_xlfn.DAYS(DATE($D134,12,31),DATE($D134,1,1))+1,0)),0))</f>
        <v>0</v>
      </c>
      <c r="U134" s="116" cm="1">
        <f t="array" ref="U134">IF(YEAR(U$16)=$D134, U$46-SUM(_xlfn._xlws.FILTER(U$63:U133,MOD(_xlfn.SEQUENCE(ROWS(U$63:U133)),5)=2)),ROUND(U$46/_xlfn.DAYS(U$16,T$16)*IF(YEAR(T$16+1)=$D134,_xlfn.DAYS(DATE($D134,12,31),T$16)+1,IF(AND(YEAR(T$16+1)&lt;$D134,$D134&lt;YEAR(U$16)),_xlfn.DAYS(DATE($D134,12,31),DATE($D134,1,1))+1,0)),0))</f>
        <v>0</v>
      </c>
      <c r="V134" s="116" cm="1">
        <f t="array" ref="V134">IF(YEAR(V$16)=$D134, V$46-SUM(_xlfn._xlws.FILTER(V$63:V133,MOD(_xlfn.SEQUENCE(ROWS(V$63:V133)),5)=2)),ROUND(V$46/_xlfn.DAYS(V$16,U$16)*IF(YEAR(U$16+1)=$D134,_xlfn.DAYS(DATE($D134,12,31),U$16)+1,IF(AND(YEAR(U$16+1)&lt;$D134,$D134&lt;YEAR(V$16)),_xlfn.DAYS(DATE($D134,12,31),DATE($D134,1,1))+1,0)),0))</f>
        <v>0</v>
      </c>
      <c r="W134" s="116" cm="1">
        <f t="array" ref="W134">IF(YEAR(W$16)=$D134, W$46-SUM(_xlfn._xlws.FILTER(W$63:W133,MOD(_xlfn.SEQUENCE(ROWS(W$63:W133)),5)=2)),ROUND(W$46/_xlfn.DAYS(W$16,V$16)*IF(YEAR(V$16+1)=$D134,_xlfn.DAYS(DATE($D134,12,31),V$16)+1,IF(AND(YEAR(V$16+1)&lt;$D134,$D134&lt;YEAR(W$16)),_xlfn.DAYS(DATE($D134,12,31),DATE($D134,1,1))+1,0)),0))</f>
        <v>0</v>
      </c>
      <c r="X134" s="116" cm="1">
        <f t="array" ref="X134">IF(YEAR(X$16)=$D134, X$46-SUM(_xlfn._xlws.FILTER(X$63:X133,MOD(_xlfn.SEQUENCE(ROWS(X$63:X133)),5)=2)),ROUND(X$46/_xlfn.DAYS(X$16,W$16)*IF(YEAR(W$16+1)=$D134,_xlfn.DAYS(DATE($D134,12,31),W$16)+1,IF(AND(YEAR(W$16+1)&lt;$D134,$D134&lt;YEAR(X$16)),_xlfn.DAYS(DATE($D134,12,31),DATE($D134,1,1))+1,0)),0))</f>
        <v>0</v>
      </c>
    </row>
    <row r="135" spans="1:24" ht="17" hidden="1" outlineLevel="1" x14ac:dyDescent="0.25">
      <c r="A135" s="5">
        <v>29</v>
      </c>
      <c r="B135" s="129" t="s">
        <v>166</v>
      </c>
      <c r="C135" s="114" t="s">
        <v>167</v>
      </c>
      <c r="D135" s="115">
        <f t="shared" si="29"/>
        <v>2034</v>
      </c>
      <c r="E135" s="116">
        <f>E133-E134</f>
        <v>0</v>
      </c>
      <c r="F135" s="116">
        <f t="shared" ref="F135:X135" si="54">F133-F134</f>
        <v>0</v>
      </c>
      <c r="G135" s="116">
        <f t="shared" si="54"/>
        <v>0</v>
      </c>
      <c r="H135" s="116">
        <f t="shared" si="54"/>
        <v>0</v>
      </c>
      <c r="I135" s="116">
        <f t="shared" si="54"/>
        <v>0</v>
      </c>
      <c r="J135" s="116">
        <f t="shared" si="54"/>
        <v>0</v>
      </c>
      <c r="K135" s="116">
        <f t="shared" si="54"/>
        <v>0</v>
      </c>
      <c r="L135" s="116">
        <f t="shared" si="54"/>
        <v>0</v>
      </c>
      <c r="M135" s="116">
        <f t="shared" si="54"/>
        <v>0</v>
      </c>
      <c r="N135" s="116">
        <f t="shared" si="54"/>
        <v>0</v>
      </c>
      <c r="O135" s="116">
        <f t="shared" si="54"/>
        <v>0</v>
      </c>
      <c r="P135" s="116">
        <f t="shared" si="54"/>
        <v>0</v>
      </c>
      <c r="Q135" s="116">
        <f t="shared" si="54"/>
        <v>0</v>
      </c>
      <c r="R135" s="116">
        <f t="shared" si="54"/>
        <v>8705</v>
      </c>
      <c r="S135" s="116">
        <f t="shared" si="54"/>
        <v>3505</v>
      </c>
      <c r="T135" s="116">
        <f t="shared" si="54"/>
        <v>0</v>
      </c>
      <c r="U135" s="116">
        <f t="shared" si="54"/>
        <v>0</v>
      </c>
      <c r="V135" s="116">
        <f t="shared" si="54"/>
        <v>0</v>
      </c>
      <c r="W135" s="116">
        <f t="shared" si="54"/>
        <v>0</v>
      </c>
      <c r="X135" s="116">
        <f t="shared" si="54"/>
        <v>0</v>
      </c>
    </row>
    <row r="136" spans="1:24" ht="17" hidden="1" outlineLevel="1" x14ac:dyDescent="0.25">
      <c r="A136" s="5">
        <v>31</v>
      </c>
      <c r="B136" s="129" t="s">
        <v>168</v>
      </c>
      <c r="C136" s="114" t="s">
        <v>169</v>
      </c>
      <c r="D136" s="115">
        <f t="shared" si="29"/>
        <v>2034</v>
      </c>
      <c r="E136" s="116" cm="1">
        <f t="array" ref="E136">IF(YEAR(E$16)=$D136, E$59-SUM(_xlfn._xlws.FILTER(E$63:E135,MOD(_xlfn.SEQUENCE(ROWS(E$63:E135)),5)=4)),ROUND(E$59/_xlfn.DAYS(E$16,D$16)*IF(YEAR(D$16+1)=$D136,_xlfn.DAYS(DATE($D136,12,31),D$16)+1,IF(AND(YEAR(D$16+1)&lt;$D136,$D136&lt;YEAR(E$16)),_xlfn.DAYS(DATE($D136,12,31),DATE($D136,1,1))+1,0)),0))</f>
        <v>0</v>
      </c>
      <c r="F136" s="116" cm="1">
        <f t="array" ref="F136">IF(YEAR(F$16)=$D136, F$59-SUM(_xlfn._xlws.FILTER(F$63:F135,MOD(_xlfn.SEQUENCE(ROWS(F$63:F135)),5)=4)),ROUND(F$59/_xlfn.DAYS(F$16,E$16)*IF(YEAR(E$16+1)=$D136,_xlfn.DAYS(DATE($D136,12,31),E$16)+1,IF(AND(YEAR(E$16+1)&lt;$D136,$D136&lt;YEAR(F$16)),_xlfn.DAYS(DATE($D136,12,31),DATE($D136,1,1))+1,0)),0))</f>
        <v>0</v>
      </c>
      <c r="G136" s="116" cm="1">
        <f t="array" ref="G136">IF(YEAR(G$16)=$D136, G$59-SUM(_xlfn._xlws.FILTER(G$63:G135,MOD(_xlfn.SEQUENCE(ROWS(G$63:G135)),5)=4)),ROUND(G$59/_xlfn.DAYS(G$16,F$16)*IF(YEAR(F$16+1)=$D136,_xlfn.DAYS(DATE($D136,12,31),F$16)+1,IF(AND(YEAR(F$16+1)&lt;$D136,$D136&lt;YEAR(G$16)),_xlfn.DAYS(DATE($D136,12,31),DATE($D136,1,1))+1,0)),0))</f>
        <v>0</v>
      </c>
      <c r="H136" s="116" cm="1">
        <f t="array" ref="H136">IF(YEAR(H$16)=$D136, H$59-SUM(_xlfn._xlws.FILTER(H$63:H135,MOD(_xlfn.SEQUENCE(ROWS(H$63:H135)),5)=4)),ROUND(H$59/_xlfn.DAYS(H$16,G$16)*IF(YEAR(G$16+1)=$D136,_xlfn.DAYS(DATE($D136,12,31),G$16)+1,IF(AND(YEAR(G$16+1)&lt;$D136,$D136&lt;YEAR(H$16)),_xlfn.DAYS(DATE($D136,12,31),DATE($D136,1,1))+1,0)),0))</f>
        <v>0</v>
      </c>
      <c r="I136" s="116" cm="1">
        <f t="array" ref="I136">IF(YEAR(I$16)=$D136, I$59-SUM(_xlfn._xlws.FILTER(I$63:I135,MOD(_xlfn.SEQUENCE(ROWS(I$63:I135)),5)=4)),ROUND(I$59/_xlfn.DAYS(I$16,H$16)*IF(YEAR(H$16+1)=$D136,_xlfn.DAYS(DATE($D136,12,31),H$16)+1,IF(AND(YEAR(H$16+1)&lt;$D136,$D136&lt;YEAR(I$16)),_xlfn.DAYS(DATE($D136,12,31),DATE($D136,1,1))+1,0)),0))</f>
        <v>0</v>
      </c>
      <c r="J136" s="116" cm="1">
        <f t="array" ref="J136">IF(YEAR(J$16)=$D136, J$59-SUM(_xlfn._xlws.FILTER(J$63:J135,MOD(_xlfn.SEQUENCE(ROWS(J$63:J135)),5)=4)),ROUND(J$59/_xlfn.DAYS(J$16,I$16)*IF(YEAR(I$16+1)=$D136,_xlfn.DAYS(DATE($D136,12,31),I$16)+1,IF(AND(YEAR(I$16+1)&lt;$D136,$D136&lt;YEAR(J$16)),_xlfn.DAYS(DATE($D136,12,31),DATE($D136,1,1))+1,0)),0))</f>
        <v>0</v>
      </c>
      <c r="K136" s="116" cm="1">
        <f t="array" ref="K136">IF(YEAR(K$16)=$D136, K$59-SUM(_xlfn._xlws.FILTER(K$63:K135,MOD(_xlfn.SEQUENCE(ROWS(K$63:K135)),5)=4)),ROUND(K$59/_xlfn.DAYS(K$16,J$16)*IF(YEAR(J$16+1)=$D136,_xlfn.DAYS(DATE($D136,12,31),J$16)+1,IF(AND(YEAR(J$16+1)&lt;$D136,$D136&lt;YEAR(K$16)),_xlfn.DAYS(DATE($D136,12,31),DATE($D136,1,1))+1,0)),0))</f>
        <v>0</v>
      </c>
      <c r="L136" s="116" cm="1">
        <f t="array" ref="L136">IF(YEAR(L$16)=$D136, L$59-SUM(_xlfn._xlws.FILTER(L$63:L135,MOD(_xlfn.SEQUENCE(ROWS(L$63:L135)),5)=4)),ROUND(L$59/_xlfn.DAYS(L$16,K$16)*IF(YEAR(K$16+1)=$D136,_xlfn.DAYS(DATE($D136,12,31),K$16)+1,IF(AND(YEAR(K$16+1)&lt;$D136,$D136&lt;YEAR(L$16)),_xlfn.DAYS(DATE($D136,12,31),DATE($D136,1,1))+1,0)),0))</f>
        <v>0</v>
      </c>
      <c r="M136" s="116" cm="1">
        <f t="array" ref="M136">IF(YEAR(M$16)=$D136, M$59-SUM(_xlfn._xlws.FILTER(M$63:M135,MOD(_xlfn.SEQUENCE(ROWS(M$63:M135)),5)=4)),ROUND(M$59/_xlfn.DAYS(M$16,L$16)*IF(YEAR(L$16+1)=$D136,_xlfn.DAYS(DATE($D136,12,31),L$16)+1,IF(AND(YEAR(L$16+1)&lt;$D136,$D136&lt;YEAR(M$16)),_xlfn.DAYS(DATE($D136,12,31),DATE($D136,1,1))+1,0)),0))</f>
        <v>0</v>
      </c>
      <c r="N136" s="116" cm="1">
        <f t="array" ref="N136">IF(YEAR(N$16)=$D136, N$59-SUM(_xlfn._xlws.FILTER(N$63:N135,MOD(_xlfn.SEQUENCE(ROWS(N$63:N135)),5)=4)),ROUND(N$59/_xlfn.DAYS(N$16,M$16)*IF(YEAR(M$16+1)=$D136,_xlfn.DAYS(DATE($D136,12,31),M$16)+1,IF(AND(YEAR(M$16+1)&lt;$D136,$D136&lt;YEAR(N$16)),_xlfn.DAYS(DATE($D136,12,31),DATE($D136,1,1))+1,0)),0))</f>
        <v>0</v>
      </c>
      <c r="O136" s="116" cm="1">
        <f t="array" ref="O136">IF(YEAR(O$16)=$D136, O$59-SUM(_xlfn._xlws.FILTER(O$63:O135,MOD(_xlfn.SEQUENCE(ROWS(O$63:O135)),5)=4)),ROUND(O$59/_xlfn.DAYS(O$16,N$16)*IF(YEAR(N$16+1)=$D136,_xlfn.DAYS(DATE($D136,12,31),N$16)+1,IF(AND(YEAR(N$16+1)&lt;$D136,$D136&lt;YEAR(O$16)),_xlfn.DAYS(DATE($D136,12,31),DATE($D136,1,1))+1,0)),0))</f>
        <v>0</v>
      </c>
      <c r="P136" s="116" cm="1">
        <f t="array" ref="P136">IF(YEAR(P$16)=$D136, P$59-SUM(_xlfn._xlws.FILTER(P$63:P135,MOD(_xlfn.SEQUENCE(ROWS(P$63:P135)),5)=4)),ROUND(P$59/_xlfn.DAYS(P$16,O$16)*IF(YEAR(O$16+1)=$D136,_xlfn.DAYS(DATE($D136,12,31),O$16)+1,IF(AND(YEAR(O$16+1)&lt;$D136,$D136&lt;YEAR(P$16)),_xlfn.DAYS(DATE($D136,12,31),DATE($D136,1,1))+1,0)),0))</f>
        <v>0</v>
      </c>
      <c r="Q136" s="116" cm="1">
        <f t="array" ref="Q136">IF(YEAR(Q$16)=$D136, Q$59-SUM(_xlfn._xlws.FILTER(Q$63:Q135,MOD(_xlfn.SEQUENCE(ROWS(Q$63:Q135)),5)=4)),ROUND(Q$59/_xlfn.DAYS(Q$16,P$16)*IF(YEAR(P$16+1)=$D136,_xlfn.DAYS(DATE($D136,12,31),P$16)+1,IF(AND(YEAR(P$16+1)&lt;$D136,$D136&lt;YEAR(Q$16)),_xlfn.DAYS(DATE($D136,12,31),DATE($D136,1,1))+1,0)),0))</f>
        <v>0</v>
      </c>
      <c r="R136" s="116" cm="1">
        <f t="array" ref="R136">IF(YEAR(R$16)=$D136, R$59-SUM(_xlfn._xlws.FILTER(R$63:R135,MOD(_xlfn.SEQUENCE(ROWS(R$63:R135)),5)=4)),ROUND(R$59/_xlfn.DAYS(R$16,Q$16)*IF(YEAR(Q$16+1)=$D136,_xlfn.DAYS(DATE($D136,12,31),Q$16)+1,IF(AND(YEAR(Q$16+1)&lt;$D136,$D136&lt;YEAR(R$16)),_xlfn.DAYS(DATE($D136,12,31),DATE($D136,1,1))+1,0)),0))</f>
        <v>10241</v>
      </c>
      <c r="S136" s="116" cm="1">
        <f t="array" ref="S136">IF(YEAR(S$16)=$D136, S$59-SUM(_xlfn._xlws.FILTER(S$63:S135,MOD(_xlfn.SEQUENCE(ROWS(S$63:S135)),5)=4)),ROUND(S$59/_xlfn.DAYS(S$16,R$16)*IF(YEAR(R$16+1)=$D136,_xlfn.DAYS(DATE($D136,12,31),R$16)+1,IF(AND(YEAR(R$16+1)&lt;$D136,$D136&lt;YEAR(S$16)),_xlfn.DAYS(DATE($D136,12,31),DATE($D136,1,1))+1,0)),0))</f>
        <v>4124</v>
      </c>
      <c r="T136" s="116" cm="1">
        <f t="array" ref="T136">IF(YEAR(T$16)=$D136, T$59-SUM(_xlfn._xlws.FILTER(T$63:T135,MOD(_xlfn.SEQUENCE(ROWS(T$63:T135)),5)=4)),ROUND(T$59/_xlfn.DAYS(T$16,S$16)*IF(YEAR(S$16+1)=$D136,_xlfn.DAYS(DATE($D136,12,31),S$16)+1,IF(AND(YEAR(S$16+1)&lt;$D136,$D136&lt;YEAR(T$16)),_xlfn.DAYS(DATE($D136,12,31),DATE($D136,1,1))+1,0)),0))</f>
        <v>0</v>
      </c>
      <c r="U136" s="116" cm="1">
        <f t="array" ref="U136">IF(YEAR(U$16)=$D136, U$59-SUM(_xlfn._xlws.FILTER(U$63:U135,MOD(_xlfn.SEQUENCE(ROWS(U$63:U135)),5)=4)),ROUND(U$59/_xlfn.DAYS(U$16,T$16)*IF(YEAR(T$16+1)=$D136,_xlfn.DAYS(DATE($D136,12,31),T$16)+1,IF(AND(YEAR(T$16+1)&lt;$D136,$D136&lt;YEAR(U$16)),_xlfn.DAYS(DATE($D136,12,31),DATE($D136,1,1))+1,0)),0))</f>
        <v>0</v>
      </c>
      <c r="V136" s="116" cm="1">
        <f t="array" ref="V136">IF(YEAR(V$16)=$D136, V$59-SUM(_xlfn._xlws.FILTER(V$63:V135,MOD(_xlfn.SEQUENCE(ROWS(V$63:V135)),5)=4)),ROUND(V$59/_xlfn.DAYS(V$16,U$16)*IF(YEAR(U$16+1)=$D136,_xlfn.DAYS(DATE($D136,12,31),U$16)+1,IF(AND(YEAR(U$16+1)&lt;$D136,$D136&lt;YEAR(V$16)),_xlfn.DAYS(DATE($D136,12,31),DATE($D136,1,1))+1,0)),0))</f>
        <v>0</v>
      </c>
      <c r="W136" s="116" cm="1">
        <f t="array" ref="W136">IF(YEAR(W$16)=$D136, W$59-SUM(_xlfn._xlws.FILTER(W$63:W135,MOD(_xlfn.SEQUENCE(ROWS(W$63:W135)),5)=4)),ROUND(W$59/_xlfn.DAYS(W$16,V$16)*IF(YEAR(V$16+1)=$D136,_xlfn.DAYS(DATE($D136,12,31),V$16)+1,IF(AND(YEAR(V$16+1)&lt;$D136,$D136&lt;YEAR(W$16)),_xlfn.DAYS(DATE($D136,12,31),DATE($D136,1,1))+1,0)),0))</f>
        <v>0</v>
      </c>
      <c r="X136" s="116" cm="1">
        <f t="array" ref="X136">IF(YEAR(X$16)=$D136, X$59-SUM(_xlfn._xlws.FILTER(X$63:X135,MOD(_xlfn.SEQUENCE(ROWS(X$63:X135)),5)=4)),ROUND(X$59/_xlfn.DAYS(X$16,W$16)*IF(YEAR(W$16+1)=$D136,_xlfn.DAYS(DATE($D136,12,31),W$16)+1,IF(AND(YEAR(W$16+1)&lt;$D136,$D136&lt;YEAR(X$16)),_xlfn.DAYS(DATE($D136,12,31),DATE($D136,1,1))+1,0)),0))</f>
        <v>0</v>
      </c>
    </row>
    <row r="137" spans="1:24" ht="17" hidden="1" outlineLevel="1" x14ac:dyDescent="0.25">
      <c r="A137" s="5">
        <v>33</v>
      </c>
      <c r="B137" s="129" t="s">
        <v>170</v>
      </c>
      <c r="C137" s="117" t="s">
        <v>171</v>
      </c>
      <c r="D137" s="118">
        <f t="shared" ref="D137:D167" si="55">D132+1</f>
        <v>2034</v>
      </c>
      <c r="E137" s="119">
        <f>E133-E136</f>
        <v>0</v>
      </c>
      <c r="F137" s="119">
        <f t="shared" ref="F137:X137" si="56">F133-F136</f>
        <v>0</v>
      </c>
      <c r="G137" s="119">
        <f t="shared" si="56"/>
        <v>0</v>
      </c>
      <c r="H137" s="119">
        <f t="shared" si="56"/>
        <v>0</v>
      </c>
      <c r="I137" s="119">
        <f t="shared" si="56"/>
        <v>0</v>
      </c>
      <c r="J137" s="119">
        <f t="shared" si="56"/>
        <v>0</v>
      </c>
      <c r="K137" s="119">
        <f t="shared" si="56"/>
        <v>0</v>
      </c>
      <c r="L137" s="119">
        <f t="shared" si="56"/>
        <v>0</v>
      </c>
      <c r="M137" s="119">
        <f t="shared" si="56"/>
        <v>0</v>
      </c>
      <c r="N137" s="119">
        <f t="shared" si="56"/>
        <v>0</v>
      </c>
      <c r="O137" s="119">
        <f t="shared" si="56"/>
        <v>0</v>
      </c>
      <c r="P137" s="119">
        <f t="shared" si="56"/>
        <v>0</v>
      </c>
      <c r="Q137" s="119">
        <f t="shared" si="56"/>
        <v>0</v>
      </c>
      <c r="R137" s="119">
        <f t="shared" si="56"/>
        <v>0</v>
      </c>
      <c r="S137" s="119">
        <f t="shared" si="56"/>
        <v>0</v>
      </c>
      <c r="T137" s="119">
        <f t="shared" si="56"/>
        <v>0</v>
      </c>
      <c r="U137" s="119">
        <f t="shared" si="56"/>
        <v>0</v>
      </c>
      <c r="V137" s="119">
        <f t="shared" si="56"/>
        <v>0</v>
      </c>
      <c r="W137" s="119">
        <f t="shared" si="56"/>
        <v>0</v>
      </c>
      <c r="X137" s="119">
        <f t="shared" si="56"/>
        <v>0</v>
      </c>
    </row>
    <row r="138" spans="1:24" ht="17" hidden="1" outlineLevel="1" x14ac:dyDescent="0.25">
      <c r="A138" s="5">
        <v>27</v>
      </c>
      <c r="B138" s="37" t="s">
        <v>162</v>
      </c>
      <c r="C138" s="120" t="s">
        <v>163</v>
      </c>
      <c r="D138" s="121">
        <f t="shared" si="55"/>
        <v>2035</v>
      </c>
      <c r="E138" s="122" cm="1">
        <f t="array" ref="E138">IF(YEAR(E$16)=$D138, E$44-SUM(_xlfn._xlws.FILTER(E$63:E137,MOD(_xlfn.SEQUENCE(ROWS(E$63:E137)),5)=1)),ROUND(E$44/_xlfn.DAYS(E$16,D$16)*IF(YEAR(D$16+1)=$D138,_xlfn.DAYS(DATE($D138,12,31),D$16)+1,IF(AND(YEAR(D$16+1)&lt;$D138,$D138&lt;YEAR(E$16)),_xlfn.DAYS(DATE($D138,12,31),DATE($D138,1,1))+1,0)),0))</f>
        <v>0</v>
      </c>
      <c r="F138" s="122" cm="1">
        <f t="array" ref="F138">IF(YEAR(F$16)=$D138, F$44-SUM(_xlfn._xlws.FILTER(F$63:F137,MOD(_xlfn.SEQUENCE(ROWS(F$63:F137)),5)=1)),ROUND(F$44/_xlfn.DAYS(F$16,E$16)*IF(YEAR(E$16+1)=$D138,_xlfn.DAYS(DATE($D138,12,31),E$16)+1,IF(AND(YEAR(E$16+1)&lt;$D138,$D138&lt;YEAR(F$16)),_xlfn.DAYS(DATE($D138,12,31),DATE($D138,1,1))+1,0)),0))</f>
        <v>0</v>
      </c>
      <c r="G138" s="122" cm="1">
        <f t="array" ref="G138">IF(YEAR(G$16)=$D138, G$44-SUM(_xlfn._xlws.FILTER(G$63:G137,MOD(_xlfn.SEQUENCE(ROWS(G$63:G137)),5)=1)),ROUND(G$44/_xlfn.DAYS(G$16,F$16)*IF(YEAR(F$16+1)=$D138,_xlfn.DAYS(DATE($D138,12,31),F$16)+1,IF(AND(YEAR(F$16+1)&lt;$D138,$D138&lt;YEAR(G$16)),_xlfn.DAYS(DATE($D138,12,31),DATE($D138,1,1))+1,0)),0))</f>
        <v>0</v>
      </c>
      <c r="H138" s="122" cm="1">
        <f t="array" ref="H138">IF(YEAR(H$16)=$D138, H$44-SUM(_xlfn._xlws.FILTER(H$63:H137,MOD(_xlfn.SEQUENCE(ROWS(H$63:H137)),5)=1)),ROUND(H$44/_xlfn.DAYS(H$16,G$16)*IF(YEAR(G$16+1)=$D138,_xlfn.DAYS(DATE($D138,12,31),G$16)+1,IF(AND(YEAR(G$16+1)&lt;$D138,$D138&lt;YEAR(H$16)),_xlfn.DAYS(DATE($D138,12,31),DATE($D138,1,1))+1,0)),0))</f>
        <v>0</v>
      </c>
      <c r="I138" s="122" cm="1">
        <f t="array" ref="I138">IF(YEAR(I$16)=$D138, I$44-SUM(_xlfn._xlws.FILTER(I$63:I137,MOD(_xlfn.SEQUENCE(ROWS(I$63:I137)),5)=1)),ROUND(I$44/_xlfn.DAYS(I$16,H$16)*IF(YEAR(H$16+1)=$D138,_xlfn.DAYS(DATE($D138,12,31),H$16)+1,IF(AND(YEAR(H$16+1)&lt;$D138,$D138&lt;YEAR(I$16)),_xlfn.DAYS(DATE($D138,12,31),DATE($D138,1,1))+1,0)),0))</f>
        <v>0</v>
      </c>
      <c r="J138" s="122" cm="1">
        <f t="array" ref="J138">IF(YEAR(J$16)=$D138, J$44-SUM(_xlfn._xlws.FILTER(J$63:J137,MOD(_xlfn.SEQUENCE(ROWS(J$63:J137)),5)=1)),ROUND(J$44/_xlfn.DAYS(J$16,I$16)*IF(YEAR(I$16+1)=$D138,_xlfn.DAYS(DATE($D138,12,31),I$16)+1,IF(AND(YEAR(I$16+1)&lt;$D138,$D138&lt;YEAR(J$16)),_xlfn.DAYS(DATE($D138,12,31),DATE($D138,1,1))+1,0)),0))</f>
        <v>0</v>
      </c>
      <c r="K138" s="122" cm="1">
        <f t="array" ref="K138">IF(YEAR(K$16)=$D138, K$44-SUM(_xlfn._xlws.FILTER(K$63:K137,MOD(_xlfn.SEQUENCE(ROWS(K$63:K137)),5)=1)),ROUND(K$44/_xlfn.DAYS(K$16,J$16)*IF(YEAR(J$16+1)=$D138,_xlfn.DAYS(DATE($D138,12,31),J$16)+1,IF(AND(YEAR(J$16+1)&lt;$D138,$D138&lt;YEAR(K$16)),_xlfn.DAYS(DATE($D138,12,31),DATE($D138,1,1))+1,0)),0))</f>
        <v>0</v>
      </c>
      <c r="L138" s="122" cm="1">
        <f t="array" ref="L138">IF(YEAR(L$16)=$D138, L$44-SUM(_xlfn._xlws.FILTER(L$63:L137,MOD(_xlfn.SEQUENCE(ROWS(L$63:L137)),5)=1)),ROUND(L$44/_xlfn.DAYS(L$16,K$16)*IF(YEAR(K$16+1)=$D138,_xlfn.DAYS(DATE($D138,12,31),K$16)+1,IF(AND(YEAR(K$16+1)&lt;$D138,$D138&lt;YEAR(L$16)),_xlfn.DAYS(DATE($D138,12,31),DATE($D138,1,1))+1,0)),0))</f>
        <v>0</v>
      </c>
      <c r="M138" s="122" cm="1">
        <f t="array" ref="M138">IF(YEAR(M$16)=$D138, M$44-SUM(_xlfn._xlws.FILTER(M$63:M137,MOD(_xlfn.SEQUENCE(ROWS(M$63:M137)),5)=1)),ROUND(M$44/_xlfn.DAYS(M$16,L$16)*IF(YEAR(L$16+1)=$D138,_xlfn.DAYS(DATE($D138,12,31),L$16)+1,IF(AND(YEAR(L$16+1)&lt;$D138,$D138&lt;YEAR(M$16)),_xlfn.DAYS(DATE($D138,12,31),DATE($D138,1,1))+1,0)),0))</f>
        <v>0</v>
      </c>
      <c r="N138" s="122" cm="1">
        <f t="array" ref="N138">IF(YEAR(N$16)=$D138, N$44-SUM(_xlfn._xlws.FILTER(N$63:N137,MOD(_xlfn.SEQUENCE(ROWS(N$63:N137)),5)=1)),ROUND(N$44/_xlfn.DAYS(N$16,M$16)*IF(YEAR(M$16+1)=$D138,_xlfn.DAYS(DATE($D138,12,31),M$16)+1,IF(AND(YEAR(M$16+1)&lt;$D138,$D138&lt;YEAR(N$16)),_xlfn.DAYS(DATE($D138,12,31),DATE($D138,1,1))+1,0)),0))</f>
        <v>0</v>
      </c>
      <c r="O138" s="122" cm="1">
        <f t="array" ref="O138">IF(YEAR(O$16)=$D138, O$44-SUM(_xlfn._xlws.FILTER(O$63:O137,MOD(_xlfn.SEQUENCE(ROWS(O$63:O137)),5)=1)),ROUND(O$44/_xlfn.DAYS(O$16,N$16)*IF(YEAR(N$16+1)=$D138,_xlfn.DAYS(DATE($D138,12,31),N$16)+1,IF(AND(YEAR(N$16+1)&lt;$D138,$D138&lt;YEAR(O$16)),_xlfn.DAYS(DATE($D138,12,31),DATE($D138,1,1))+1,0)),0))</f>
        <v>0</v>
      </c>
      <c r="P138" s="122" cm="1">
        <f t="array" ref="P138">IF(YEAR(P$16)=$D138, P$44-SUM(_xlfn._xlws.FILTER(P$63:P137,MOD(_xlfn.SEQUENCE(ROWS(P$63:P137)),5)=1)),ROUND(P$44/_xlfn.DAYS(P$16,O$16)*IF(YEAR(O$16+1)=$D138,_xlfn.DAYS(DATE($D138,12,31),O$16)+1,IF(AND(YEAR(O$16+1)&lt;$D138,$D138&lt;YEAR(P$16)),_xlfn.DAYS(DATE($D138,12,31),DATE($D138,1,1))+1,0)),0))</f>
        <v>0</v>
      </c>
      <c r="Q138" s="122" cm="1">
        <f t="array" ref="Q138">IF(YEAR(Q$16)=$D138, Q$44-SUM(_xlfn._xlws.FILTER(Q$63:Q137,MOD(_xlfn.SEQUENCE(ROWS(Q$63:Q137)),5)=1)),ROUND(Q$44/_xlfn.DAYS(Q$16,P$16)*IF(YEAR(P$16+1)=$D138,_xlfn.DAYS(DATE($D138,12,31),P$16)+1,IF(AND(YEAR(P$16+1)&lt;$D138,$D138&lt;YEAR(Q$16)),_xlfn.DAYS(DATE($D138,12,31),DATE($D138,1,1))+1,0)),0))</f>
        <v>0</v>
      </c>
      <c r="R138" s="122" cm="1">
        <f t="array" ref="R138">IF(YEAR(R$16)=$D138, R$44-SUM(_xlfn._xlws.FILTER(R$63:R137,MOD(_xlfn.SEQUENCE(ROWS(R$63:R137)),5)=1)),ROUND(R$44/_xlfn.DAYS(R$16,Q$16)*IF(YEAR(Q$16+1)=$D138,_xlfn.DAYS(DATE($D138,12,31),Q$16)+1,IF(AND(YEAR(Q$16+1)&lt;$D138,$D138&lt;YEAR(R$16)),_xlfn.DAYS(DATE($D138,12,31),DATE($D138,1,1))+1,0)),0))</f>
        <v>0</v>
      </c>
      <c r="S138" s="122" cm="1">
        <f t="array" ref="S138">IF(YEAR(S$16)=$D138, S$44-SUM(_xlfn._xlws.FILTER(S$63:S137,MOD(_xlfn.SEQUENCE(ROWS(S$63:S137)),5)=1)),ROUND(S$44/_xlfn.DAYS(S$16,R$16)*IF(YEAR(R$16+1)=$D138,_xlfn.DAYS(DATE($D138,12,31),R$16)+1,IF(AND(YEAR(R$16+1)&lt;$D138,$D138&lt;YEAR(S$16)),_xlfn.DAYS(DATE($D138,12,31),DATE($D138,1,1))+1,0)),0))</f>
        <v>9813</v>
      </c>
      <c r="T138" s="122" cm="1">
        <f t="array" ref="T138">IF(YEAR(T$16)=$D138, T$44-SUM(_xlfn._xlws.FILTER(T$63:T137,MOD(_xlfn.SEQUENCE(ROWS(T$63:T137)),5)=1)),ROUND(T$44/_xlfn.DAYS(T$16,S$16)*IF(YEAR(S$16+1)=$D138,_xlfn.DAYS(DATE($D138,12,31),S$16)+1,IF(AND(YEAR(S$16+1)&lt;$D138,$D138&lt;YEAR(T$16)),_xlfn.DAYS(DATE($D138,12,31),DATE($D138,1,1))+1,0)),0))</f>
        <v>3922</v>
      </c>
      <c r="U138" s="122" cm="1">
        <f t="array" ref="U138">IF(YEAR(U$16)=$D138, U$44-SUM(_xlfn._xlws.FILTER(U$63:U137,MOD(_xlfn.SEQUENCE(ROWS(U$63:U137)),5)=1)),ROUND(U$44/_xlfn.DAYS(U$16,T$16)*IF(YEAR(T$16+1)=$D138,_xlfn.DAYS(DATE($D138,12,31),T$16)+1,IF(AND(YEAR(T$16+1)&lt;$D138,$D138&lt;YEAR(U$16)),_xlfn.DAYS(DATE($D138,12,31),DATE($D138,1,1))+1,0)),0))</f>
        <v>0</v>
      </c>
      <c r="V138" s="122" cm="1">
        <f t="array" ref="V138">IF(YEAR(V$16)=$D138, V$44-SUM(_xlfn._xlws.FILTER(V$63:V137,MOD(_xlfn.SEQUENCE(ROWS(V$63:V137)),5)=1)),ROUND(V$44/_xlfn.DAYS(V$16,U$16)*IF(YEAR(U$16+1)=$D138,_xlfn.DAYS(DATE($D138,12,31),U$16)+1,IF(AND(YEAR(U$16+1)&lt;$D138,$D138&lt;YEAR(V$16)),_xlfn.DAYS(DATE($D138,12,31),DATE($D138,1,1))+1,0)),0))</f>
        <v>0</v>
      </c>
      <c r="W138" s="122" cm="1">
        <f t="array" ref="W138">IF(YEAR(W$16)=$D138, W$44-SUM(_xlfn._xlws.FILTER(W$63:W137,MOD(_xlfn.SEQUENCE(ROWS(W$63:W137)),5)=1)),ROUND(W$44/_xlfn.DAYS(W$16,V$16)*IF(YEAR(V$16+1)=$D138,_xlfn.DAYS(DATE($D138,12,31),V$16)+1,IF(AND(YEAR(V$16+1)&lt;$D138,$D138&lt;YEAR(W$16)),_xlfn.DAYS(DATE($D138,12,31),DATE($D138,1,1))+1,0)),0))</f>
        <v>0</v>
      </c>
      <c r="X138" s="122" cm="1">
        <f t="array" ref="X138">IF(YEAR(X$16)=$D138, X$44-SUM(_xlfn._xlws.FILTER(X$63:X137,MOD(_xlfn.SEQUENCE(ROWS(X$63:X137)),5)=1)),ROUND(X$44/_xlfn.DAYS(X$16,W$16)*IF(YEAR(W$16+1)=$D138,_xlfn.DAYS(DATE($D138,12,31),W$16)+1,IF(AND(YEAR(W$16+1)&lt;$D138,$D138&lt;YEAR(X$16)),_xlfn.DAYS(DATE($D138,12,31),DATE($D138,1,1))+1,0)),0))</f>
        <v>0</v>
      </c>
    </row>
    <row r="139" spans="1:24" ht="17" hidden="1" outlineLevel="1" x14ac:dyDescent="0.25">
      <c r="A139" s="5">
        <v>28</v>
      </c>
      <c r="B139" s="129" t="s">
        <v>164</v>
      </c>
      <c r="C139" s="120" t="s">
        <v>165</v>
      </c>
      <c r="D139" s="121">
        <f t="shared" si="55"/>
        <v>2035</v>
      </c>
      <c r="E139" s="122" cm="1">
        <f t="array" ref="E139">IF(YEAR(E$16)=$D139, E$46-SUM(_xlfn._xlws.FILTER(E$63:E138,MOD(_xlfn.SEQUENCE(ROWS(E$63:E138)),5)=2)),ROUND(E$46/_xlfn.DAYS(E$16,D$16)*IF(YEAR(D$16+1)=$D139,_xlfn.DAYS(DATE($D139,12,31),D$16)+1,IF(AND(YEAR(D$16+1)&lt;$D139,$D139&lt;YEAR(E$16)),_xlfn.DAYS(DATE($D139,12,31),DATE($D139,1,1))+1,0)),0))</f>
        <v>0</v>
      </c>
      <c r="F139" s="122" cm="1">
        <f t="array" ref="F139">IF(YEAR(F$16)=$D139, F$46-SUM(_xlfn._xlws.FILTER(F$63:F138,MOD(_xlfn.SEQUENCE(ROWS(F$63:F138)),5)=2)),ROUND(F$46/_xlfn.DAYS(F$16,E$16)*IF(YEAR(E$16+1)=$D139,_xlfn.DAYS(DATE($D139,12,31),E$16)+1,IF(AND(YEAR(E$16+1)&lt;$D139,$D139&lt;YEAR(F$16)),_xlfn.DAYS(DATE($D139,12,31),DATE($D139,1,1))+1,0)),0))</f>
        <v>0</v>
      </c>
      <c r="G139" s="122" cm="1">
        <f t="array" ref="G139">IF(YEAR(G$16)=$D139, G$46-SUM(_xlfn._xlws.FILTER(G$63:G138,MOD(_xlfn.SEQUENCE(ROWS(G$63:G138)),5)=2)),ROUND(G$46/_xlfn.DAYS(G$16,F$16)*IF(YEAR(F$16+1)=$D139,_xlfn.DAYS(DATE($D139,12,31),F$16)+1,IF(AND(YEAR(F$16+1)&lt;$D139,$D139&lt;YEAR(G$16)),_xlfn.DAYS(DATE($D139,12,31),DATE($D139,1,1))+1,0)),0))</f>
        <v>0</v>
      </c>
      <c r="H139" s="122" cm="1">
        <f t="array" ref="H139">IF(YEAR(H$16)=$D139, H$46-SUM(_xlfn._xlws.FILTER(H$63:H138,MOD(_xlfn.SEQUENCE(ROWS(H$63:H138)),5)=2)),ROUND(H$46/_xlfn.DAYS(H$16,G$16)*IF(YEAR(G$16+1)=$D139,_xlfn.DAYS(DATE($D139,12,31),G$16)+1,IF(AND(YEAR(G$16+1)&lt;$D139,$D139&lt;YEAR(H$16)),_xlfn.DAYS(DATE($D139,12,31),DATE($D139,1,1))+1,0)),0))</f>
        <v>0</v>
      </c>
      <c r="I139" s="122" cm="1">
        <f t="array" ref="I139">IF(YEAR(I$16)=$D139, I$46-SUM(_xlfn._xlws.FILTER(I$63:I138,MOD(_xlfn.SEQUENCE(ROWS(I$63:I138)),5)=2)),ROUND(I$46/_xlfn.DAYS(I$16,H$16)*IF(YEAR(H$16+1)=$D139,_xlfn.DAYS(DATE($D139,12,31),H$16)+1,IF(AND(YEAR(H$16+1)&lt;$D139,$D139&lt;YEAR(I$16)),_xlfn.DAYS(DATE($D139,12,31),DATE($D139,1,1))+1,0)),0))</f>
        <v>0</v>
      </c>
      <c r="J139" s="122" cm="1">
        <f t="array" ref="J139">IF(YEAR(J$16)=$D139, J$46-SUM(_xlfn._xlws.FILTER(J$63:J138,MOD(_xlfn.SEQUENCE(ROWS(J$63:J138)),5)=2)),ROUND(J$46/_xlfn.DAYS(J$16,I$16)*IF(YEAR(I$16+1)=$D139,_xlfn.DAYS(DATE($D139,12,31),I$16)+1,IF(AND(YEAR(I$16+1)&lt;$D139,$D139&lt;YEAR(J$16)),_xlfn.DAYS(DATE($D139,12,31),DATE($D139,1,1))+1,0)),0))</f>
        <v>0</v>
      </c>
      <c r="K139" s="122" cm="1">
        <f t="array" ref="K139">IF(YEAR(K$16)=$D139, K$46-SUM(_xlfn._xlws.FILTER(K$63:K138,MOD(_xlfn.SEQUENCE(ROWS(K$63:K138)),5)=2)),ROUND(K$46/_xlfn.DAYS(K$16,J$16)*IF(YEAR(J$16+1)=$D139,_xlfn.DAYS(DATE($D139,12,31),J$16)+1,IF(AND(YEAR(J$16+1)&lt;$D139,$D139&lt;YEAR(K$16)),_xlfn.DAYS(DATE($D139,12,31),DATE($D139,1,1))+1,0)),0))</f>
        <v>0</v>
      </c>
      <c r="L139" s="122" cm="1">
        <f t="array" ref="L139">IF(YEAR(L$16)=$D139, L$46-SUM(_xlfn._xlws.FILTER(L$63:L138,MOD(_xlfn.SEQUENCE(ROWS(L$63:L138)),5)=2)),ROUND(L$46/_xlfn.DAYS(L$16,K$16)*IF(YEAR(K$16+1)=$D139,_xlfn.DAYS(DATE($D139,12,31),K$16)+1,IF(AND(YEAR(K$16+1)&lt;$D139,$D139&lt;YEAR(L$16)),_xlfn.DAYS(DATE($D139,12,31),DATE($D139,1,1))+1,0)),0))</f>
        <v>0</v>
      </c>
      <c r="M139" s="122" cm="1">
        <f t="array" ref="M139">IF(YEAR(M$16)=$D139, M$46-SUM(_xlfn._xlws.FILTER(M$63:M138,MOD(_xlfn.SEQUENCE(ROWS(M$63:M138)),5)=2)),ROUND(M$46/_xlfn.DAYS(M$16,L$16)*IF(YEAR(L$16+1)=$D139,_xlfn.DAYS(DATE($D139,12,31),L$16)+1,IF(AND(YEAR(L$16+1)&lt;$D139,$D139&lt;YEAR(M$16)),_xlfn.DAYS(DATE($D139,12,31),DATE($D139,1,1))+1,0)),0))</f>
        <v>0</v>
      </c>
      <c r="N139" s="122" cm="1">
        <f t="array" ref="N139">IF(YEAR(N$16)=$D139, N$46-SUM(_xlfn._xlws.FILTER(N$63:N138,MOD(_xlfn.SEQUENCE(ROWS(N$63:N138)),5)=2)),ROUND(N$46/_xlfn.DAYS(N$16,M$16)*IF(YEAR(M$16+1)=$D139,_xlfn.DAYS(DATE($D139,12,31),M$16)+1,IF(AND(YEAR(M$16+1)&lt;$D139,$D139&lt;YEAR(N$16)),_xlfn.DAYS(DATE($D139,12,31),DATE($D139,1,1))+1,0)),0))</f>
        <v>0</v>
      </c>
      <c r="O139" s="122" cm="1">
        <f t="array" ref="O139">IF(YEAR(O$16)=$D139, O$46-SUM(_xlfn._xlws.FILTER(O$63:O138,MOD(_xlfn.SEQUENCE(ROWS(O$63:O138)),5)=2)),ROUND(O$46/_xlfn.DAYS(O$16,N$16)*IF(YEAR(N$16+1)=$D139,_xlfn.DAYS(DATE($D139,12,31),N$16)+1,IF(AND(YEAR(N$16+1)&lt;$D139,$D139&lt;YEAR(O$16)),_xlfn.DAYS(DATE($D139,12,31),DATE($D139,1,1))+1,0)),0))</f>
        <v>0</v>
      </c>
      <c r="P139" s="122" cm="1">
        <f t="array" ref="P139">IF(YEAR(P$16)=$D139, P$46-SUM(_xlfn._xlws.FILTER(P$63:P138,MOD(_xlfn.SEQUENCE(ROWS(P$63:P138)),5)=2)),ROUND(P$46/_xlfn.DAYS(P$16,O$16)*IF(YEAR(O$16+1)=$D139,_xlfn.DAYS(DATE($D139,12,31),O$16)+1,IF(AND(YEAR(O$16+1)&lt;$D139,$D139&lt;YEAR(P$16)),_xlfn.DAYS(DATE($D139,12,31),DATE($D139,1,1))+1,0)),0))</f>
        <v>0</v>
      </c>
      <c r="Q139" s="122" cm="1">
        <f t="array" ref="Q139">IF(YEAR(Q$16)=$D139, Q$46-SUM(_xlfn._xlws.FILTER(Q$63:Q138,MOD(_xlfn.SEQUENCE(ROWS(Q$63:Q138)),5)=2)),ROUND(Q$46/_xlfn.DAYS(Q$16,P$16)*IF(YEAR(P$16+1)=$D139,_xlfn.DAYS(DATE($D139,12,31),P$16)+1,IF(AND(YEAR(P$16+1)&lt;$D139,$D139&lt;YEAR(Q$16)),_xlfn.DAYS(DATE($D139,12,31),DATE($D139,1,1))+1,0)),0))</f>
        <v>0</v>
      </c>
      <c r="R139" s="122" cm="1">
        <f t="array" ref="R139">IF(YEAR(R$16)=$D139, R$46-SUM(_xlfn._xlws.FILTER(R$63:R138,MOD(_xlfn.SEQUENCE(ROWS(R$63:R138)),5)=2)),ROUND(R$46/_xlfn.DAYS(R$16,Q$16)*IF(YEAR(Q$16+1)=$D139,_xlfn.DAYS(DATE($D139,12,31),Q$16)+1,IF(AND(YEAR(Q$16+1)&lt;$D139,$D139&lt;YEAR(R$16)),_xlfn.DAYS(DATE($D139,12,31),DATE($D139,1,1))+1,0)),0))</f>
        <v>0</v>
      </c>
      <c r="S139" s="122" cm="1">
        <f t="array" ref="S139">IF(YEAR(S$16)=$D139, S$46-SUM(_xlfn._xlws.FILTER(S$63:S138,MOD(_xlfn.SEQUENCE(ROWS(S$63:S138)),5)=2)),ROUND(S$46/_xlfn.DAYS(S$16,R$16)*IF(YEAR(R$16+1)=$D139,_xlfn.DAYS(DATE($D139,12,31),R$16)+1,IF(AND(YEAR(R$16+1)&lt;$D139,$D139&lt;YEAR(S$16)),_xlfn.DAYS(DATE($D139,12,31),DATE($D139,1,1))+1,0)),0))</f>
        <v>1472</v>
      </c>
      <c r="T139" s="122" cm="1">
        <f t="array" ref="T139">IF(YEAR(T$16)=$D139, T$46-SUM(_xlfn._xlws.FILTER(T$63:T138,MOD(_xlfn.SEQUENCE(ROWS(T$63:T138)),5)=2)),ROUND(T$46/_xlfn.DAYS(T$16,S$16)*IF(YEAR(S$16+1)=$D139,_xlfn.DAYS(DATE($D139,12,31),S$16)+1,IF(AND(YEAR(S$16+1)&lt;$D139,$D139&lt;YEAR(T$16)),_xlfn.DAYS(DATE($D139,12,31),DATE($D139,1,1))+1,0)),0))</f>
        <v>588</v>
      </c>
      <c r="U139" s="122" cm="1">
        <f t="array" ref="U139">IF(YEAR(U$16)=$D139, U$46-SUM(_xlfn._xlws.FILTER(U$63:U138,MOD(_xlfn.SEQUENCE(ROWS(U$63:U138)),5)=2)),ROUND(U$46/_xlfn.DAYS(U$16,T$16)*IF(YEAR(T$16+1)=$D139,_xlfn.DAYS(DATE($D139,12,31),T$16)+1,IF(AND(YEAR(T$16+1)&lt;$D139,$D139&lt;YEAR(U$16)),_xlfn.DAYS(DATE($D139,12,31),DATE($D139,1,1))+1,0)),0))</f>
        <v>0</v>
      </c>
      <c r="V139" s="122" cm="1">
        <f t="array" ref="V139">IF(YEAR(V$16)=$D139, V$46-SUM(_xlfn._xlws.FILTER(V$63:V138,MOD(_xlfn.SEQUENCE(ROWS(V$63:V138)),5)=2)),ROUND(V$46/_xlfn.DAYS(V$16,U$16)*IF(YEAR(U$16+1)=$D139,_xlfn.DAYS(DATE($D139,12,31),U$16)+1,IF(AND(YEAR(U$16+1)&lt;$D139,$D139&lt;YEAR(V$16)),_xlfn.DAYS(DATE($D139,12,31),DATE($D139,1,1))+1,0)),0))</f>
        <v>0</v>
      </c>
      <c r="W139" s="122" cm="1">
        <f t="array" ref="W139">IF(YEAR(W$16)=$D139, W$46-SUM(_xlfn._xlws.FILTER(W$63:W138,MOD(_xlfn.SEQUENCE(ROWS(W$63:W138)),5)=2)),ROUND(W$46/_xlfn.DAYS(W$16,V$16)*IF(YEAR(V$16+1)=$D139,_xlfn.DAYS(DATE($D139,12,31),V$16)+1,IF(AND(YEAR(V$16+1)&lt;$D139,$D139&lt;YEAR(W$16)),_xlfn.DAYS(DATE($D139,12,31),DATE($D139,1,1))+1,0)),0))</f>
        <v>0</v>
      </c>
      <c r="X139" s="122" cm="1">
        <f t="array" ref="X139">IF(YEAR(X$16)=$D139, X$46-SUM(_xlfn._xlws.FILTER(X$63:X138,MOD(_xlfn.SEQUENCE(ROWS(X$63:X138)),5)=2)),ROUND(X$46/_xlfn.DAYS(X$16,W$16)*IF(YEAR(W$16+1)=$D139,_xlfn.DAYS(DATE($D139,12,31),W$16)+1,IF(AND(YEAR(W$16+1)&lt;$D139,$D139&lt;YEAR(X$16)),_xlfn.DAYS(DATE($D139,12,31),DATE($D139,1,1))+1,0)),0))</f>
        <v>0</v>
      </c>
    </row>
    <row r="140" spans="1:24" ht="17" hidden="1" outlineLevel="1" x14ac:dyDescent="0.25">
      <c r="A140" s="5">
        <v>29</v>
      </c>
      <c r="B140" s="129" t="s">
        <v>166</v>
      </c>
      <c r="C140" s="120" t="s">
        <v>167</v>
      </c>
      <c r="D140" s="121">
        <f t="shared" si="55"/>
        <v>2035</v>
      </c>
      <c r="E140" s="123">
        <f>E138-E139</f>
        <v>0</v>
      </c>
      <c r="F140" s="123">
        <f t="shared" ref="F140:X140" si="57">F138-F139</f>
        <v>0</v>
      </c>
      <c r="G140" s="123">
        <f t="shared" si="57"/>
        <v>0</v>
      </c>
      <c r="H140" s="123">
        <f t="shared" si="57"/>
        <v>0</v>
      </c>
      <c r="I140" s="123">
        <f t="shared" si="57"/>
        <v>0</v>
      </c>
      <c r="J140" s="123">
        <f t="shared" si="57"/>
        <v>0</v>
      </c>
      <c r="K140" s="123">
        <f t="shared" si="57"/>
        <v>0</v>
      </c>
      <c r="L140" s="123">
        <f t="shared" si="57"/>
        <v>0</v>
      </c>
      <c r="M140" s="123">
        <f t="shared" si="57"/>
        <v>0</v>
      </c>
      <c r="N140" s="123">
        <f t="shared" si="57"/>
        <v>0</v>
      </c>
      <c r="O140" s="123">
        <f t="shared" si="57"/>
        <v>0</v>
      </c>
      <c r="P140" s="123">
        <f t="shared" si="57"/>
        <v>0</v>
      </c>
      <c r="Q140" s="123">
        <f t="shared" si="57"/>
        <v>0</v>
      </c>
      <c r="R140" s="123">
        <f t="shared" si="57"/>
        <v>0</v>
      </c>
      <c r="S140" s="123">
        <f t="shared" si="57"/>
        <v>8341</v>
      </c>
      <c r="T140" s="123">
        <f t="shared" si="57"/>
        <v>3334</v>
      </c>
      <c r="U140" s="123">
        <f t="shared" si="57"/>
        <v>0</v>
      </c>
      <c r="V140" s="123">
        <f t="shared" si="57"/>
        <v>0</v>
      </c>
      <c r="W140" s="123">
        <f t="shared" si="57"/>
        <v>0</v>
      </c>
      <c r="X140" s="123">
        <f t="shared" si="57"/>
        <v>0</v>
      </c>
    </row>
    <row r="141" spans="1:24" ht="17" hidden="1" outlineLevel="1" x14ac:dyDescent="0.25">
      <c r="A141" s="5">
        <v>31</v>
      </c>
      <c r="B141" s="129" t="s">
        <v>168</v>
      </c>
      <c r="C141" s="120" t="s">
        <v>169</v>
      </c>
      <c r="D141" s="121">
        <f t="shared" si="55"/>
        <v>2035</v>
      </c>
      <c r="E141" s="122" cm="1">
        <f t="array" ref="E141">IF(YEAR(E$16)=$D141, E$59-SUM(_xlfn._xlws.FILTER(E$63:E140,MOD(_xlfn.SEQUENCE(ROWS(E$63:E140)),5)=4)),ROUND(E$59/_xlfn.DAYS(E$16,D$16)*IF(YEAR(D$16+1)=$D141,_xlfn.DAYS(DATE($D141,12,31),D$16)+1,IF(AND(YEAR(D$16+1)&lt;$D141,$D141&lt;YEAR(E$16)),_xlfn.DAYS(DATE($D141,12,31),DATE($D141,1,1))+1,0)),0))</f>
        <v>0</v>
      </c>
      <c r="F141" s="122" cm="1">
        <f t="array" ref="F141">IF(YEAR(F$16)=$D141, F$59-SUM(_xlfn._xlws.FILTER(F$63:F140,MOD(_xlfn.SEQUENCE(ROWS(F$63:F140)),5)=4)),ROUND(F$59/_xlfn.DAYS(F$16,E$16)*IF(YEAR(E$16+1)=$D141,_xlfn.DAYS(DATE($D141,12,31),E$16)+1,IF(AND(YEAR(E$16+1)&lt;$D141,$D141&lt;YEAR(F$16)),_xlfn.DAYS(DATE($D141,12,31),DATE($D141,1,1))+1,0)),0))</f>
        <v>0</v>
      </c>
      <c r="G141" s="122" cm="1">
        <f t="array" ref="G141">IF(YEAR(G$16)=$D141, G$59-SUM(_xlfn._xlws.FILTER(G$63:G140,MOD(_xlfn.SEQUENCE(ROWS(G$63:G140)),5)=4)),ROUND(G$59/_xlfn.DAYS(G$16,F$16)*IF(YEAR(F$16+1)=$D141,_xlfn.DAYS(DATE($D141,12,31),F$16)+1,IF(AND(YEAR(F$16+1)&lt;$D141,$D141&lt;YEAR(G$16)),_xlfn.DAYS(DATE($D141,12,31),DATE($D141,1,1))+1,0)),0))</f>
        <v>0</v>
      </c>
      <c r="H141" s="122" cm="1">
        <f t="array" ref="H141">IF(YEAR(H$16)=$D141, H$59-SUM(_xlfn._xlws.FILTER(H$63:H140,MOD(_xlfn.SEQUENCE(ROWS(H$63:H140)),5)=4)),ROUND(H$59/_xlfn.DAYS(H$16,G$16)*IF(YEAR(G$16+1)=$D141,_xlfn.DAYS(DATE($D141,12,31),G$16)+1,IF(AND(YEAR(G$16+1)&lt;$D141,$D141&lt;YEAR(H$16)),_xlfn.DAYS(DATE($D141,12,31),DATE($D141,1,1))+1,0)),0))</f>
        <v>0</v>
      </c>
      <c r="I141" s="122" cm="1">
        <f t="array" ref="I141">IF(YEAR(I$16)=$D141, I$59-SUM(_xlfn._xlws.FILTER(I$63:I140,MOD(_xlfn.SEQUENCE(ROWS(I$63:I140)),5)=4)),ROUND(I$59/_xlfn.DAYS(I$16,H$16)*IF(YEAR(H$16+1)=$D141,_xlfn.DAYS(DATE($D141,12,31),H$16)+1,IF(AND(YEAR(H$16+1)&lt;$D141,$D141&lt;YEAR(I$16)),_xlfn.DAYS(DATE($D141,12,31),DATE($D141,1,1))+1,0)),0))</f>
        <v>0</v>
      </c>
      <c r="J141" s="122" cm="1">
        <f t="array" ref="J141">IF(YEAR(J$16)=$D141, J$59-SUM(_xlfn._xlws.FILTER(J$63:J140,MOD(_xlfn.SEQUENCE(ROWS(J$63:J140)),5)=4)),ROUND(J$59/_xlfn.DAYS(J$16,I$16)*IF(YEAR(I$16+1)=$D141,_xlfn.DAYS(DATE($D141,12,31),I$16)+1,IF(AND(YEAR(I$16+1)&lt;$D141,$D141&lt;YEAR(J$16)),_xlfn.DAYS(DATE($D141,12,31),DATE($D141,1,1))+1,0)),0))</f>
        <v>0</v>
      </c>
      <c r="K141" s="122" cm="1">
        <f t="array" ref="K141">IF(YEAR(K$16)=$D141, K$59-SUM(_xlfn._xlws.FILTER(K$63:K140,MOD(_xlfn.SEQUENCE(ROWS(K$63:K140)),5)=4)),ROUND(K$59/_xlfn.DAYS(K$16,J$16)*IF(YEAR(J$16+1)=$D141,_xlfn.DAYS(DATE($D141,12,31),J$16)+1,IF(AND(YEAR(J$16+1)&lt;$D141,$D141&lt;YEAR(K$16)),_xlfn.DAYS(DATE($D141,12,31),DATE($D141,1,1))+1,0)),0))</f>
        <v>0</v>
      </c>
      <c r="L141" s="122" cm="1">
        <f t="array" ref="L141">IF(YEAR(L$16)=$D141, L$59-SUM(_xlfn._xlws.FILTER(L$63:L140,MOD(_xlfn.SEQUENCE(ROWS(L$63:L140)),5)=4)),ROUND(L$59/_xlfn.DAYS(L$16,K$16)*IF(YEAR(K$16+1)=$D141,_xlfn.DAYS(DATE($D141,12,31),K$16)+1,IF(AND(YEAR(K$16+1)&lt;$D141,$D141&lt;YEAR(L$16)),_xlfn.DAYS(DATE($D141,12,31),DATE($D141,1,1))+1,0)),0))</f>
        <v>0</v>
      </c>
      <c r="M141" s="122" cm="1">
        <f t="array" ref="M141">IF(YEAR(M$16)=$D141, M$59-SUM(_xlfn._xlws.FILTER(M$63:M140,MOD(_xlfn.SEQUENCE(ROWS(M$63:M140)),5)=4)),ROUND(M$59/_xlfn.DAYS(M$16,L$16)*IF(YEAR(L$16+1)=$D141,_xlfn.DAYS(DATE($D141,12,31),L$16)+1,IF(AND(YEAR(L$16+1)&lt;$D141,$D141&lt;YEAR(M$16)),_xlfn.DAYS(DATE($D141,12,31),DATE($D141,1,1))+1,0)),0))</f>
        <v>0</v>
      </c>
      <c r="N141" s="122" cm="1">
        <f t="array" ref="N141">IF(YEAR(N$16)=$D141, N$59-SUM(_xlfn._xlws.FILTER(N$63:N140,MOD(_xlfn.SEQUENCE(ROWS(N$63:N140)),5)=4)),ROUND(N$59/_xlfn.DAYS(N$16,M$16)*IF(YEAR(M$16+1)=$D141,_xlfn.DAYS(DATE($D141,12,31),M$16)+1,IF(AND(YEAR(M$16+1)&lt;$D141,$D141&lt;YEAR(N$16)),_xlfn.DAYS(DATE($D141,12,31),DATE($D141,1,1))+1,0)),0))</f>
        <v>0</v>
      </c>
      <c r="O141" s="122" cm="1">
        <f t="array" ref="O141">IF(YEAR(O$16)=$D141, O$59-SUM(_xlfn._xlws.FILTER(O$63:O140,MOD(_xlfn.SEQUENCE(ROWS(O$63:O140)),5)=4)),ROUND(O$59/_xlfn.DAYS(O$16,N$16)*IF(YEAR(N$16+1)=$D141,_xlfn.DAYS(DATE($D141,12,31),N$16)+1,IF(AND(YEAR(N$16+1)&lt;$D141,$D141&lt;YEAR(O$16)),_xlfn.DAYS(DATE($D141,12,31),DATE($D141,1,1))+1,0)),0))</f>
        <v>0</v>
      </c>
      <c r="P141" s="122" cm="1">
        <f t="array" ref="P141">IF(YEAR(P$16)=$D141, P$59-SUM(_xlfn._xlws.FILTER(P$63:P140,MOD(_xlfn.SEQUENCE(ROWS(P$63:P140)),5)=4)),ROUND(P$59/_xlfn.DAYS(P$16,O$16)*IF(YEAR(O$16+1)=$D141,_xlfn.DAYS(DATE($D141,12,31),O$16)+1,IF(AND(YEAR(O$16+1)&lt;$D141,$D141&lt;YEAR(P$16)),_xlfn.DAYS(DATE($D141,12,31),DATE($D141,1,1))+1,0)),0))</f>
        <v>0</v>
      </c>
      <c r="Q141" s="122" cm="1">
        <f t="array" ref="Q141">IF(YEAR(Q$16)=$D141, Q$59-SUM(_xlfn._xlws.FILTER(Q$63:Q140,MOD(_xlfn.SEQUENCE(ROWS(Q$63:Q140)),5)=4)),ROUND(Q$59/_xlfn.DAYS(Q$16,P$16)*IF(YEAR(P$16+1)=$D141,_xlfn.DAYS(DATE($D141,12,31),P$16)+1,IF(AND(YEAR(P$16+1)&lt;$D141,$D141&lt;YEAR(Q$16)),_xlfn.DAYS(DATE($D141,12,31),DATE($D141,1,1))+1,0)),0))</f>
        <v>0</v>
      </c>
      <c r="R141" s="122" cm="1">
        <f t="array" ref="R141">IF(YEAR(R$16)=$D141, R$59-SUM(_xlfn._xlws.FILTER(R$63:R140,MOD(_xlfn.SEQUENCE(ROWS(R$63:R140)),5)=4)),ROUND(R$59/_xlfn.DAYS(R$16,Q$16)*IF(YEAR(Q$16+1)=$D141,_xlfn.DAYS(DATE($D141,12,31),Q$16)+1,IF(AND(YEAR(Q$16+1)&lt;$D141,$D141&lt;YEAR(R$16)),_xlfn.DAYS(DATE($D141,12,31),DATE($D141,1,1))+1,0)),0))</f>
        <v>0</v>
      </c>
      <c r="S141" s="122" cm="1">
        <f t="array" ref="S141">IF(YEAR(S$16)=$D141, S$59-SUM(_xlfn._xlws.FILTER(S$63:S140,MOD(_xlfn.SEQUENCE(ROWS(S$63:S140)),5)=4)),ROUND(S$59/_xlfn.DAYS(S$16,R$16)*IF(YEAR(R$16+1)=$D141,_xlfn.DAYS(DATE($D141,12,31),R$16)+1,IF(AND(YEAR(R$16+1)&lt;$D141,$D141&lt;YEAR(S$16)),_xlfn.DAYS(DATE($D141,12,31),DATE($D141,1,1))+1,0)),0))</f>
        <v>9813</v>
      </c>
      <c r="T141" s="122" cm="1">
        <f t="array" ref="T141">IF(YEAR(T$16)=$D141, T$59-SUM(_xlfn._xlws.FILTER(T$63:T140,MOD(_xlfn.SEQUENCE(ROWS(T$63:T140)),5)=4)),ROUND(T$59/_xlfn.DAYS(T$16,S$16)*IF(YEAR(S$16+1)=$D141,_xlfn.DAYS(DATE($D141,12,31),S$16)+1,IF(AND(YEAR(S$16+1)&lt;$D141,$D141&lt;YEAR(T$16)),_xlfn.DAYS(DATE($D141,12,31),DATE($D141,1,1))+1,0)),0))</f>
        <v>3922</v>
      </c>
      <c r="U141" s="122" cm="1">
        <f t="array" ref="U141">IF(YEAR(U$16)=$D141, U$59-SUM(_xlfn._xlws.FILTER(U$63:U140,MOD(_xlfn.SEQUENCE(ROWS(U$63:U140)),5)=4)),ROUND(U$59/_xlfn.DAYS(U$16,T$16)*IF(YEAR(T$16+1)=$D141,_xlfn.DAYS(DATE($D141,12,31),T$16)+1,IF(AND(YEAR(T$16+1)&lt;$D141,$D141&lt;YEAR(U$16)),_xlfn.DAYS(DATE($D141,12,31),DATE($D141,1,1))+1,0)),0))</f>
        <v>0</v>
      </c>
      <c r="V141" s="122" cm="1">
        <f t="array" ref="V141">IF(YEAR(V$16)=$D141, V$59-SUM(_xlfn._xlws.FILTER(V$63:V140,MOD(_xlfn.SEQUENCE(ROWS(V$63:V140)),5)=4)),ROUND(V$59/_xlfn.DAYS(V$16,U$16)*IF(YEAR(U$16+1)=$D141,_xlfn.DAYS(DATE($D141,12,31),U$16)+1,IF(AND(YEAR(U$16+1)&lt;$D141,$D141&lt;YEAR(V$16)),_xlfn.DAYS(DATE($D141,12,31),DATE($D141,1,1))+1,0)),0))</f>
        <v>0</v>
      </c>
      <c r="W141" s="122" cm="1">
        <f t="array" ref="W141">IF(YEAR(W$16)=$D141, W$59-SUM(_xlfn._xlws.FILTER(W$63:W140,MOD(_xlfn.SEQUENCE(ROWS(W$63:W140)),5)=4)),ROUND(W$59/_xlfn.DAYS(W$16,V$16)*IF(YEAR(V$16+1)=$D141,_xlfn.DAYS(DATE($D141,12,31),V$16)+1,IF(AND(YEAR(V$16+1)&lt;$D141,$D141&lt;YEAR(W$16)),_xlfn.DAYS(DATE($D141,12,31),DATE($D141,1,1))+1,0)),0))</f>
        <v>0</v>
      </c>
      <c r="X141" s="122" cm="1">
        <f t="array" ref="X141">IF(YEAR(X$16)=$D141, X$59-SUM(_xlfn._xlws.FILTER(X$63:X140,MOD(_xlfn.SEQUENCE(ROWS(X$63:X140)),5)=4)),ROUND(X$59/_xlfn.DAYS(X$16,W$16)*IF(YEAR(W$16+1)=$D141,_xlfn.DAYS(DATE($D141,12,31),W$16)+1,IF(AND(YEAR(W$16+1)&lt;$D141,$D141&lt;YEAR(X$16)),_xlfn.DAYS(DATE($D141,12,31),DATE($D141,1,1))+1,0)),0))</f>
        <v>0</v>
      </c>
    </row>
    <row r="142" spans="1:24" ht="17" hidden="1" outlineLevel="1" x14ac:dyDescent="0.25">
      <c r="A142" s="5">
        <v>33</v>
      </c>
      <c r="B142" s="129" t="s">
        <v>170</v>
      </c>
      <c r="C142" s="124" t="s">
        <v>171</v>
      </c>
      <c r="D142" s="125">
        <f t="shared" si="55"/>
        <v>2035</v>
      </c>
      <c r="E142" s="126">
        <f>E138-E141</f>
        <v>0</v>
      </c>
      <c r="F142" s="126">
        <f t="shared" ref="F142:X142" si="58">F138-F141</f>
        <v>0</v>
      </c>
      <c r="G142" s="126">
        <f t="shared" si="58"/>
        <v>0</v>
      </c>
      <c r="H142" s="126">
        <f t="shared" si="58"/>
        <v>0</v>
      </c>
      <c r="I142" s="126">
        <f t="shared" si="58"/>
        <v>0</v>
      </c>
      <c r="J142" s="126">
        <f t="shared" si="58"/>
        <v>0</v>
      </c>
      <c r="K142" s="126">
        <f t="shared" si="58"/>
        <v>0</v>
      </c>
      <c r="L142" s="126">
        <f t="shared" si="58"/>
        <v>0</v>
      </c>
      <c r="M142" s="126">
        <f t="shared" si="58"/>
        <v>0</v>
      </c>
      <c r="N142" s="126">
        <f t="shared" si="58"/>
        <v>0</v>
      </c>
      <c r="O142" s="126">
        <f t="shared" si="58"/>
        <v>0</v>
      </c>
      <c r="P142" s="126">
        <f t="shared" si="58"/>
        <v>0</v>
      </c>
      <c r="Q142" s="126">
        <f t="shared" si="58"/>
        <v>0</v>
      </c>
      <c r="R142" s="126">
        <f t="shared" si="58"/>
        <v>0</v>
      </c>
      <c r="S142" s="126">
        <f t="shared" si="58"/>
        <v>0</v>
      </c>
      <c r="T142" s="126">
        <f t="shared" si="58"/>
        <v>0</v>
      </c>
      <c r="U142" s="126">
        <f t="shared" si="58"/>
        <v>0</v>
      </c>
      <c r="V142" s="126">
        <f t="shared" si="58"/>
        <v>0</v>
      </c>
      <c r="W142" s="126">
        <f t="shared" si="58"/>
        <v>0</v>
      </c>
      <c r="X142" s="126">
        <f t="shared" si="58"/>
        <v>0</v>
      </c>
    </row>
    <row r="143" spans="1:24" ht="17" hidden="1" outlineLevel="1" x14ac:dyDescent="0.25">
      <c r="A143" s="5">
        <v>27</v>
      </c>
      <c r="B143" s="37" t="s">
        <v>162</v>
      </c>
      <c r="C143" s="114" t="s">
        <v>163</v>
      </c>
      <c r="D143" s="115">
        <f t="shared" si="55"/>
        <v>2036</v>
      </c>
      <c r="E143" s="116" cm="1">
        <f t="array" ref="E143">IF(YEAR(E$16)=$D143, E$44-SUM(_xlfn._xlws.FILTER(E$63:E142,MOD(_xlfn.SEQUENCE(ROWS(E$63:E142)),5)=1)),ROUND(E$44/_xlfn.DAYS(E$16,D$16)*IF(YEAR(D$16+1)=$D143,_xlfn.DAYS(DATE($D143,12,31),D$16)+1,IF(AND(YEAR(D$16+1)&lt;$D143,$D143&lt;YEAR(E$16)),_xlfn.DAYS(DATE($D143,12,31),DATE($D143,1,1))+1,0)),0))</f>
        <v>0</v>
      </c>
      <c r="F143" s="116" cm="1">
        <f t="array" ref="F143">IF(YEAR(F$16)=$D143, F$44-SUM(_xlfn._xlws.FILTER(F$63:F142,MOD(_xlfn.SEQUENCE(ROWS(F$63:F142)),5)=1)),ROUND(F$44/_xlfn.DAYS(F$16,E$16)*IF(YEAR(E$16+1)=$D143,_xlfn.DAYS(DATE($D143,12,31),E$16)+1,IF(AND(YEAR(E$16+1)&lt;$D143,$D143&lt;YEAR(F$16)),_xlfn.DAYS(DATE($D143,12,31),DATE($D143,1,1))+1,0)),0))</f>
        <v>0</v>
      </c>
      <c r="G143" s="116" cm="1">
        <f t="array" ref="G143">IF(YEAR(G$16)=$D143, G$44-SUM(_xlfn._xlws.FILTER(G$63:G142,MOD(_xlfn.SEQUENCE(ROWS(G$63:G142)),5)=1)),ROUND(G$44/_xlfn.DAYS(G$16,F$16)*IF(YEAR(F$16+1)=$D143,_xlfn.DAYS(DATE($D143,12,31),F$16)+1,IF(AND(YEAR(F$16+1)&lt;$D143,$D143&lt;YEAR(G$16)),_xlfn.DAYS(DATE($D143,12,31),DATE($D143,1,1))+1,0)),0))</f>
        <v>0</v>
      </c>
      <c r="H143" s="116" cm="1">
        <f t="array" ref="H143">IF(YEAR(H$16)=$D143, H$44-SUM(_xlfn._xlws.FILTER(H$63:H142,MOD(_xlfn.SEQUENCE(ROWS(H$63:H142)),5)=1)),ROUND(H$44/_xlfn.DAYS(H$16,G$16)*IF(YEAR(G$16+1)=$D143,_xlfn.DAYS(DATE($D143,12,31),G$16)+1,IF(AND(YEAR(G$16+1)&lt;$D143,$D143&lt;YEAR(H$16)),_xlfn.DAYS(DATE($D143,12,31),DATE($D143,1,1))+1,0)),0))</f>
        <v>0</v>
      </c>
      <c r="I143" s="116" cm="1">
        <f t="array" ref="I143">IF(YEAR(I$16)=$D143, I$44-SUM(_xlfn._xlws.FILTER(I$63:I142,MOD(_xlfn.SEQUENCE(ROWS(I$63:I142)),5)=1)),ROUND(I$44/_xlfn.DAYS(I$16,H$16)*IF(YEAR(H$16+1)=$D143,_xlfn.DAYS(DATE($D143,12,31),H$16)+1,IF(AND(YEAR(H$16+1)&lt;$D143,$D143&lt;YEAR(I$16)),_xlfn.DAYS(DATE($D143,12,31),DATE($D143,1,1))+1,0)),0))</f>
        <v>0</v>
      </c>
      <c r="J143" s="116" cm="1">
        <f t="array" ref="J143">IF(YEAR(J$16)=$D143, J$44-SUM(_xlfn._xlws.FILTER(J$63:J142,MOD(_xlfn.SEQUENCE(ROWS(J$63:J142)),5)=1)),ROUND(J$44/_xlfn.DAYS(J$16,I$16)*IF(YEAR(I$16+1)=$D143,_xlfn.DAYS(DATE($D143,12,31),I$16)+1,IF(AND(YEAR(I$16+1)&lt;$D143,$D143&lt;YEAR(J$16)),_xlfn.DAYS(DATE($D143,12,31),DATE($D143,1,1))+1,0)),0))</f>
        <v>0</v>
      </c>
      <c r="K143" s="116" cm="1">
        <f t="array" ref="K143">IF(YEAR(K$16)=$D143, K$44-SUM(_xlfn._xlws.FILTER(K$63:K142,MOD(_xlfn.SEQUENCE(ROWS(K$63:K142)),5)=1)),ROUND(K$44/_xlfn.DAYS(K$16,J$16)*IF(YEAR(J$16+1)=$D143,_xlfn.DAYS(DATE($D143,12,31),J$16)+1,IF(AND(YEAR(J$16+1)&lt;$D143,$D143&lt;YEAR(K$16)),_xlfn.DAYS(DATE($D143,12,31),DATE($D143,1,1))+1,0)),0))</f>
        <v>0</v>
      </c>
      <c r="L143" s="116" cm="1">
        <f t="array" ref="L143">IF(YEAR(L$16)=$D143, L$44-SUM(_xlfn._xlws.FILTER(L$63:L142,MOD(_xlfn.SEQUENCE(ROWS(L$63:L142)),5)=1)),ROUND(L$44/_xlfn.DAYS(L$16,K$16)*IF(YEAR(K$16+1)=$D143,_xlfn.DAYS(DATE($D143,12,31),K$16)+1,IF(AND(YEAR(K$16+1)&lt;$D143,$D143&lt;YEAR(L$16)),_xlfn.DAYS(DATE($D143,12,31),DATE($D143,1,1))+1,0)),0))</f>
        <v>0</v>
      </c>
      <c r="M143" s="116" cm="1">
        <f t="array" ref="M143">IF(YEAR(M$16)=$D143, M$44-SUM(_xlfn._xlws.FILTER(M$63:M142,MOD(_xlfn.SEQUENCE(ROWS(M$63:M142)),5)=1)),ROUND(M$44/_xlfn.DAYS(M$16,L$16)*IF(YEAR(L$16+1)=$D143,_xlfn.DAYS(DATE($D143,12,31),L$16)+1,IF(AND(YEAR(L$16+1)&lt;$D143,$D143&lt;YEAR(M$16)),_xlfn.DAYS(DATE($D143,12,31),DATE($D143,1,1))+1,0)),0))</f>
        <v>0</v>
      </c>
      <c r="N143" s="116" cm="1">
        <f t="array" ref="N143">IF(YEAR(N$16)=$D143, N$44-SUM(_xlfn._xlws.FILTER(N$63:N142,MOD(_xlfn.SEQUENCE(ROWS(N$63:N142)),5)=1)),ROUND(N$44/_xlfn.DAYS(N$16,M$16)*IF(YEAR(M$16+1)=$D143,_xlfn.DAYS(DATE($D143,12,31),M$16)+1,IF(AND(YEAR(M$16+1)&lt;$D143,$D143&lt;YEAR(N$16)),_xlfn.DAYS(DATE($D143,12,31),DATE($D143,1,1))+1,0)),0))</f>
        <v>0</v>
      </c>
      <c r="O143" s="116" cm="1">
        <f t="array" ref="O143">IF(YEAR(O$16)=$D143, O$44-SUM(_xlfn._xlws.FILTER(O$63:O142,MOD(_xlfn.SEQUENCE(ROWS(O$63:O142)),5)=1)),ROUND(O$44/_xlfn.DAYS(O$16,N$16)*IF(YEAR(N$16+1)=$D143,_xlfn.DAYS(DATE($D143,12,31),N$16)+1,IF(AND(YEAR(N$16+1)&lt;$D143,$D143&lt;YEAR(O$16)),_xlfn.DAYS(DATE($D143,12,31),DATE($D143,1,1))+1,0)),0))</f>
        <v>0</v>
      </c>
      <c r="P143" s="116" cm="1">
        <f t="array" ref="P143">IF(YEAR(P$16)=$D143, P$44-SUM(_xlfn._xlws.FILTER(P$63:P142,MOD(_xlfn.SEQUENCE(ROWS(P$63:P142)),5)=1)),ROUND(P$44/_xlfn.DAYS(P$16,O$16)*IF(YEAR(O$16+1)=$D143,_xlfn.DAYS(DATE($D143,12,31),O$16)+1,IF(AND(YEAR(O$16+1)&lt;$D143,$D143&lt;YEAR(P$16)),_xlfn.DAYS(DATE($D143,12,31),DATE($D143,1,1))+1,0)),0))</f>
        <v>0</v>
      </c>
      <c r="Q143" s="116" cm="1">
        <f t="array" ref="Q143">IF(YEAR(Q$16)=$D143, Q$44-SUM(_xlfn._xlws.FILTER(Q$63:Q142,MOD(_xlfn.SEQUENCE(ROWS(Q$63:Q142)),5)=1)),ROUND(Q$44/_xlfn.DAYS(Q$16,P$16)*IF(YEAR(P$16+1)=$D143,_xlfn.DAYS(DATE($D143,12,31),P$16)+1,IF(AND(YEAR(P$16+1)&lt;$D143,$D143&lt;YEAR(Q$16)),_xlfn.DAYS(DATE($D143,12,31),DATE($D143,1,1))+1,0)),0))</f>
        <v>0</v>
      </c>
      <c r="R143" s="116" cm="1">
        <f t="array" ref="R143">IF(YEAR(R$16)=$D143, R$44-SUM(_xlfn._xlws.FILTER(R$63:R142,MOD(_xlfn.SEQUENCE(ROWS(R$63:R142)),5)=1)),ROUND(R$44/_xlfn.DAYS(R$16,Q$16)*IF(YEAR(Q$16+1)=$D143,_xlfn.DAYS(DATE($D143,12,31),Q$16)+1,IF(AND(YEAR(Q$16+1)&lt;$D143,$D143&lt;YEAR(R$16)),_xlfn.DAYS(DATE($D143,12,31),DATE($D143,1,1))+1,0)),0))</f>
        <v>0</v>
      </c>
      <c r="S143" s="116" cm="1">
        <f t="array" ref="S143">IF(YEAR(S$16)=$D143, S$44-SUM(_xlfn._xlws.FILTER(S$63:S142,MOD(_xlfn.SEQUENCE(ROWS(S$63:S142)),5)=1)),ROUND(S$44/_xlfn.DAYS(S$16,R$16)*IF(YEAR(R$16+1)=$D143,_xlfn.DAYS(DATE($D143,12,31),R$16)+1,IF(AND(YEAR(R$16+1)&lt;$D143,$D143&lt;YEAR(S$16)),_xlfn.DAYS(DATE($D143,12,31),DATE($D143,1,1))+1,0)),0))</f>
        <v>0</v>
      </c>
      <c r="T143" s="116" cm="1">
        <f t="array" ref="T143">IF(YEAR(T$16)=$D143, T$44-SUM(_xlfn._xlws.FILTER(T$63:T142,MOD(_xlfn.SEQUENCE(ROWS(T$63:T142)),5)=1)),ROUND(T$44/_xlfn.DAYS(T$16,S$16)*IF(YEAR(S$16+1)=$D143,_xlfn.DAYS(DATE($D143,12,31),S$16)+1,IF(AND(YEAR(S$16+1)&lt;$D143,$D143&lt;YEAR(T$16)),_xlfn.DAYS(DATE($D143,12,31),DATE($D143,1,1))+1,0)),0))</f>
        <v>9369</v>
      </c>
      <c r="U143" s="116" cm="1">
        <f t="array" ref="U143">IF(YEAR(U$16)=$D143, U$44-SUM(_xlfn._xlws.FILTER(U$63:U142,MOD(_xlfn.SEQUENCE(ROWS(U$63:U142)),5)=1)),ROUND(U$44/_xlfn.DAYS(U$16,T$16)*IF(YEAR(T$16+1)=$D143,_xlfn.DAYS(DATE($D143,12,31),T$16)+1,IF(AND(YEAR(T$16+1)&lt;$D143,$D143&lt;YEAR(U$16)),_xlfn.DAYS(DATE($D143,12,31),DATE($D143,1,1))+1,0)),0))</f>
        <v>3731</v>
      </c>
      <c r="V143" s="116" cm="1">
        <f t="array" ref="V143">IF(YEAR(V$16)=$D143, V$44-SUM(_xlfn._xlws.FILTER(V$63:V142,MOD(_xlfn.SEQUENCE(ROWS(V$63:V142)),5)=1)),ROUND(V$44/_xlfn.DAYS(V$16,U$16)*IF(YEAR(U$16+1)=$D143,_xlfn.DAYS(DATE($D143,12,31),U$16)+1,IF(AND(YEAR(U$16+1)&lt;$D143,$D143&lt;YEAR(V$16)),_xlfn.DAYS(DATE($D143,12,31),DATE($D143,1,1))+1,0)),0))</f>
        <v>0</v>
      </c>
      <c r="W143" s="116" cm="1">
        <f t="array" ref="W143">IF(YEAR(W$16)=$D143, W$44-SUM(_xlfn._xlws.FILTER(W$63:W142,MOD(_xlfn.SEQUENCE(ROWS(W$63:W142)),5)=1)),ROUND(W$44/_xlfn.DAYS(W$16,V$16)*IF(YEAR(V$16+1)=$D143,_xlfn.DAYS(DATE($D143,12,31),V$16)+1,IF(AND(YEAR(V$16+1)&lt;$D143,$D143&lt;YEAR(W$16)),_xlfn.DAYS(DATE($D143,12,31),DATE($D143,1,1))+1,0)),0))</f>
        <v>0</v>
      </c>
      <c r="X143" s="116" cm="1">
        <f t="array" ref="X143">IF(YEAR(X$16)=$D143, X$44-SUM(_xlfn._xlws.FILTER(X$63:X142,MOD(_xlfn.SEQUENCE(ROWS(X$63:X142)),5)=1)),ROUND(X$44/_xlfn.DAYS(X$16,W$16)*IF(YEAR(W$16+1)=$D143,_xlfn.DAYS(DATE($D143,12,31),W$16)+1,IF(AND(YEAR(W$16+1)&lt;$D143,$D143&lt;YEAR(X$16)),_xlfn.DAYS(DATE($D143,12,31),DATE($D143,1,1))+1,0)),0))</f>
        <v>0</v>
      </c>
    </row>
    <row r="144" spans="1:24" ht="17" hidden="1" outlineLevel="1" x14ac:dyDescent="0.25">
      <c r="A144" s="5">
        <v>28</v>
      </c>
      <c r="B144" s="129" t="s">
        <v>164</v>
      </c>
      <c r="C144" s="114" t="s">
        <v>165</v>
      </c>
      <c r="D144" s="115">
        <f t="shared" si="55"/>
        <v>2036</v>
      </c>
      <c r="E144" s="116" cm="1">
        <f t="array" ref="E144">IF(YEAR(E$16)=$D144, E$46-SUM(_xlfn._xlws.FILTER(E$63:E143,MOD(_xlfn.SEQUENCE(ROWS(E$63:E143)),5)=2)),ROUND(E$46/_xlfn.DAYS(E$16,D$16)*IF(YEAR(D$16+1)=$D144,_xlfn.DAYS(DATE($D144,12,31),D$16)+1,IF(AND(YEAR(D$16+1)&lt;$D144,$D144&lt;YEAR(E$16)),_xlfn.DAYS(DATE($D144,12,31),DATE($D144,1,1))+1,0)),0))</f>
        <v>0</v>
      </c>
      <c r="F144" s="116" cm="1">
        <f t="array" ref="F144">IF(YEAR(F$16)=$D144, F$46-SUM(_xlfn._xlws.FILTER(F$63:F143,MOD(_xlfn.SEQUENCE(ROWS(F$63:F143)),5)=2)),ROUND(F$46/_xlfn.DAYS(F$16,E$16)*IF(YEAR(E$16+1)=$D144,_xlfn.DAYS(DATE($D144,12,31),E$16)+1,IF(AND(YEAR(E$16+1)&lt;$D144,$D144&lt;YEAR(F$16)),_xlfn.DAYS(DATE($D144,12,31),DATE($D144,1,1))+1,0)),0))</f>
        <v>0</v>
      </c>
      <c r="G144" s="116" cm="1">
        <f t="array" ref="G144">IF(YEAR(G$16)=$D144, G$46-SUM(_xlfn._xlws.FILTER(G$63:G143,MOD(_xlfn.SEQUENCE(ROWS(G$63:G143)),5)=2)),ROUND(G$46/_xlfn.DAYS(G$16,F$16)*IF(YEAR(F$16+1)=$D144,_xlfn.DAYS(DATE($D144,12,31),F$16)+1,IF(AND(YEAR(F$16+1)&lt;$D144,$D144&lt;YEAR(G$16)),_xlfn.DAYS(DATE($D144,12,31),DATE($D144,1,1))+1,0)),0))</f>
        <v>0</v>
      </c>
      <c r="H144" s="116" cm="1">
        <f t="array" ref="H144">IF(YEAR(H$16)=$D144, H$46-SUM(_xlfn._xlws.FILTER(H$63:H143,MOD(_xlfn.SEQUENCE(ROWS(H$63:H143)),5)=2)),ROUND(H$46/_xlfn.DAYS(H$16,G$16)*IF(YEAR(G$16+1)=$D144,_xlfn.DAYS(DATE($D144,12,31),G$16)+1,IF(AND(YEAR(G$16+1)&lt;$D144,$D144&lt;YEAR(H$16)),_xlfn.DAYS(DATE($D144,12,31),DATE($D144,1,1))+1,0)),0))</f>
        <v>0</v>
      </c>
      <c r="I144" s="116" cm="1">
        <f t="array" ref="I144">IF(YEAR(I$16)=$D144, I$46-SUM(_xlfn._xlws.FILTER(I$63:I143,MOD(_xlfn.SEQUENCE(ROWS(I$63:I143)),5)=2)),ROUND(I$46/_xlfn.DAYS(I$16,H$16)*IF(YEAR(H$16+1)=$D144,_xlfn.DAYS(DATE($D144,12,31),H$16)+1,IF(AND(YEAR(H$16+1)&lt;$D144,$D144&lt;YEAR(I$16)),_xlfn.DAYS(DATE($D144,12,31),DATE($D144,1,1))+1,0)),0))</f>
        <v>0</v>
      </c>
      <c r="J144" s="116" cm="1">
        <f t="array" ref="J144">IF(YEAR(J$16)=$D144, J$46-SUM(_xlfn._xlws.FILTER(J$63:J143,MOD(_xlfn.SEQUENCE(ROWS(J$63:J143)),5)=2)),ROUND(J$46/_xlfn.DAYS(J$16,I$16)*IF(YEAR(I$16+1)=$D144,_xlfn.DAYS(DATE($D144,12,31),I$16)+1,IF(AND(YEAR(I$16+1)&lt;$D144,$D144&lt;YEAR(J$16)),_xlfn.DAYS(DATE($D144,12,31),DATE($D144,1,1))+1,0)),0))</f>
        <v>0</v>
      </c>
      <c r="K144" s="116" cm="1">
        <f t="array" ref="K144">IF(YEAR(K$16)=$D144, K$46-SUM(_xlfn._xlws.FILTER(K$63:K143,MOD(_xlfn.SEQUENCE(ROWS(K$63:K143)),5)=2)),ROUND(K$46/_xlfn.DAYS(K$16,J$16)*IF(YEAR(J$16+1)=$D144,_xlfn.DAYS(DATE($D144,12,31),J$16)+1,IF(AND(YEAR(J$16+1)&lt;$D144,$D144&lt;YEAR(K$16)),_xlfn.DAYS(DATE($D144,12,31),DATE($D144,1,1))+1,0)),0))</f>
        <v>0</v>
      </c>
      <c r="L144" s="116" cm="1">
        <f t="array" ref="L144">IF(YEAR(L$16)=$D144, L$46-SUM(_xlfn._xlws.FILTER(L$63:L143,MOD(_xlfn.SEQUENCE(ROWS(L$63:L143)),5)=2)),ROUND(L$46/_xlfn.DAYS(L$16,K$16)*IF(YEAR(K$16+1)=$D144,_xlfn.DAYS(DATE($D144,12,31),K$16)+1,IF(AND(YEAR(K$16+1)&lt;$D144,$D144&lt;YEAR(L$16)),_xlfn.DAYS(DATE($D144,12,31),DATE($D144,1,1))+1,0)),0))</f>
        <v>0</v>
      </c>
      <c r="M144" s="116" cm="1">
        <f t="array" ref="M144">IF(YEAR(M$16)=$D144, M$46-SUM(_xlfn._xlws.FILTER(M$63:M143,MOD(_xlfn.SEQUENCE(ROWS(M$63:M143)),5)=2)),ROUND(M$46/_xlfn.DAYS(M$16,L$16)*IF(YEAR(L$16+1)=$D144,_xlfn.DAYS(DATE($D144,12,31),L$16)+1,IF(AND(YEAR(L$16+1)&lt;$D144,$D144&lt;YEAR(M$16)),_xlfn.DAYS(DATE($D144,12,31),DATE($D144,1,1))+1,0)),0))</f>
        <v>0</v>
      </c>
      <c r="N144" s="116" cm="1">
        <f t="array" ref="N144">IF(YEAR(N$16)=$D144, N$46-SUM(_xlfn._xlws.FILTER(N$63:N143,MOD(_xlfn.SEQUENCE(ROWS(N$63:N143)),5)=2)),ROUND(N$46/_xlfn.DAYS(N$16,M$16)*IF(YEAR(M$16+1)=$D144,_xlfn.DAYS(DATE($D144,12,31),M$16)+1,IF(AND(YEAR(M$16+1)&lt;$D144,$D144&lt;YEAR(N$16)),_xlfn.DAYS(DATE($D144,12,31),DATE($D144,1,1))+1,0)),0))</f>
        <v>0</v>
      </c>
      <c r="O144" s="116" cm="1">
        <f t="array" ref="O144">IF(YEAR(O$16)=$D144, O$46-SUM(_xlfn._xlws.FILTER(O$63:O143,MOD(_xlfn.SEQUENCE(ROWS(O$63:O143)),5)=2)),ROUND(O$46/_xlfn.DAYS(O$16,N$16)*IF(YEAR(N$16+1)=$D144,_xlfn.DAYS(DATE($D144,12,31),N$16)+1,IF(AND(YEAR(N$16+1)&lt;$D144,$D144&lt;YEAR(O$16)),_xlfn.DAYS(DATE($D144,12,31),DATE($D144,1,1))+1,0)),0))</f>
        <v>0</v>
      </c>
      <c r="P144" s="116" cm="1">
        <f t="array" ref="P144">IF(YEAR(P$16)=$D144, P$46-SUM(_xlfn._xlws.FILTER(P$63:P143,MOD(_xlfn.SEQUENCE(ROWS(P$63:P143)),5)=2)),ROUND(P$46/_xlfn.DAYS(P$16,O$16)*IF(YEAR(O$16+1)=$D144,_xlfn.DAYS(DATE($D144,12,31),O$16)+1,IF(AND(YEAR(O$16+1)&lt;$D144,$D144&lt;YEAR(P$16)),_xlfn.DAYS(DATE($D144,12,31),DATE($D144,1,1))+1,0)),0))</f>
        <v>0</v>
      </c>
      <c r="Q144" s="116" cm="1">
        <f t="array" ref="Q144">IF(YEAR(Q$16)=$D144, Q$46-SUM(_xlfn._xlws.FILTER(Q$63:Q143,MOD(_xlfn.SEQUENCE(ROWS(Q$63:Q143)),5)=2)),ROUND(Q$46/_xlfn.DAYS(Q$16,P$16)*IF(YEAR(P$16+1)=$D144,_xlfn.DAYS(DATE($D144,12,31),P$16)+1,IF(AND(YEAR(P$16+1)&lt;$D144,$D144&lt;YEAR(Q$16)),_xlfn.DAYS(DATE($D144,12,31),DATE($D144,1,1))+1,0)),0))</f>
        <v>0</v>
      </c>
      <c r="R144" s="116" cm="1">
        <f t="array" ref="R144">IF(YEAR(R$16)=$D144, R$46-SUM(_xlfn._xlws.FILTER(R$63:R143,MOD(_xlfn.SEQUENCE(ROWS(R$63:R143)),5)=2)),ROUND(R$46/_xlfn.DAYS(R$16,Q$16)*IF(YEAR(Q$16+1)=$D144,_xlfn.DAYS(DATE($D144,12,31),Q$16)+1,IF(AND(YEAR(Q$16+1)&lt;$D144,$D144&lt;YEAR(R$16)),_xlfn.DAYS(DATE($D144,12,31),DATE($D144,1,1))+1,0)),0))</f>
        <v>0</v>
      </c>
      <c r="S144" s="116" cm="1">
        <f t="array" ref="S144">IF(YEAR(S$16)=$D144, S$46-SUM(_xlfn._xlws.FILTER(S$63:S143,MOD(_xlfn.SEQUENCE(ROWS(S$63:S143)),5)=2)),ROUND(S$46/_xlfn.DAYS(S$16,R$16)*IF(YEAR(R$16+1)=$D144,_xlfn.DAYS(DATE($D144,12,31),R$16)+1,IF(AND(YEAR(R$16+1)&lt;$D144,$D144&lt;YEAR(S$16)),_xlfn.DAYS(DATE($D144,12,31),DATE($D144,1,1))+1,0)),0))</f>
        <v>0</v>
      </c>
      <c r="T144" s="116" cm="1">
        <f t="array" ref="T144">IF(YEAR(T$16)=$D144, T$46-SUM(_xlfn._xlws.FILTER(T$63:T143,MOD(_xlfn.SEQUENCE(ROWS(T$63:T143)),5)=2)),ROUND(T$46/_xlfn.DAYS(T$16,S$16)*IF(YEAR(S$16+1)=$D144,_xlfn.DAYS(DATE($D144,12,31),S$16)+1,IF(AND(YEAR(S$16+1)&lt;$D144,$D144&lt;YEAR(T$16)),_xlfn.DAYS(DATE($D144,12,31),DATE($D144,1,1))+1,0)),0))</f>
        <v>1406</v>
      </c>
      <c r="U144" s="116" cm="1">
        <f t="array" ref="U144">IF(YEAR(U$16)=$D144, U$46-SUM(_xlfn._xlws.FILTER(U$63:U143,MOD(_xlfn.SEQUENCE(ROWS(U$63:U143)),5)=2)),ROUND(U$46/_xlfn.DAYS(U$16,T$16)*IF(YEAR(T$16+1)=$D144,_xlfn.DAYS(DATE($D144,12,31),T$16)+1,IF(AND(YEAR(T$16+1)&lt;$D144,$D144&lt;YEAR(U$16)),_xlfn.DAYS(DATE($D144,12,31),DATE($D144,1,1))+1,0)),0))</f>
        <v>560</v>
      </c>
      <c r="V144" s="116" cm="1">
        <f t="array" ref="V144">IF(YEAR(V$16)=$D144, V$46-SUM(_xlfn._xlws.FILTER(V$63:V143,MOD(_xlfn.SEQUENCE(ROWS(V$63:V143)),5)=2)),ROUND(V$46/_xlfn.DAYS(V$16,U$16)*IF(YEAR(U$16+1)=$D144,_xlfn.DAYS(DATE($D144,12,31),U$16)+1,IF(AND(YEAR(U$16+1)&lt;$D144,$D144&lt;YEAR(V$16)),_xlfn.DAYS(DATE($D144,12,31),DATE($D144,1,1))+1,0)),0))</f>
        <v>0</v>
      </c>
      <c r="W144" s="116" cm="1">
        <f t="array" ref="W144">IF(YEAR(W$16)=$D144, W$46-SUM(_xlfn._xlws.FILTER(W$63:W143,MOD(_xlfn.SEQUENCE(ROWS(W$63:W143)),5)=2)),ROUND(W$46/_xlfn.DAYS(W$16,V$16)*IF(YEAR(V$16+1)=$D144,_xlfn.DAYS(DATE($D144,12,31),V$16)+1,IF(AND(YEAR(V$16+1)&lt;$D144,$D144&lt;YEAR(W$16)),_xlfn.DAYS(DATE($D144,12,31),DATE($D144,1,1))+1,0)),0))</f>
        <v>0</v>
      </c>
      <c r="X144" s="116" cm="1">
        <f t="array" ref="X144">IF(YEAR(X$16)=$D144, X$46-SUM(_xlfn._xlws.FILTER(X$63:X143,MOD(_xlfn.SEQUENCE(ROWS(X$63:X143)),5)=2)),ROUND(X$46/_xlfn.DAYS(X$16,W$16)*IF(YEAR(W$16+1)=$D144,_xlfn.DAYS(DATE($D144,12,31),W$16)+1,IF(AND(YEAR(W$16+1)&lt;$D144,$D144&lt;YEAR(X$16)),_xlfn.DAYS(DATE($D144,12,31),DATE($D144,1,1))+1,0)),0))</f>
        <v>0</v>
      </c>
    </row>
    <row r="145" spans="1:24" ht="17" hidden="1" outlineLevel="1" x14ac:dyDescent="0.25">
      <c r="A145" s="5">
        <v>29</v>
      </c>
      <c r="B145" s="129" t="s">
        <v>166</v>
      </c>
      <c r="C145" s="114" t="s">
        <v>167</v>
      </c>
      <c r="D145" s="115">
        <f t="shared" si="55"/>
        <v>2036</v>
      </c>
      <c r="E145" s="116">
        <f>E143-E144</f>
        <v>0</v>
      </c>
      <c r="F145" s="116">
        <f t="shared" ref="F145:X145" si="59">F143-F144</f>
        <v>0</v>
      </c>
      <c r="G145" s="116">
        <f t="shared" si="59"/>
        <v>0</v>
      </c>
      <c r="H145" s="116">
        <f t="shared" si="59"/>
        <v>0</v>
      </c>
      <c r="I145" s="116">
        <f t="shared" si="59"/>
        <v>0</v>
      </c>
      <c r="J145" s="116">
        <f t="shared" si="59"/>
        <v>0</v>
      </c>
      <c r="K145" s="116">
        <f t="shared" si="59"/>
        <v>0</v>
      </c>
      <c r="L145" s="116">
        <f t="shared" si="59"/>
        <v>0</v>
      </c>
      <c r="M145" s="116">
        <f t="shared" si="59"/>
        <v>0</v>
      </c>
      <c r="N145" s="116">
        <f t="shared" si="59"/>
        <v>0</v>
      </c>
      <c r="O145" s="116">
        <f t="shared" si="59"/>
        <v>0</v>
      </c>
      <c r="P145" s="116">
        <f t="shared" si="59"/>
        <v>0</v>
      </c>
      <c r="Q145" s="116">
        <f t="shared" si="59"/>
        <v>0</v>
      </c>
      <c r="R145" s="116">
        <f t="shared" si="59"/>
        <v>0</v>
      </c>
      <c r="S145" s="116">
        <f t="shared" si="59"/>
        <v>0</v>
      </c>
      <c r="T145" s="116">
        <f t="shared" si="59"/>
        <v>7963</v>
      </c>
      <c r="U145" s="116">
        <f t="shared" si="59"/>
        <v>3171</v>
      </c>
      <c r="V145" s="116">
        <f t="shared" si="59"/>
        <v>0</v>
      </c>
      <c r="W145" s="116">
        <f t="shared" si="59"/>
        <v>0</v>
      </c>
      <c r="X145" s="116">
        <f t="shared" si="59"/>
        <v>0</v>
      </c>
    </row>
    <row r="146" spans="1:24" ht="17" hidden="1" outlineLevel="1" x14ac:dyDescent="0.25">
      <c r="A146" s="5">
        <v>31</v>
      </c>
      <c r="B146" s="129" t="s">
        <v>168</v>
      </c>
      <c r="C146" s="114" t="s">
        <v>169</v>
      </c>
      <c r="D146" s="115">
        <f t="shared" si="55"/>
        <v>2036</v>
      </c>
      <c r="E146" s="116" cm="1">
        <f t="array" ref="E146">IF(YEAR(E$16)=$D146, E$59-SUM(_xlfn._xlws.FILTER(E$63:E145,MOD(_xlfn.SEQUENCE(ROWS(E$63:E145)),5)=4)),ROUND(E$59/_xlfn.DAYS(E$16,D$16)*IF(YEAR(D$16+1)=$D146,_xlfn.DAYS(DATE($D146,12,31),D$16)+1,IF(AND(YEAR(D$16+1)&lt;$D146,$D146&lt;YEAR(E$16)),_xlfn.DAYS(DATE($D146,12,31),DATE($D146,1,1))+1,0)),0))</f>
        <v>0</v>
      </c>
      <c r="F146" s="116" cm="1">
        <f t="array" ref="F146">IF(YEAR(F$16)=$D146, F$59-SUM(_xlfn._xlws.FILTER(F$63:F145,MOD(_xlfn.SEQUENCE(ROWS(F$63:F145)),5)=4)),ROUND(F$59/_xlfn.DAYS(F$16,E$16)*IF(YEAR(E$16+1)=$D146,_xlfn.DAYS(DATE($D146,12,31),E$16)+1,IF(AND(YEAR(E$16+1)&lt;$D146,$D146&lt;YEAR(F$16)),_xlfn.DAYS(DATE($D146,12,31),DATE($D146,1,1))+1,0)),0))</f>
        <v>0</v>
      </c>
      <c r="G146" s="116" cm="1">
        <f t="array" ref="G146">IF(YEAR(G$16)=$D146, G$59-SUM(_xlfn._xlws.FILTER(G$63:G145,MOD(_xlfn.SEQUENCE(ROWS(G$63:G145)),5)=4)),ROUND(G$59/_xlfn.DAYS(G$16,F$16)*IF(YEAR(F$16+1)=$D146,_xlfn.DAYS(DATE($D146,12,31),F$16)+1,IF(AND(YEAR(F$16+1)&lt;$D146,$D146&lt;YEAR(G$16)),_xlfn.DAYS(DATE($D146,12,31),DATE($D146,1,1))+1,0)),0))</f>
        <v>0</v>
      </c>
      <c r="H146" s="116" cm="1">
        <f t="array" ref="H146">IF(YEAR(H$16)=$D146, H$59-SUM(_xlfn._xlws.FILTER(H$63:H145,MOD(_xlfn.SEQUENCE(ROWS(H$63:H145)),5)=4)),ROUND(H$59/_xlfn.DAYS(H$16,G$16)*IF(YEAR(G$16+1)=$D146,_xlfn.DAYS(DATE($D146,12,31),G$16)+1,IF(AND(YEAR(G$16+1)&lt;$D146,$D146&lt;YEAR(H$16)),_xlfn.DAYS(DATE($D146,12,31),DATE($D146,1,1))+1,0)),0))</f>
        <v>0</v>
      </c>
      <c r="I146" s="116" cm="1">
        <f t="array" ref="I146">IF(YEAR(I$16)=$D146, I$59-SUM(_xlfn._xlws.FILTER(I$63:I145,MOD(_xlfn.SEQUENCE(ROWS(I$63:I145)),5)=4)),ROUND(I$59/_xlfn.DAYS(I$16,H$16)*IF(YEAR(H$16+1)=$D146,_xlfn.DAYS(DATE($D146,12,31),H$16)+1,IF(AND(YEAR(H$16+1)&lt;$D146,$D146&lt;YEAR(I$16)),_xlfn.DAYS(DATE($D146,12,31),DATE($D146,1,1))+1,0)),0))</f>
        <v>0</v>
      </c>
      <c r="J146" s="116" cm="1">
        <f t="array" ref="J146">IF(YEAR(J$16)=$D146, J$59-SUM(_xlfn._xlws.FILTER(J$63:J145,MOD(_xlfn.SEQUENCE(ROWS(J$63:J145)),5)=4)),ROUND(J$59/_xlfn.DAYS(J$16,I$16)*IF(YEAR(I$16+1)=$D146,_xlfn.DAYS(DATE($D146,12,31),I$16)+1,IF(AND(YEAR(I$16+1)&lt;$D146,$D146&lt;YEAR(J$16)),_xlfn.DAYS(DATE($D146,12,31),DATE($D146,1,1))+1,0)),0))</f>
        <v>0</v>
      </c>
      <c r="K146" s="116" cm="1">
        <f t="array" ref="K146">IF(YEAR(K$16)=$D146, K$59-SUM(_xlfn._xlws.FILTER(K$63:K145,MOD(_xlfn.SEQUENCE(ROWS(K$63:K145)),5)=4)),ROUND(K$59/_xlfn.DAYS(K$16,J$16)*IF(YEAR(J$16+1)=$D146,_xlfn.DAYS(DATE($D146,12,31),J$16)+1,IF(AND(YEAR(J$16+1)&lt;$D146,$D146&lt;YEAR(K$16)),_xlfn.DAYS(DATE($D146,12,31),DATE($D146,1,1))+1,0)),0))</f>
        <v>0</v>
      </c>
      <c r="L146" s="116" cm="1">
        <f t="array" ref="L146">IF(YEAR(L$16)=$D146, L$59-SUM(_xlfn._xlws.FILTER(L$63:L145,MOD(_xlfn.SEQUENCE(ROWS(L$63:L145)),5)=4)),ROUND(L$59/_xlfn.DAYS(L$16,K$16)*IF(YEAR(K$16+1)=$D146,_xlfn.DAYS(DATE($D146,12,31),K$16)+1,IF(AND(YEAR(K$16+1)&lt;$D146,$D146&lt;YEAR(L$16)),_xlfn.DAYS(DATE($D146,12,31),DATE($D146,1,1))+1,0)),0))</f>
        <v>0</v>
      </c>
      <c r="M146" s="116" cm="1">
        <f t="array" ref="M146">IF(YEAR(M$16)=$D146, M$59-SUM(_xlfn._xlws.FILTER(M$63:M145,MOD(_xlfn.SEQUENCE(ROWS(M$63:M145)),5)=4)),ROUND(M$59/_xlfn.DAYS(M$16,L$16)*IF(YEAR(L$16+1)=$D146,_xlfn.DAYS(DATE($D146,12,31),L$16)+1,IF(AND(YEAR(L$16+1)&lt;$D146,$D146&lt;YEAR(M$16)),_xlfn.DAYS(DATE($D146,12,31),DATE($D146,1,1))+1,0)),0))</f>
        <v>0</v>
      </c>
      <c r="N146" s="116" cm="1">
        <f t="array" ref="N146">IF(YEAR(N$16)=$D146, N$59-SUM(_xlfn._xlws.FILTER(N$63:N145,MOD(_xlfn.SEQUENCE(ROWS(N$63:N145)),5)=4)),ROUND(N$59/_xlfn.DAYS(N$16,M$16)*IF(YEAR(M$16+1)=$D146,_xlfn.DAYS(DATE($D146,12,31),M$16)+1,IF(AND(YEAR(M$16+1)&lt;$D146,$D146&lt;YEAR(N$16)),_xlfn.DAYS(DATE($D146,12,31),DATE($D146,1,1))+1,0)),0))</f>
        <v>0</v>
      </c>
      <c r="O146" s="116" cm="1">
        <f t="array" ref="O146">IF(YEAR(O$16)=$D146, O$59-SUM(_xlfn._xlws.FILTER(O$63:O145,MOD(_xlfn.SEQUENCE(ROWS(O$63:O145)),5)=4)),ROUND(O$59/_xlfn.DAYS(O$16,N$16)*IF(YEAR(N$16+1)=$D146,_xlfn.DAYS(DATE($D146,12,31),N$16)+1,IF(AND(YEAR(N$16+1)&lt;$D146,$D146&lt;YEAR(O$16)),_xlfn.DAYS(DATE($D146,12,31),DATE($D146,1,1))+1,0)),0))</f>
        <v>0</v>
      </c>
      <c r="P146" s="116" cm="1">
        <f t="array" ref="P146">IF(YEAR(P$16)=$D146, P$59-SUM(_xlfn._xlws.FILTER(P$63:P145,MOD(_xlfn.SEQUENCE(ROWS(P$63:P145)),5)=4)),ROUND(P$59/_xlfn.DAYS(P$16,O$16)*IF(YEAR(O$16+1)=$D146,_xlfn.DAYS(DATE($D146,12,31),O$16)+1,IF(AND(YEAR(O$16+1)&lt;$D146,$D146&lt;YEAR(P$16)),_xlfn.DAYS(DATE($D146,12,31),DATE($D146,1,1))+1,0)),0))</f>
        <v>0</v>
      </c>
      <c r="Q146" s="116" cm="1">
        <f t="array" ref="Q146">IF(YEAR(Q$16)=$D146, Q$59-SUM(_xlfn._xlws.FILTER(Q$63:Q145,MOD(_xlfn.SEQUENCE(ROWS(Q$63:Q145)),5)=4)),ROUND(Q$59/_xlfn.DAYS(Q$16,P$16)*IF(YEAR(P$16+1)=$D146,_xlfn.DAYS(DATE($D146,12,31),P$16)+1,IF(AND(YEAR(P$16+1)&lt;$D146,$D146&lt;YEAR(Q$16)),_xlfn.DAYS(DATE($D146,12,31),DATE($D146,1,1))+1,0)),0))</f>
        <v>0</v>
      </c>
      <c r="R146" s="116" cm="1">
        <f t="array" ref="R146">IF(YEAR(R$16)=$D146, R$59-SUM(_xlfn._xlws.FILTER(R$63:R145,MOD(_xlfn.SEQUENCE(ROWS(R$63:R145)),5)=4)),ROUND(R$59/_xlfn.DAYS(R$16,Q$16)*IF(YEAR(Q$16+1)=$D146,_xlfn.DAYS(DATE($D146,12,31),Q$16)+1,IF(AND(YEAR(Q$16+1)&lt;$D146,$D146&lt;YEAR(R$16)),_xlfn.DAYS(DATE($D146,12,31),DATE($D146,1,1))+1,0)),0))</f>
        <v>0</v>
      </c>
      <c r="S146" s="116" cm="1">
        <f t="array" ref="S146">IF(YEAR(S$16)=$D146, S$59-SUM(_xlfn._xlws.FILTER(S$63:S145,MOD(_xlfn.SEQUENCE(ROWS(S$63:S145)),5)=4)),ROUND(S$59/_xlfn.DAYS(S$16,R$16)*IF(YEAR(R$16+1)=$D146,_xlfn.DAYS(DATE($D146,12,31),R$16)+1,IF(AND(YEAR(R$16+1)&lt;$D146,$D146&lt;YEAR(S$16)),_xlfn.DAYS(DATE($D146,12,31),DATE($D146,1,1))+1,0)),0))</f>
        <v>0</v>
      </c>
      <c r="T146" s="116" cm="1">
        <f t="array" ref="T146">IF(YEAR(T$16)=$D146, T$59-SUM(_xlfn._xlws.FILTER(T$63:T145,MOD(_xlfn.SEQUENCE(ROWS(T$63:T145)),5)=4)),ROUND(T$59/_xlfn.DAYS(T$16,S$16)*IF(YEAR(S$16+1)=$D146,_xlfn.DAYS(DATE($D146,12,31),S$16)+1,IF(AND(YEAR(S$16+1)&lt;$D146,$D146&lt;YEAR(T$16)),_xlfn.DAYS(DATE($D146,12,31),DATE($D146,1,1))+1,0)),0))</f>
        <v>9369</v>
      </c>
      <c r="U146" s="116" cm="1">
        <f t="array" ref="U146">IF(YEAR(U$16)=$D146, U$59-SUM(_xlfn._xlws.FILTER(U$63:U145,MOD(_xlfn.SEQUENCE(ROWS(U$63:U145)),5)=4)),ROUND(U$59/_xlfn.DAYS(U$16,T$16)*IF(YEAR(T$16+1)=$D146,_xlfn.DAYS(DATE($D146,12,31),T$16)+1,IF(AND(YEAR(T$16+1)&lt;$D146,$D146&lt;YEAR(U$16)),_xlfn.DAYS(DATE($D146,12,31),DATE($D146,1,1))+1,0)),0))</f>
        <v>3731</v>
      </c>
      <c r="V146" s="116" cm="1">
        <f t="array" ref="V146">IF(YEAR(V$16)=$D146, V$59-SUM(_xlfn._xlws.FILTER(V$63:V145,MOD(_xlfn.SEQUENCE(ROWS(V$63:V145)),5)=4)),ROUND(V$59/_xlfn.DAYS(V$16,U$16)*IF(YEAR(U$16+1)=$D146,_xlfn.DAYS(DATE($D146,12,31),U$16)+1,IF(AND(YEAR(U$16+1)&lt;$D146,$D146&lt;YEAR(V$16)),_xlfn.DAYS(DATE($D146,12,31),DATE($D146,1,1))+1,0)),0))</f>
        <v>0</v>
      </c>
      <c r="W146" s="116" cm="1">
        <f t="array" ref="W146">IF(YEAR(W$16)=$D146, W$59-SUM(_xlfn._xlws.FILTER(W$63:W145,MOD(_xlfn.SEQUENCE(ROWS(W$63:W145)),5)=4)),ROUND(W$59/_xlfn.DAYS(W$16,V$16)*IF(YEAR(V$16+1)=$D146,_xlfn.DAYS(DATE($D146,12,31),V$16)+1,IF(AND(YEAR(V$16+1)&lt;$D146,$D146&lt;YEAR(W$16)),_xlfn.DAYS(DATE($D146,12,31),DATE($D146,1,1))+1,0)),0))</f>
        <v>0</v>
      </c>
      <c r="X146" s="116" cm="1">
        <f t="array" ref="X146">IF(YEAR(X$16)=$D146, X$59-SUM(_xlfn._xlws.FILTER(X$63:X145,MOD(_xlfn.SEQUENCE(ROWS(X$63:X145)),5)=4)),ROUND(X$59/_xlfn.DAYS(X$16,W$16)*IF(YEAR(W$16+1)=$D146,_xlfn.DAYS(DATE($D146,12,31),W$16)+1,IF(AND(YEAR(W$16+1)&lt;$D146,$D146&lt;YEAR(X$16)),_xlfn.DAYS(DATE($D146,12,31),DATE($D146,1,1))+1,0)),0))</f>
        <v>0</v>
      </c>
    </row>
    <row r="147" spans="1:24" ht="17" hidden="1" outlineLevel="1" x14ac:dyDescent="0.25">
      <c r="A147" s="5">
        <v>33</v>
      </c>
      <c r="B147" s="129" t="s">
        <v>170</v>
      </c>
      <c r="C147" s="117" t="s">
        <v>171</v>
      </c>
      <c r="D147" s="118">
        <f t="shared" si="55"/>
        <v>2036</v>
      </c>
      <c r="E147" s="119">
        <f>E143-E146</f>
        <v>0</v>
      </c>
      <c r="F147" s="119">
        <f t="shared" ref="F147:X147" si="60">F143-F146</f>
        <v>0</v>
      </c>
      <c r="G147" s="119">
        <f t="shared" si="60"/>
        <v>0</v>
      </c>
      <c r="H147" s="119">
        <f t="shared" si="60"/>
        <v>0</v>
      </c>
      <c r="I147" s="119">
        <f t="shared" si="60"/>
        <v>0</v>
      </c>
      <c r="J147" s="119">
        <f t="shared" si="60"/>
        <v>0</v>
      </c>
      <c r="K147" s="119">
        <f t="shared" si="60"/>
        <v>0</v>
      </c>
      <c r="L147" s="119">
        <f t="shared" si="60"/>
        <v>0</v>
      </c>
      <c r="M147" s="119">
        <f t="shared" si="60"/>
        <v>0</v>
      </c>
      <c r="N147" s="119">
        <f t="shared" si="60"/>
        <v>0</v>
      </c>
      <c r="O147" s="119">
        <f t="shared" si="60"/>
        <v>0</v>
      </c>
      <c r="P147" s="119">
        <f t="shared" si="60"/>
        <v>0</v>
      </c>
      <c r="Q147" s="119">
        <f t="shared" si="60"/>
        <v>0</v>
      </c>
      <c r="R147" s="119">
        <f t="shared" si="60"/>
        <v>0</v>
      </c>
      <c r="S147" s="119">
        <f t="shared" si="60"/>
        <v>0</v>
      </c>
      <c r="T147" s="119">
        <f t="shared" si="60"/>
        <v>0</v>
      </c>
      <c r="U147" s="119">
        <f t="shared" si="60"/>
        <v>0</v>
      </c>
      <c r="V147" s="119">
        <f t="shared" si="60"/>
        <v>0</v>
      </c>
      <c r="W147" s="119">
        <f t="shared" si="60"/>
        <v>0</v>
      </c>
      <c r="X147" s="119">
        <f t="shared" si="60"/>
        <v>0</v>
      </c>
    </row>
    <row r="148" spans="1:24" ht="17" hidden="1" outlineLevel="1" x14ac:dyDescent="0.25">
      <c r="A148" s="5">
        <v>27</v>
      </c>
      <c r="B148" s="37" t="s">
        <v>162</v>
      </c>
      <c r="C148" s="120" t="s">
        <v>163</v>
      </c>
      <c r="D148" s="121">
        <f t="shared" si="55"/>
        <v>2037</v>
      </c>
      <c r="E148" s="122" cm="1">
        <f t="array" ref="E148">IF(YEAR(E$16)=$D148, E$44-SUM(_xlfn._xlws.FILTER(E$63:E147,MOD(_xlfn.SEQUENCE(ROWS(E$63:E147)),5)=1)),ROUND(E$44/_xlfn.DAYS(E$16,D$16)*IF(YEAR(D$16+1)=$D148,_xlfn.DAYS(DATE($D148,12,31),D$16)+1,IF(AND(YEAR(D$16+1)&lt;$D148,$D148&lt;YEAR(E$16)),_xlfn.DAYS(DATE($D148,12,31),DATE($D148,1,1))+1,0)),0))</f>
        <v>0</v>
      </c>
      <c r="F148" s="122" cm="1">
        <f t="array" ref="F148">IF(YEAR(F$16)=$D148, F$44-SUM(_xlfn._xlws.FILTER(F$63:F147,MOD(_xlfn.SEQUENCE(ROWS(F$63:F147)),5)=1)),ROUND(F$44/_xlfn.DAYS(F$16,E$16)*IF(YEAR(E$16+1)=$D148,_xlfn.DAYS(DATE($D148,12,31),E$16)+1,IF(AND(YEAR(E$16+1)&lt;$D148,$D148&lt;YEAR(F$16)),_xlfn.DAYS(DATE($D148,12,31),DATE($D148,1,1))+1,0)),0))</f>
        <v>0</v>
      </c>
      <c r="G148" s="122" cm="1">
        <f t="array" ref="G148">IF(YEAR(G$16)=$D148, G$44-SUM(_xlfn._xlws.FILTER(G$63:G147,MOD(_xlfn.SEQUENCE(ROWS(G$63:G147)),5)=1)),ROUND(G$44/_xlfn.DAYS(G$16,F$16)*IF(YEAR(F$16+1)=$D148,_xlfn.DAYS(DATE($D148,12,31),F$16)+1,IF(AND(YEAR(F$16+1)&lt;$D148,$D148&lt;YEAR(G$16)),_xlfn.DAYS(DATE($D148,12,31),DATE($D148,1,1))+1,0)),0))</f>
        <v>0</v>
      </c>
      <c r="H148" s="122" cm="1">
        <f t="array" ref="H148">IF(YEAR(H$16)=$D148, H$44-SUM(_xlfn._xlws.FILTER(H$63:H147,MOD(_xlfn.SEQUENCE(ROWS(H$63:H147)),5)=1)),ROUND(H$44/_xlfn.DAYS(H$16,G$16)*IF(YEAR(G$16+1)=$D148,_xlfn.DAYS(DATE($D148,12,31),G$16)+1,IF(AND(YEAR(G$16+1)&lt;$D148,$D148&lt;YEAR(H$16)),_xlfn.DAYS(DATE($D148,12,31),DATE($D148,1,1))+1,0)),0))</f>
        <v>0</v>
      </c>
      <c r="I148" s="122" cm="1">
        <f t="array" ref="I148">IF(YEAR(I$16)=$D148, I$44-SUM(_xlfn._xlws.FILTER(I$63:I147,MOD(_xlfn.SEQUENCE(ROWS(I$63:I147)),5)=1)),ROUND(I$44/_xlfn.DAYS(I$16,H$16)*IF(YEAR(H$16+1)=$D148,_xlfn.DAYS(DATE($D148,12,31),H$16)+1,IF(AND(YEAR(H$16+1)&lt;$D148,$D148&lt;YEAR(I$16)),_xlfn.DAYS(DATE($D148,12,31),DATE($D148,1,1))+1,0)),0))</f>
        <v>0</v>
      </c>
      <c r="J148" s="122" cm="1">
        <f t="array" ref="J148">IF(YEAR(J$16)=$D148, J$44-SUM(_xlfn._xlws.FILTER(J$63:J147,MOD(_xlfn.SEQUENCE(ROWS(J$63:J147)),5)=1)),ROUND(J$44/_xlfn.DAYS(J$16,I$16)*IF(YEAR(I$16+1)=$D148,_xlfn.DAYS(DATE($D148,12,31),I$16)+1,IF(AND(YEAR(I$16+1)&lt;$D148,$D148&lt;YEAR(J$16)),_xlfn.DAYS(DATE($D148,12,31),DATE($D148,1,1))+1,0)),0))</f>
        <v>0</v>
      </c>
      <c r="K148" s="122" cm="1">
        <f t="array" ref="K148">IF(YEAR(K$16)=$D148, K$44-SUM(_xlfn._xlws.FILTER(K$63:K147,MOD(_xlfn.SEQUENCE(ROWS(K$63:K147)),5)=1)),ROUND(K$44/_xlfn.DAYS(K$16,J$16)*IF(YEAR(J$16+1)=$D148,_xlfn.DAYS(DATE($D148,12,31),J$16)+1,IF(AND(YEAR(J$16+1)&lt;$D148,$D148&lt;YEAR(K$16)),_xlfn.DAYS(DATE($D148,12,31),DATE($D148,1,1))+1,0)),0))</f>
        <v>0</v>
      </c>
      <c r="L148" s="122" cm="1">
        <f t="array" ref="L148">IF(YEAR(L$16)=$D148, L$44-SUM(_xlfn._xlws.FILTER(L$63:L147,MOD(_xlfn.SEQUENCE(ROWS(L$63:L147)),5)=1)),ROUND(L$44/_xlfn.DAYS(L$16,K$16)*IF(YEAR(K$16+1)=$D148,_xlfn.DAYS(DATE($D148,12,31),K$16)+1,IF(AND(YEAR(K$16+1)&lt;$D148,$D148&lt;YEAR(L$16)),_xlfn.DAYS(DATE($D148,12,31),DATE($D148,1,1))+1,0)),0))</f>
        <v>0</v>
      </c>
      <c r="M148" s="122" cm="1">
        <f t="array" ref="M148">IF(YEAR(M$16)=$D148, M$44-SUM(_xlfn._xlws.FILTER(M$63:M147,MOD(_xlfn.SEQUENCE(ROWS(M$63:M147)),5)=1)),ROUND(M$44/_xlfn.DAYS(M$16,L$16)*IF(YEAR(L$16+1)=$D148,_xlfn.DAYS(DATE($D148,12,31),L$16)+1,IF(AND(YEAR(L$16+1)&lt;$D148,$D148&lt;YEAR(M$16)),_xlfn.DAYS(DATE($D148,12,31),DATE($D148,1,1))+1,0)),0))</f>
        <v>0</v>
      </c>
      <c r="N148" s="122" cm="1">
        <f t="array" ref="N148">IF(YEAR(N$16)=$D148, N$44-SUM(_xlfn._xlws.FILTER(N$63:N147,MOD(_xlfn.SEQUENCE(ROWS(N$63:N147)),5)=1)),ROUND(N$44/_xlfn.DAYS(N$16,M$16)*IF(YEAR(M$16+1)=$D148,_xlfn.DAYS(DATE($D148,12,31),M$16)+1,IF(AND(YEAR(M$16+1)&lt;$D148,$D148&lt;YEAR(N$16)),_xlfn.DAYS(DATE($D148,12,31),DATE($D148,1,1))+1,0)),0))</f>
        <v>0</v>
      </c>
      <c r="O148" s="122" cm="1">
        <f t="array" ref="O148">IF(YEAR(O$16)=$D148, O$44-SUM(_xlfn._xlws.FILTER(O$63:O147,MOD(_xlfn.SEQUENCE(ROWS(O$63:O147)),5)=1)),ROUND(O$44/_xlfn.DAYS(O$16,N$16)*IF(YEAR(N$16+1)=$D148,_xlfn.DAYS(DATE($D148,12,31),N$16)+1,IF(AND(YEAR(N$16+1)&lt;$D148,$D148&lt;YEAR(O$16)),_xlfn.DAYS(DATE($D148,12,31),DATE($D148,1,1))+1,0)),0))</f>
        <v>0</v>
      </c>
      <c r="P148" s="122" cm="1">
        <f t="array" ref="P148">IF(YEAR(P$16)=$D148, P$44-SUM(_xlfn._xlws.FILTER(P$63:P147,MOD(_xlfn.SEQUENCE(ROWS(P$63:P147)),5)=1)),ROUND(P$44/_xlfn.DAYS(P$16,O$16)*IF(YEAR(O$16+1)=$D148,_xlfn.DAYS(DATE($D148,12,31),O$16)+1,IF(AND(YEAR(O$16+1)&lt;$D148,$D148&lt;YEAR(P$16)),_xlfn.DAYS(DATE($D148,12,31),DATE($D148,1,1))+1,0)),0))</f>
        <v>0</v>
      </c>
      <c r="Q148" s="122" cm="1">
        <f t="array" ref="Q148">IF(YEAR(Q$16)=$D148, Q$44-SUM(_xlfn._xlws.FILTER(Q$63:Q147,MOD(_xlfn.SEQUENCE(ROWS(Q$63:Q147)),5)=1)),ROUND(Q$44/_xlfn.DAYS(Q$16,P$16)*IF(YEAR(P$16+1)=$D148,_xlfn.DAYS(DATE($D148,12,31),P$16)+1,IF(AND(YEAR(P$16+1)&lt;$D148,$D148&lt;YEAR(Q$16)),_xlfn.DAYS(DATE($D148,12,31),DATE($D148,1,1))+1,0)),0))</f>
        <v>0</v>
      </c>
      <c r="R148" s="122" cm="1">
        <f t="array" ref="R148">IF(YEAR(R$16)=$D148, R$44-SUM(_xlfn._xlws.FILTER(R$63:R147,MOD(_xlfn.SEQUENCE(ROWS(R$63:R147)),5)=1)),ROUND(R$44/_xlfn.DAYS(R$16,Q$16)*IF(YEAR(Q$16+1)=$D148,_xlfn.DAYS(DATE($D148,12,31),Q$16)+1,IF(AND(YEAR(Q$16+1)&lt;$D148,$D148&lt;YEAR(R$16)),_xlfn.DAYS(DATE($D148,12,31),DATE($D148,1,1))+1,0)),0))</f>
        <v>0</v>
      </c>
      <c r="S148" s="122" cm="1">
        <f t="array" ref="S148">IF(YEAR(S$16)=$D148, S$44-SUM(_xlfn._xlws.FILTER(S$63:S147,MOD(_xlfn.SEQUENCE(ROWS(S$63:S147)),5)=1)),ROUND(S$44/_xlfn.DAYS(S$16,R$16)*IF(YEAR(R$16+1)=$D148,_xlfn.DAYS(DATE($D148,12,31),R$16)+1,IF(AND(YEAR(R$16+1)&lt;$D148,$D148&lt;YEAR(S$16)),_xlfn.DAYS(DATE($D148,12,31),DATE($D148,1,1))+1,0)),0))</f>
        <v>0</v>
      </c>
      <c r="T148" s="122" cm="1">
        <f t="array" ref="T148">IF(YEAR(T$16)=$D148, T$44-SUM(_xlfn._xlws.FILTER(T$63:T147,MOD(_xlfn.SEQUENCE(ROWS(T$63:T147)),5)=1)),ROUND(T$44/_xlfn.DAYS(T$16,S$16)*IF(YEAR(S$16+1)=$D148,_xlfn.DAYS(DATE($D148,12,31),S$16)+1,IF(AND(YEAR(S$16+1)&lt;$D148,$D148&lt;YEAR(T$16)),_xlfn.DAYS(DATE($D148,12,31),DATE($D148,1,1))+1,0)),0))</f>
        <v>0</v>
      </c>
      <c r="U148" s="122" cm="1">
        <f t="array" ref="U148">IF(YEAR(U$16)=$D148, U$44-SUM(_xlfn._xlws.FILTER(U$63:U147,MOD(_xlfn.SEQUENCE(ROWS(U$63:U147)),5)=1)),ROUND(U$44/_xlfn.DAYS(U$16,T$16)*IF(YEAR(T$16+1)=$D148,_xlfn.DAYS(DATE($D148,12,31),T$16)+1,IF(AND(YEAR(T$16+1)&lt;$D148,$D148&lt;YEAR(U$16)),_xlfn.DAYS(DATE($D148,12,31),DATE($D148,1,1))+1,0)),0))</f>
        <v>8877</v>
      </c>
      <c r="V148" s="122" cm="1">
        <f t="array" ref="V148">IF(YEAR(V$16)=$D148, V$44-SUM(_xlfn._xlws.FILTER(V$63:V147,MOD(_xlfn.SEQUENCE(ROWS(V$63:V147)),5)=1)),ROUND(V$44/_xlfn.DAYS(V$16,U$16)*IF(YEAR(U$16+1)=$D148,_xlfn.DAYS(DATE($D148,12,31),U$16)+1,IF(AND(YEAR(U$16+1)&lt;$D148,$D148&lt;YEAR(V$16)),_xlfn.DAYS(DATE($D148,12,31),DATE($D148,1,1))+1,0)),0))</f>
        <v>3517</v>
      </c>
      <c r="W148" s="122" cm="1">
        <f t="array" ref="W148">IF(YEAR(W$16)=$D148, W$44-SUM(_xlfn._xlws.FILTER(W$63:W147,MOD(_xlfn.SEQUENCE(ROWS(W$63:W147)),5)=1)),ROUND(W$44/_xlfn.DAYS(W$16,V$16)*IF(YEAR(V$16+1)=$D148,_xlfn.DAYS(DATE($D148,12,31),V$16)+1,IF(AND(YEAR(V$16+1)&lt;$D148,$D148&lt;YEAR(W$16)),_xlfn.DAYS(DATE($D148,12,31),DATE($D148,1,1))+1,0)),0))</f>
        <v>0</v>
      </c>
      <c r="X148" s="122" cm="1">
        <f t="array" ref="X148">IF(YEAR(X$16)=$D148, X$44-SUM(_xlfn._xlws.FILTER(X$63:X147,MOD(_xlfn.SEQUENCE(ROWS(X$63:X147)),5)=1)),ROUND(X$44/_xlfn.DAYS(X$16,W$16)*IF(YEAR(W$16+1)=$D148,_xlfn.DAYS(DATE($D148,12,31),W$16)+1,IF(AND(YEAR(W$16+1)&lt;$D148,$D148&lt;YEAR(X$16)),_xlfn.DAYS(DATE($D148,12,31),DATE($D148,1,1))+1,0)),0))</f>
        <v>0</v>
      </c>
    </row>
    <row r="149" spans="1:24" ht="17" hidden="1" outlineLevel="1" x14ac:dyDescent="0.25">
      <c r="A149" s="5">
        <v>28</v>
      </c>
      <c r="B149" s="129" t="s">
        <v>164</v>
      </c>
      <c r="C149" s="120" t="s">
        <v>165</v>
      </c>
      <c r="D149" s="121">
        <f t="shared" si="55"/>
        <v>2037</v>
      </c>
      <c r="E149" s="122" cm="1">
        <f t="array" ref="E149">IF(YEAR(E$16)=$D149, E$46-SUM(_xlfn._xlws.FILTER(E$63:E148,MOD(_xlfn.SEQUENCE(ROWS(E$63:E148)),5)=2)),ROUND(E$46/_xlfn.DAYS(E$16,D$16)*IF(YEAR(D$16+1)=$D149,_xlfn.DAYS(DATE($D149,12,31),D$16)+1,IF(AND(YEAR(D$16+1)&lt;$D149,$D149&lt;YEAR(E$16)),_xlfn.DAYS(DATE($D149,12,31),DATE($D149,1,1))+1,0)),0))</f>
        <v>0</v>
      </c>
      <c r="F149" s="122" cm="1">
        <f t="array" ref="F149">IF(YEAR(F$16)=$D149, F$46-SUM(_xlfn._xlws.FILTER(F$63:F148,MOD(_xlfn.SEQUENCE(ROWS(F$63:F148)),5)=2)),ROUND(F$46/_xlfn.DAYS(F$16,E$16)*IF(YEAR(E$16+1)=$D149,_xlfn.DAYS(DATE($D149,12,31),E$16)+1,IF(AND(YEAR(E$16+1)&lt;$D149,$D149&lt;YEAR(F$16)),_xlfn.DAYS(DATE($D149,12,31),DATE($D149,1,1))+1,0)),0))</f>
        <v>0</v>
      </c>
      <c r="G149" s="122" cm="1">
        <f t="array" ref="G149">IF(YEAR(G$16)=$D149, G$46-SUM(_xlfn._xlws.FILTER(G$63:G148,MOD(_xlfn.SEQUENCE(ROWS(G$63:G148)),5)=2)),ROUND(G$46/_xlfn.DAYS(G$16,F$16)*IF(YEAR(F$16+1)=$D149,_xlfn.DAYS(DATE($D149,12,31),F$16)+1,IF(AND(YEAR(F$16+1)&lt;$D149,$D149&lt;YEAR(G$16)),_xlfn.DAYS(DATE($D149,12,31),DATE($D149,1,1))+1,0)),0))</f>
        <v>0</v>
      </c>
      <c r="H149" s="122" cm="1">
        <f t="array" ref="H149">IF(YEAR(H$16)=$D149, H$46-SUM(_xlfn._xlws.FILTER(H$63:H148,MOD(_xlfn.SEQUENCE(ROWS(H$63:H148)),5)=2)),ROUND(H$46/_xlfn.DAYS(H$16,G$16)*IF(YEAR(G$16+1)=$D149,_xlfn.DAYS(DATE($D149,12,31),G$16)+1,IF(AND(YEAR(G$16+1)&lt;$D149,$D149&lt;YEAR(H$16)),_xlfn.DAYS(DATE($D149,12,31),DATE($D149,1,1))+1,0)),0))</f>
        <v>0</v>
      </c>
      <c r="I149" s="122" cm="1">
        <f t="array" ref="I149">IF(YEAR(I$16)=$D149, I$46-SUM(_xlfn._xlws.FILTER(I$63:I148,MOD(_xlfn.SEQUENCE(ROWS(I$63:I148)),5)=2)),ROUND(I$46/_xlfn.DAYS(I$16,H$16)*IF(YEAR(H$16+1)=$D149,_xlfn.DAYS(DATE($D149,12,31),H$16)+1,IF(AND(YEAR(H$16+1)&lt;$D149,$D149&lt;YEAR(I$16)),_xlfn.DAYS(DATE($D149,12,31),DATE($D149,1,1))+1,0)),0))</f>
        <v>0</v>
      </c>
      <c r="J149" s="122" cm="1">
        <f t="array" ref="J149">IF(YEAR(J$16)=$D149, J$46-SUM(_xlfn._xlws.FILTER(J$63:J148,MOD(_xlfn.SEQUENCE(ROWS(J$63:J148)),5)=2)),ROUND(J$46/_xlfn.DAYS(J$16,I$16)*IF(YEAR(I$16+1)=$D149,_xlfn.DAYS(DATE($D149,12,31),I$16)+1,IF(AND(YEAR(I$16+1)&lt;$D149,$D149&lt;YEAR(J$16)),_xlfn.DAYS(DATE($D149,12,31),DATE($D149,1,1))+1,0)),0))</f>
        <v>0</v>
      </c>
      <c r="K149" s="122" cm="1">
        <f t="array" ref="K149">IF(YEAR(K$16)=$D149, K$46-SUM(_xlfn._xlws.FILTER(K$63:K148,MOD(_xlfn.SEQUENCE(ROWS(K$63:K148)),5)=2)),ROUND(K$46/_xlfn.DAYS(K$16,J$16)*IF(YEAR(J$16+1)=$D149,_xlfn.DAYS(DATE($D149,12,31),J$16)+1,IF(AND(YEAR(J$16+1)&lt;$D149,$D149&lt;YEAR(K$16)),_xlfn.DAYS(DATE($D149,12,31),DATE($D149,1,1))+1,0)),0))</f>
        <v>0</v>
      </c>
      <c r="L149" s="122" cm="1">
        <f t="array" ref="L149">IF(YEAR(L$16)=$D149, L$46-SUM(_xlfn._xlws.FILTER(L$63:L148,MOD(_xlfn.SEQUENCE(ROWS(L$63:L148)),5)=2)),ROUND(L$46/_xlfn.DAYS(L$16,K$16)*IF(YEAR(K$16+1)=$D149,_xlfn.DAYS(DATE($D149,12,31),K$16)+1,IF(AND(YEAR(K$16+1)&lt;$D149,$D149&lt;YEAR(L$16)),_xlfn.DAYS(DATE($D149,12,31),DATE($D149,1,1))+1,0)),0))</f>
        <v>0</v>
      </c>
      <c r="M149" s="122" cm="1">
        <f t="array" ref="M149">IF(YEAR(M$16)=$D149, M$46-SUM(_xlfn._xlws.FILTER(M$63:M148,MOD(_xlfn.SEQUENCE(ROWS(M$63:M148)),5)=2)),ROUND(M$46/_xlfn.DAYS(M$16,L$16)*IF(YEAR(L$16+1)=$D149,_xlfn.DAYS(DATE($D149,12,31),L$16)+1,IF(AND(YEAR(L$16+1)&lt;$D149,$D149&lt;YEAR(M$16)),_xlfn.DAYS(DATE($D149,12,31),DATE($D149,1,1))+1,0)),0))</f>
        <v>0</v>
      </c>
      <c r="N149" s="122" cm="1">
        <f t="array" ref="N149">IF(YEAR(N$16)=$D149, N$46-SUM(_xlfn._xlws.FILTER(N$63:N148,MOD(_xlfn.SEQUENCE(ROWS(N$63:N148)),5)=2)),ROUND(N$46/_xlfn.DAYS(N$16,M$16)*IF(YEAR(M$16+1)=$D149,_xlfn.DAYS(DATE($D149,12,31),M$16)+1,IF(AND(YEAR(M$16+1)&lt;$D149,$D149&lt;YEAR(N$16)),_xlfn.DAYS(DATE($D149,12,31),DATE($D149,1,1))+1,0)),0))</f>
        <v>0</v>
      </c>
      <c r="O149" s="122" cm="1">
        <f t="array" ref="O149">IF(YEAR(O$16)=$D149, O$46-SUM(_xlfn._xlws.FILTER(O$63:O148,MOD(_xlfn.SEQUENCE(ROWS(O$63:O148)),5)=2)),ROUND(O$46/_xlfn.DAYS(O$16,N$16)*IF(YEAR(N$16+1)=$D149,_xlfn.DAYS(DATE($D149,12,31),N$16)+1,IF(AND(YEAR(N$16+1)&lt;$D149,$D149&lt;YEAR(O$16)),_xlfn.DAYS(DATE($D149,12,31),DATE($D149,1,1))+1,0)),0))</f>
        <v>0</v>
      </c>
      <c r="P149" s="122" cm="1">
        <f t="array" ref="P149">IF(YEAR(P$16)=$D149, P$46-SUM(_xlfn._xlws.FILTER(P$63:P148,MOD(_xlfn.SEQUENCE(ROWS(P$63:P148)),5)=2)),ROUND(P$46/_xlfn.DAYS(P$16,O$16)*IF(YEAR(O$16+1)=$D149,_xlfn.DAYS(DATE($D149,12,31),O$16)+1,IF(AND(YEAR(O$16+1)&lt;$D149,$D149&lt;YEAR(P$16)),_xlfn.DAYS(DATE($D149,12,31),DATE($D149,1,1))+1,0)),0))</f>
        <v>0</v>
      </c>
      <c r="Q149" s="122" cm="1">
        <f t="array" ref="Q149">IF(YEAR(Q$16)=$D149, Q$46-SUM(_xlfn._xlws.FILTER(Q$63:Q148,MOD(_xlfn.SEQUENCE(ROWS(Q$63:Q148)),5)=2)),ROUND(Q$46/_xlfn.DAYS(Q$16,P$16)*IF(YEAR(P$16+1)=$D149,_xlfn.DAYS(DATE($D149,12,31),P$16)+1,IF(AND(YEAR(P$16+1)&lt;$D149,$D149&lt;YEAR(Q$16)),_xlfn.DAYS(DATE($D149,12,31),DATE($D149,1,1))+1,0)),0))</f>
        <v>0</v>
      </c>
      <c r="R149" s="122" cm="1">
        <f t="array" ref="R149">IF(YEAR(R$16)=$D149, R$46-SUM(_xlfn._xlws.FILTER(R$63:R148,MOD(_xlfn.SEQUENCE(ROWS(R$63:R148)),5)=2)),ROUND(R$46/_xlfn.DAYS(R$16,Q$16)*IF(YEAR(Q$16+1)=$D149,_xlfn.DAYS(DATE($D149,12,31),Q$16)+1,IF(AND(YEAR(Q$16+1)&lt;$D149,$D149&lt;YEAR(R$16)),_xlfn.DAYS(DATE($D149,12,31),DATE($D149,1,1))+1,0)),0))</f>
        <v>0</v>
      </c>
      <c r="S149" s="122" cm="1">
        <f t="array" ref="S149">IF(YEAR(S$16)=$D149, S$46-SUM(_xlfn._xlws.FILTER(S$63:S148,MOD(_xlfn.SEQUENCE(ROWS(S$63:S148)),5)=2)),ROUND(S$46/_xlfn.DAYS(S$16,R$16)*IF(YEAR(R$16+1)=$D149,_xlfn.DAYS(DATE($D149,12,31),R$16)+1,IF(AND(YEAR(R$16+1)&lt;$D149,$D149&lt;YEAR(S$16)),_xlfn.DAYS(DATE($D149,12,31),DATE($D149,1,1))+1,0)),0))</f>
        <v>0</v>
      </c>
      <c r="T149" s="122" cm="1">
        <f t="array" ref="T149">IF(YEAR(T$16)=$D149, T$46-SUM(_xlfn._xlws.FILTER(T$63:T148,MOD(_xlfn.SEQUENCE(ROWS(T$63:T148)),5)=2)),ROUND(T$46/_xlfn.DAYS(T$16,S$16)*IF(YEAR(S$16+1)=$D149,_xlfn.DAYS(DATE($D149,12,31),S$16)+1,IF(AND(YEAR(S$16+1)&lt;$D149,$D149&lt;YEAR(T$16)),_xlfn.DAYS(DATE($D149,12,31),DATE($D149,1,1))+1,0)),0))</f>
        <v>0</v>
      </c>
      <c r="U149" s="122" cm="1">
        <f t="array" ref="U149">IF(YEAR(U$16)=$D149, U$46-SUM(_xlfn._xlws.FILTER(U$63:U148,MOD(_xlfn.SEQUENCE(ROWS(U$63:U148)),5)=2)),ROUND(U$46/_xlfn.DAYS(U$16,T$16)*IF(YEAR(T$16+1)=$D149,_xlfn.DAYS(DATE($D149,12,31),T$16)+1,IF(AND(YEAR(T$16+1)&lt;$D149,$D149&lt;YEAR(U$16)),_xlfn.DAYS(DATE($D149,12,31),DATE($D149,1,1))+1,0)),0))</f>
        <v>1332</v>
      </c>
      <c r="V149" s="122" cm="1">
        <f t="array" ref="V149">IF(YEAR(V$16)=$D149, V$46-SUM(_xlfn._xlws.FILTER(V$63:V148,MOD(_xlfn.SEQUENCE(ROWS(V$63:V148)),5)=2)),ROUND(V$46/_xlfn.DAYS(V$16,U$16)*IF(YEAR(U$16+1)=$D149,_xlfn.DAYS(DATE($D149,12,31),U$16)+1,IF(AND(YEAR(U$16+1)&lt;$D149,$D149&lt;YEAR(V$16)),_xlfn.DAYS(DATE($D149,12,31),DATE($D149,1,1))+1,0)),0))</f>
        <v>528</v>
      </c>
      <c r="W149" s="122" cm="1">
        <f t="array" ref="W149">IF(YEAR(W$16)=$D149, W$46-SUM(_xlfn._xlws.FILTER(W$63:W148,MOD(_xlfn.SEQUENCE(ROWS(W$63:W148)),5)=2)),ROUND(W$46/_xlfn.DAYS(W$16,V$16)*IF(YEAR(V$16+1)=$D149,_xlfn.DAYS(DATE($D149,12,31),V$16)+1,IF(AND(YEAR(V$16+1)&lt;$D149,$D149&lt;YEAR(W$16)),_xlfn.DAYS(DATE($D149,12,31),DATE($D149,1,1))+1,0)),0))</f>
        <v>0</v>
      </c>
      <c r="X149" s="122" cm="1">
        <f t="array" ref="X149">IF(YEAR(X$16)=$D149, X$46-SUM(_xlfn._xlws.FILTER(X$63:X148,MOD(_xlfn.SEQUENCE(ROWS(X$63:X148)),5)=2)),ROUND(X$46/_xlfn.DAYS(X$16,W$16)*IF(YEAR(W$16+1)=$D149,_xlfn.DAYS(DATE($D149,12,31),W$16)+1,IF(AND(YEAR(W$16+1)&lt;$D149,$D149&lt;YEAR(X$16)),_xlfn.DAYS(DATE($D149,12,31),DATE($D149,1,1))+1,0)),0))</f>
        <v>0</v>
      </c>
    </row>
    <row r="150" spans="1:24" ht="17" hidden="1" outlineLevel="1" x14ac:dyDescent="0.25">
      <c r="A150" s="5">
        <v>29</v>
      </c>
      <c r="B150" s="129" t="s">
        <v>166</v>
      </c>
      <c r="C150" s="120" t="s">
        <v>167</v>
      </c>
      <c r="D150" s="121">
        <f t="shared" si="55"/>
        <v>2037</v>
      </c>
      <c r="E150" s="123">
        <f>E148-E149</f>
        <v>0</v>
      </c>
      <c r="F150" s="123">
        <f t="shared" ref="F150:X150" si="61">F148-F149</f>
        <v>0</v>
      </c>
      <c r="G150" s="123">
        <f t="shared" si="61"/>
        <v>0</v>
      </c>
      <c r="H150" s="123">
        <f t="shared" si="61"/>
        <v>0</v>
      </c>
      <c r="I150" s="123">
        <f t="shared" si="61"/>
        <v>0</v>
      </c>
      <c r="J150" s="123">
        <f t="shared" si="61"/>
        <v>0</v>
      </c>
      <c r="K150" s="123">
        <f t="shared" si="61"/>
        <v>0</v>
      </c>
      <c r="L150" s="123">
        <f t="shared" si="61"/>
        <v>0</v>
      </c>
      <c r="M150" s="123">
        <f t="shared" si="61"/>
        <v>0</v>
      </c>
      <c r="N150" s="123">
        <f t="shared" si="61"/>
        <v>0</v>
      </c>
      <c r="O150" s="123">
        <f t="shared" si="61"/>
        <v>0</v>
      </c>
      <c r="P150" s="123">
        <f t="shared" si="61"/>
        <v>0</v>
      </c>
      <c r="Q150" s="123">
        <f t="shared" si="61"/>
        <v>0</v>
      </c>
      <c r="R150" s="123">
        <f t="shared" si="61"/>
        <v>0</v>
      </c>
      <c r="S150" s="123">
        <f t="shared" si="61"/>
        <v>0</v>
      </c>
      <c r="T150" s="123">
        <f t="shared" si="61"/>
        <v>0</v>
      </c>
      <c r="U150" s="123">
        <f t="shared" si="61"/>
        <v>7545</v>
      </c>
      <c r="V150" s="123">
        <f t="shared" si="61"/>
        <v>2989</v>
      </c>
      <c r="W150" s="123">
        <f t="shared" si="61"/>
        <v>0</v>
      </c>
      <c r="X150" s="123">
        <f t="shared" si="61"/>
        <v>0</v>
      </c>
    </row>
    <row r="151" spans="1:24" ht="17" hidden="1" outlineLevel="1" x14ac:dyDescent="0.25">
      <c r="A151" s="5">
        <v>31</v>
      </c>
      <c r="B151" s="129" t="s">
        <v>168</v>
      </c>
      <c r="C151" s="120" t="s">
        <v>169</v>
      </c>
      <c r="D151" s="121">
        <f t="shared" si="55"/>
        <v>2037</v>
      </c>
      <c r="E151" s="122" cm="1">
        <f t="array" ref="E151">IF(YEAR(E$16)=$D151, E$59-SUM(_xlfn._xlws.FILTER(E$63:E150,MOD(_xlfn.SEQUENCE(ROWS(E$63:E150)),5)=4)),ROUND(E$59/_xlfn.DAYS(E$16,D$16)*IF(YEAR(D$16+1)=$D151,_xlfn.DAYS(DATE($D151,12,31),D$16)+1,IF(AND(YEAR(D$16+1)&lt;$D151,$D151&lt;YEAR(E$16)),_xlfn.DAYS(DATE($D151,12,31),DATE($D151,1,1))+1,0)),0))</f>
        <v>0</v>
      </c>
      <c r="F151" s="122" cm="1">
        <f t="array" ref="F151">IF(YEAR(F$16)=$D151, F$59-SUM(_xlfn._xlws.FILTER(F$63:F150,MOD(_xlfn.SEQUENCE(ROWS(F$63:F150)),5)=4)),ROUND(F$59/_xlfn.DAYS(F$16,E$16)*IF(YEAR(E$16+1)=$D151,_xlfn.DAYS(DATE($D151,12,31),E$16)+1,IF(AND(YEAR(E$16+1)&lt;$D151,$D151&lt;YEAR(F$16)),_xlfn.DAYS(DATE($D151,12,31),DATE($D151,1,1))+1,0)),0))</f>
        <v>0</v>
      </c>
      <c r="G151" s="122" cm="1">
        <f t="array" ref="G151">IF(YEAR(G$16)=$D151, G$59-SUM(_xlfn._xlws.FILTER(G$63:G150,MOD(_xlfn.SEQUENCE(ROWS(G$63:G150)),5)=4)),ROUND(G$59/_xlfn.DAYS(G$16,F$16)*IF(YEAR(F$16+1)=$D151,_xlfn.DAYS(DATE($D151,12,31),F$16)+1,IF(AND(YEAR(F$16+1)&lt;$D151,$D151&lt;YEAR(G$16)),_xlfn.DAYS(DATE($D151,12,31),DATE($D151,1,1))+1,0)),0))</f>
        <v>0</v>
      </c>
      <c r="H151" s="122" cm="1">
        <f t="array" ref="H151">IF(YEAR(H$16)=$D151, H$59-SUM(_xlfn._xlws.FILTER(H$63:H150,MOD(_xlfn.SEQUENCE(ROWS(H$63:H150)),5)=4)),ROUND(H$59/_xlfn.DAYS(H$16,G$16)*IF(YEAR(G$16+1)=$D151,_xlfn.DAYS(DATE($D151,12,31),G$16)+1,IF(AND(YEAR(G$16+1)&lt;$D151,$D151&lt;YEAR(H$16)),_xlfn.DAYS(DATE($D151,12,31),DATE($D151,1,1))+1,0)),0))</f>
        <v>0</v>
      </c>
      <c r="I151" s="122" cm="1">
        <f t="array" ref="I151">IF(YEAR(I$16)=$D151, I$59-SUM(_xlfn._xlws.FILTER(I$63:I150,MOD(_xlfn.SEQUENCE(ROWS(I$63:I150)),5)=4)),ROUND(I$59/_xlfn.DAYS(I$16,H$16)*IF(YEAR(H$16+1)=$D151,_xlfn.DAYS(DATE($D151,12,31),H$16)+1,IF(AND(YEAR(H$16+1)&lt;$D151,$D151&lt;YEAR(I$16)),_xlfn.DAYS(DATE($D151,12,31),DATE($D151,1,1))+1,0)),0))</f>
        <v>0</v>
      </c>
      <c r="J151" s="122" cm="1">
        <f t="array" ref="J151">IF(YEAR(J$16)=$D151, J$59-SUM(_xlfn._xlws.FILTER(J$63:J150,MOD(_xlfn.SEQUENCE(ROWS(J$63:J150)),5)=4)),ROUND(J$59/_xlfn.DAYS(J$16,I$16)*IF(YEAR(I$16+1)=$D151,_xlfn.DAYS(DATE($D151,12,31),I$16)+1,IF(AND(YEAR(I$16+1)&lt;$D151,$D151&lt;YEAR(J$16)),_xlfn.DAYS(DATE($D151,12,31),DATE($D151,1,1))+1,0)),0))</f>
        <v>0</v>
      </c>
      <c r="K151" s="122" cm="1">
        <f t="array" ref="K151">IF(YEAR(K$16)=$D151, K$59-SUM(_xlfn._xlws.FILTER(K$63:K150,MOD(_xlfn.SEQUENCE(ROWS(K$63:K150)),5)=4)),ROUND(K$59/_xlfn.DAYS(K$16,J$16)*IF(YEAR(J$16+1)=$D151,_xlfn.DAYS(DATE($D151,12,31),J$16)+1,IF(AND(YEAR(J$16+1)&lt;$D151,$D151&lt;YEAR(K$16)),_xlfn.DAYS(DATE($D151,12,31),DATE($D151,1,1))+1,0)),0))</f>
        <v>0</v>
      </c>
      <c r="L151" s="122" cm="1">
        <f t="array" ref="L151">IF(YEAR(L$16)=$D151, L$59-SUM(_xlfn._xlws.FILTER(L$63:L150,MOD(_xlfn.SEQUENCE(ROWS(L$63:L150)),5)=4)),ROUND(L$59/_xlfn.DAYS(L$16,K$16)*IF(YEAR(K$16+1)=$D151,_xlfn.DAYS(DATE($D151,12,31),K$16)+1,IF(AND(YEAR(K$16+1)&lt;$D151,$D151&lt;YEAR(L$16)),_xlfn.DAYS(DATE($D151,12,31),DATE($D151,1,1))+1,0)),0))</f>
        <v>0</v>
      </c>
      <c r="M151" s="122" cm="1">
        <f t="array" ref="M151">IF(YEAR(M$16)=$D151, M$59-SUM(_xlfn._xlws.FILTER(M$63:M150,MOD(_xlfn.SEQUENCE(ROWS(M$63:M150)),5)=4)),ROUND(M$59/_xlfn.DAYS(M$16,L$16)*IF(YEAR(L$16+1)=$D151,_xlfn.DAYS(DATE($D151,12,31),L$16)+1,IF(AND(YEAR(L$16+1)&lt;$D151,$D151&lt;YEAR(M$16)),_xlfn.DAYS(DATE($D151,12,31),DATE($D151,1,1))+1,0)),0))</f>
        <v>0</v>
      </c>
      <c r="N151" s="122" cm="1">
        <f t="array" ref="N151">IF(YEAR(N$16)=$D151, N$59-SUM(_xlfn._xlws.FILTER(N$63:N150,MOD(_xlfn.SEQUENCE(ROWS(N$63:N150)),5)=4)),ROUND(N$59/_xlfn.DAYS(N$16,M$16)*IF(YEAR(M$16+1)=$D151,_xlfn.DAYS(DATE($D151,12,31),M$16)+1,IF(AND(YEAR(M$16+1)&lt;$D151,$D151&lt;YEAR(N$16)),_xlfn.DAYS(DATE($D151,12,31),DATE($D151,1,1))+1,0)),0))</f>
        <v>0</v>
      </c>
      <c r="O151" s="122" cm="1">
        <f t="array" ref="O151">IF(YEAR(O$16)=$D151, O$59-SUM(_xlfn._xlws.FILTER(O$63:O150,MOD(_xlfn.SEQUENCE(ROWS(O$63:O150)),5)=4)),ROUND(O$59/_xlfn.DAYS(O$16,N$16)*IF(YEAR(N$16+1)=$D151,_xlfn.DAYS(DATE($D151,12,31),N$16)+1,IF(AND(YEAR(N$16+1)&lt;$D151,$D151&lt;YEAR(O$16)),_xlfn.DAYS(DATE($D151,12,31),DATE($D151,1,1))+1,0)),0))</f>
        <v>0</v>
      </c>
      <c r="P151" s="122" cm="1">
        <f t="array" ref="P151">IF(YEAR(P$16)=$D151, P$59-SUM(_xlfn._xlws.FILTER(P$63:P150,MOD(_xlfn.SEQUENCE(ROWS(P$63:P150)),5)=4)),ROUND(P$59/_xlfn.DAYS(P$16,O$16)*IF(YEAR(O$16+1)=$D151,_xlfn.DAYS(DATE($D151,12,31),O$16)+1,IF(AND(YEAR(O$16+1)&lt;$D151,$D151&lt;YEAR(P$16)),_xlfn.DAYS(DATE($D151,12,31),DATE($D151,1,1))+1,0)),0))</f>
        <v>0</v>
      </c>
      <c r="Q151" s="122" cm="1">
        <f t="array" ref="Q151">IF(YEAR(Q$16)=$D151, Q$59-SUM(_xlfn._xlws.FILTER(Q$63:Q150,MOD(_xlfn.SEQUENCE(ROWS(Q$63:Q150)),5)=4)),ROUND(Q$59/_xlfn.DAYS(Q$16,P$16)*IF(YEAR(P$16+1)=$D151,_xlfn.DAYS(DATE($D151,12,31),P$16)+1,IF(AND(YEAR(P$16+1)&lt;$D151,$D151&lt;YEAR(Q$16)),_xlfn.DAYS(DATE($D151,12,31),DATE($D151,1,1))+1,0)),0))</f>
        <v>0</v>
      </c>
      <c r="R151" s="122" cm="1">
        <f t="array" ref="R151">IF(YEAR(R$16)=$D151, R$59-SUM(_xlfn._xlws.FILTER(R$63:R150,MOD(_xlfn.SEQUENCE(ROWS(R$63:R150)),5)=4)),ROUND(R$59/_xlfn.DAYS(R$16,Q$16)*IF(YEAR(Q$16+1)=$D151,_xlfn.DAYS(DATE($D151,12,31),Q$16)+1,IF(AND(YEAR(Q$16+1)&lt;$D151,$D151&lt;YEAR(R$16)),_xlfn.DAYS(DATE($D151,12,31),DATE($D151,1,1))+1,0)),0))</f>
        <v>0</v>
      </c>
      <c r="S151" s="122" cm="1">
        <f t="array" ref="S151">IF(YEAR(S$16)=$D151, S$59-SUM(_xlfn._xlws.FILTER(S$63:S150,MOD(_xlfn.SEQUENCE(ROWS(S$63:S150)),5)=4)),ROUND(S$59/_xlfn.DAYS(S$16,R$16)*IF(YEAR(R$16+1)=$D151,_xlfn.DAYS(DATE($D151,12,31),R$16)+1,IF(AND(YEAR(R$16+1)&lt;$D151,$D151&lt;YEAR(S$16)),_xlfn.DAYS(DATE($D151,12,31),DATE($D151,1,1))+1,0)),0))</f>
        <v>0</v>
      </c>
      <c r="T151" s="122" cm="1">
        <f t="array" ref="T151">IF(YEAR(T$16)=$D151, T$59-SUM(_xlfn._xlws.FILTER(T$63:T150,MOD(_xlfn.SEQUENCE(ROWS(T$63:T150)),5)=4)),ROUND(T$59/_xlfn.DAYS(T$16,S$16)*IF(YEAR(S$16+1)=$D151,_xlfn.DAYS(DATE($D151,12,31),S$16)+1,IF(AND(YEAR(S$16+1)&lt;$D151,$D151&lt;YEAR(T$16)),_xlfn.DAYS(DATE($D151,12,31),DATE($D151,1,1))+1,0)),0))</f>
        <v>0</v>
      </c>
      <c r="U151" s="122" cm="1">
        <f t="array" ref="U151">IF(YEAR(U$16)=$D151, U$59-SUM(_xlfn._xlws.FILTER(U$63:U150,MOD(_xlfn.SEQUENCE(ROWS(U$63:U150)),5)=4)),ROUND(U$59/_xlfn.DAYS(U$16,T$16)*IF(YEAR(T$16+1)=$D151,_xlfn.DAYS(DATE($D151,12,31),T$16)+1,IF(AND(YEAR(T$16+1)&lt;$D151,$D151&lt;YEAR(U$16)),_xlfn.DAYS(DATE($D151,12,31),DATE($D151,1,1))+1,0)),0))</f>
        <v>8877</v>
      </c>
      <c r="V151" s="122" cm="1">
        <f t="array" ref="V151">IF(YEAR(V$16)=$D151, V$59-SUM(_xlfn._xlws.FILTER(V$63:V150,MOD(_xlfn.SEQUENCE(ROWS(V$63:V150)),5)=4)),ROUND(V$59/_xlfn.DAYS(V$16,U$16)*IF(YEAR(U$16+1)=$D151,_xlfn.DAYS(DATE($D151,12,31),U$16)+1,IF(AND(YEAR(U$16+1)&lt;$D151,$D151&lt;YEAR(V$16)),_xlfn.DAYS(DATE($D151,12,31),DATE($D151,1,1))+1,0)),0))</f>
        <v>3517</v>
      </c>
      <c r="W151" s="122" cm="1">
        <f t="array" ref="W151">IF(YEAR(W$16)=$D151, W$59-SUM(_xlfn._xlws.FILTER(W$63:W150,MOD(_xlfn.SEQUENCE(ROWS(W$63:W150)),5)=4)),ROUND(W$59/_xlfn.DAYS(W$16,V$16)*IF(YEAR(V$16+1)=$D151,_xlfn.DAYS(DATE($D151,12,31),V$16)+1,IF(AND(YEAR(V$16+1)&lt;$D151,$D151&lt;YEAR(W$16)),_xlfn.DAYS(DATE($D151,12,31),DATE($D151,1,1))+1,0)),0))</f>
        <v>0</v>
      </c>
      <c r="X151" s="122" cm="1">
        <f t="array" ref="X151">IF(YEAR(X$16)=$D151, X$59-SUM(_xlfn._xlws.FILTER(X$63:X150,MOD(_xlfn.SEQUENCE(ROWS(X$63:X150)),5)=4)),ROUND(X$59/_xlfn.DAYS(X$16,W$16)*IF(YEAR(W$16+1)=$D151,_xlfn.DAYS(DATE($D151,12,31),W$16)+1,IF(AND(YEAR(W$16+1)&lt;$D151,$D151&lt;YEAR(X$16)),_xlfn.DAYS(DATE($D151,12,31),DATE($D151,1,1))+1,0)),0))</f>
        <v>0</v>
      </c>
    </row>
    <row r="152" spans="1:24" ht="17" hidden="1" outlineLevel="1" x14ac:dyDescent="0.25">
      <c r="A152" s="5">
        <v>33</v>
      </c>
      <c r="B152" s="129" t="s">
        <v>170</v>
      </c>
      <c r="C152" s="124" t="s">
        <v>171</v>
      </c>
      <c r="D152" s="125">
        <f t="shared" si="55"/>
        <v>2037</v>
      </c>
      <c r="E152" s="126">
        <f>E148-E151</f>
        <v>0</v>
      </c>
      <c r="F152" s="126">
        <f t="shared" ref="F152:X152" si="62">F148-F151</f>
        <v>0</v>
      </c>
      <c r="G152" s="126">
        <f t="shared" si="62"/>
        <v>0</v>
      </c>
      <c r="H152" s="126">
        <f t="shared" si="62"/>
        <v>0</v>
      </c>
      <c r="I152" s="126">
        <f t="shared" si="62"/>
        <v>0</v>
      </c>
      <c r="J152" s="126">
        <f t="shared" si="62"/>
        <v>0</v>
      </c>
      <c r="K152" s="126">
        <f t="shared" si="62"/>
        <v>0</v>
      </c>
      <c r="L152" s="126">
        <f t="shared" si="62"/>
        <v>0</v>
      </c>
      <c r="M152" s="126">
        <f t="shared" si="62"/>
        <v>0</v>
      </c>
      <c r="N152" s="126">
        <f t="shared" si="62"/>
        <v>0</v>
      </c>
      <c r="O152" s="126">
        <f t="shared" si="62"/>
        <v>0</v>
      </c>
      <c r="P152" s="126">
        <f t="shared" si="62"/>
        <v>0</v>
      </c>
      <c r="Q152" s="126">
        <f t="shared" si="62"/>
        <v>0</v>
      </c>
      <c r="R152" s="126">
        <f t="shared" si="62"/>
        <v>0</v>
      </c>
      <c r="S152" s="126">
        <f t="shared" si="62"/>
        <v>0</v>
      </c>
      <c r="T152" s="126">
        <f t="shared" si="62"/>
        <v>0</v>
      </c>
      <c r="U152" s="126">
        <f t="shared" si="62"/>
        <v>0</v>
      </c>
      <c r="V152" s="126">
        <f t="shared" si="62"/>
        <v>0</v>
      </c>
      <c r="W152" s="126">
        <f t="shared" si="62"/>
        <v>0</v>
      </c>
      <c r="X152" s="126">
        <f t="shared" si="62"/>
        <v>0</v>
      </c>
    </row>
    <row r="153" spans="1:24" ht="17" hidden="1" outlineLevel="1" x14ac:dyDescent="0.25">
      <c r="A153" s="5">
        <v>27</v>
      </c>
      <c r="B153" s="37" t="s">
        <v>162</v>
      </c>
      <c r="C153" s="114" t="s">
        <v>163</v>
      </c>
      <c r="D153" s="115">
        <f t="shared" si="55"/>
        <v>2038</v>
      </c>
      <c r="E153" s="116" cm="1">
        <f t="array" ref="E153">IF(YEAR(E$16)=$D153, E$44-SUM(_xlfn._xlws.FILTER(E$63:E152,MOD(_xlfn.SEQUENCE(ROWS(E$63:E152)),5)=1)),ROUND(E$44/_xlfn.DAYS(E$16,D$16)*IF(YEAR(D$16+1)=$D153,_xlfn.DAYS(DATE($D153,12,31),D$16)+1,IF(AND(YEAR(D$16+1)&lt;$D153,$D153&lt;YEAR(E$16)),_xlfn.DAYS(DATE($D153,12,31),DATE($D153,1,1))+1,0)),0))</f>
        <v>0</v>
      </c>
      <c r="F153" s="116" cm="1">
        <f t="array" ref="F153">IF(YEAR(F$16)=$D153, F$44-SUM(_xlfn._xlws.FILTER(F$63:F152,MOD(_xlfn.SEQUENCE(ROWS(F$63:F152)),5)=1)),ROUND(F$44/_xlfn.DAYS(F$16,E$16)*IF(YEAR(E$16+1)=$D153,_xlfn.DAYS(DATE($D153,12,31),E$16)+1,IF(AND(YEAR(E$16+1)&lt;$D153,$D153&lt;YEAR(F$16)),_xlfn.DAYS(DATE($D153,12,31),DATE($D153,1,1))+1,0)),0))</f>
        <v>0</v>
      </c>
      <c r="G153" s="116" cm="1">
        <f t="array" ref="G153">IF(YEAR(G$16)=$D153, G$44-SUM(_xlfn._xlws.FILTER(G$63:G152,MOD(_xlfn.SEQUENCE(ROWS(G$63:G152)),5)=1)),ROUND(G$44/_xlfn.DAYS(G$16,F$16)*IF(YEAR(F$16+1)=$D153,_xlfn.DAYS(DATE($D153,12,31),F$16)+1,IF(AND(YEAR(F$16+1)&lt;$D153,$D153&lt;YEAR(G$16)),_xlfn.DAYS(DATE($D153,12,31),DATE($D153,1,1))+1,0)),0))</f>
        <v>0</v>
      </c>
      <c r="H153" s="116" cm="1">
        <f t="array" ref="H153">IF(YEAR(H$16)=$D153, H$44-SUM(_xlfn._xlws.FILTER(H$63:H152,MOD(_xlfn.SEQUENCE(ROWS(H$63:H152)),5)=1)),ROUND(H$44/_xlfn.DAYS(H$16,G$16)*IF(YEAR(G$16+1)=$D153,_xlfn.DAYS(DATE($D153,12,31),G$16)+1,IF(AND(YEAR(G$16+1)&lt;$D153,$D153&lt;YEAR(H$16)),_xlfn.DAYS(DATE($D153,12,31),DATE($D153,1,1))+1,0)),0))</f>
        <v>0</v>
      </c>
      <c r="I153" s="116" cm="1">
        <f t="array" ref="I153">IF(YEAR(I$16)=$D153, I$44-SUM(_xlfn._xlws.FILTER(I$63:I152,MOD(_xlfn.SEQUENCE(ROWS(I$63:I152)),5)=1)),ROUND(I$44/_xlfn.DAYS(I$16,H$16)*IF(YEAR(H$16+1)=$D153,_xlfn.DAYS(DATE($D153,12,31),H$16)+1,IF(AND(YEAR(H$16+1)&lt;$D153,$D153&lt;YEAR(I$16)),_xlfn.DAYS(DATE($D153,12,31),DATE($D153,1,1))+1,0)),0))</f>
        <v>0</v>
      </c>
      <c r="J153" s="116" cm="1">
        <f t="array" ref="J153">IF(YEAR(J$16)=$D153, J$44-SUM(_xlfn._xlws.FILTER(J$63:J152,MOD(_xlfn.SEQUENCE(ROWS(J$63:J152)),5)=1)),ROUND(J$44/_xlfn.DAYS(J$16,I$16)*IF(YEAR(I$16+1)=$D153,_xlfn.DAYS(DATE($D153,12,31),I$16)+1,IF(AND(YEAR(I$16+1)&lt;$D153,$D153&lt;YEAR(J$16)),_xlfn.DAYS(DATE($D153,12,31),DATE($D153,1,1))+1,0)),0))</f>
        <v>0</v>
      </c>
      <c r="K153" s="116" cm="1">
        <f t="array" ref="K153">IF(YEAR(K$16)=$D153, K$44-SUM(_xlfn._xlws.FILTER(K$63:K152,MOD(_xlfn.SEQUENCE(ROWS(K$63:K152)),5)=1)),ROUND(K$44/_xlfn.DAYS(K$16,J$16)*IF(YEAR(J$16+1)=$D153,_xlfn.DAYS(DATE($D153,12,31),J$16)+1,IF(AND(YEAR(J$16+1)&lt;$D153,$D153&lt;YEAR(K$16)),_xlfn.DAYS(DATE($D153,12,31),DATE($D153,1,1))+1,0)),0))</f>
        <v>0</v>
      </c>
      <c r="L153" s="116" cm="1">
        <f t="array" ref="L153">IF(YEAR(L$16)=$D153, L$44-SUM(_xlfn._xlws.FILTER(L$63:L152,MOD(_xlfn.SEQUENCE(ROWS(L$63:L152)),5)=1)),ROUND(L$44/_xlfn.DAYS(L$16,K$16)*IF(YEAR(K$16+1)=$D153,_xlfn.DAYS(DATE($D153,12,31),K$16)+1,IF(AND(YEAR(K$16+1)&lt;$D153,$D153&lt;YEAR(L$16)),_xlfn.DAYS(DATE($D153,12,31),DATE($D153,1,1))+1,0)),0))</f>
        <v>0</v>
      </c>
      <c r="M153" s="116" cm="1">
        <f t="array" ref="M153">IF(YEAR(M$16)=$D153, M$44-SUM(_xlfn._xlws.FILTER(M$63:M152,MOD(_xlfn.SEQUENCE(ROWS(M$63:M152)),5)=1)),ROUND(M$44/_xlfn.DAYS(M$16,L$16)*IF(YEAR(L$16+1)=$D153,_xlfn.DAYS(DATE($D153,12,31),L$16)+1,IF(AND(YEAR(L$16+1)&lt;$D153,$D153&lt;YEAR(M$16)),_xlfn.DAYS(DATE($D153,12,31),DATE($D153,1,1))+1,0)),0))</f>
        <v>0</v>
      </c>
      <c r="N153" s="116" cm="1">
        <f t="array" ref="N153">IF(YEAR(N$16)=$D153, N$44-SUM(_xlfn._xlws.FILTER(N$63:N152,MOD(_xlfn.SEQUENCE(ROWS(N$63:N152)),5)=1)),ROUND(N$44/_xlfn.DAYS(N$16,M$16)*IF(YEAR(M$16+1)=$D153,_xlfn.DAYS(DATE($D153,12,31),M$16)+1,IF(AND(YEAR(M$16+1)&lt;$D153,$D153&lt;YEAR(N$16)),_xlfn.DAYS(DATE($D153,12,31),DATE($D153,1,1))+1,0)),0))</f>
        <v>0</v>
      </c>
      <c r="O153" s="116" cm="1">
        <f t="array" ref="O153">IF(YEAR(O$16)=$D153, O$44-SUM(_xlfn._xlws.FILTER(O$63:O152,MOD(_xlfn.SEQUENCE(ROWS(O$63:O152)),5)=1)),ROUND(O$44/_xlfn.DAYS(O$16,N$16)*IF(YEAR(N$16+1)=$D153,_xlfn.DAYS(DATE($D153,12,31),N$16)+1,IF(AND(YEAR(N$16+1)&lt;$D153,$D153&lt;YEAR(O$16)),_xlfn.DAYS(DATE($D153,12,31),DATE($D153,1,1))+1,0)),0))</f>
        <v>0</v>
      </c>
      <c r="P153" s="116" cm="1">
        <f t="array" ref="P153">IF(YEAR(P$16)=$D153, P$44-SUM(_xlfn._xlws.FILTER(P$63:P152,MOD(_xlfn.SEQUENCE(ROWS(P$63:P152)),5)=1)),ROUND(P$44/_xlfn.DAYS(P$16,O$16)*IF(YEAR(O$16+1)=$D153,_xlfn.DAYS(DATE($D153,12,31),O$16)+1,IF(AND(YEAR(O$16+1)&lt;$D153,$D153&lt;YEAR(P$16)),_xlfn.DAYS(DATE($D153,12,31),DATE($D153,1,1))+1,0)),0))</f>
        <v>0</v>
      </c>
      <c r="Q153" s="116" cm="1">
        <f t="array" ref="Q153">IF(YEAR(Q$16)=$D153, Q$44-SUM(_xlfn._xlws.FILTER(Q$63:Q152,MOD(_xlfn.SEQUENCE(ROWS(Q$63:Q152)),5)=1)),ROUND(Q$44/_xlfn.DAYS(Q$16,P$16)*IF(YEAR(P$16+1)=$D153,_xlfn.DAYS(DATE($D153,12,31),P$16)+1,IF(AND(YEAR(P$16+1)&lt;$D153,$D153&lt;YEAR(Q$16)),_xlfn.DAYS(DATE($D153,12,31),DATE($D153,1,1))+1,0)),0))</f>
        <v>0</v>
      </c>
      <c r="R153" s="116" cm="1">
        <f t="array" ref="R153">IF(YEAR(R$16)=$D153, R$44-SUM(_xlfn._xlws.FILTER(R$63:R152,MOD(_xlfn.SEQUENCE(ROWS(R$63:R152)),5)=1)),ROUND(R$44/_xlfn.DAYS(R$16,Q$16)*IF(YEAR(Q$16+1)=$D153,_xlfn.DAYS(DATE($D153,12,31),Q$16)+1,IF(AND(YEAR(Q$16+1)&lt;$D153,$D153&lt;YEAR(R$16)),_xlfn.DAYS(DATE($D153,12,31),DATE($D153,1,1))+1,0)),0))</f>
        <v>0</v>
      </c>
      <c r="S153" s="116" cm="1">
        <f t="array" ref="S153">IF(YEAR(S$16)=$D153, S$44-SUM(_xlfn._xlws.FILTER(S$63:S152,MOD(_xlfn.SEQUENCE(ROWS(S$63:S152)),5)=1)),ROUND(S$44/_xlfn.DAYS(S$16,R$16)*IF(YEAR(R$16+1)=$D153,_xlfn.DAYS(DATE($D153,12,31),R$16)+1,IF(AND(YEAR(R$16+1)&lt;$D153,$D153&lt;YEAR(S$16)),_xlfn.DAYS(DATE($D153,12,31),DATE($D153,1,1))+1,0)),0))</f>
        <v>0</v>
      </c>
      <c r="T153" s="116" cm="1">
        <f t="array" ref="T153">IF(YEAR(T$16)=$D153, T$44-SUM(_xlfn._xlws.FILTER(T$63:T152,MOD(_xlfn.SEQUENCE(ROWS(T$63:T152)),5)=1)),ROUND(T$44/_xlfn.DAYS(T$16,S$16)*IF(YEAR(S$16+1)=$D153,_xlfn.DAYS(DATE($D153,12,31),S$16)+1,IF(AND(YEAR(S$16+1)&lt;$D153,$D153&lt;YEAR(T$16)),_xlfn.DAYS(DATE($D153,12,31),DATE($D153,1,1))+1,0)),0))</f>
        <v>0</v>
      </c>
      <c r="U153" s="116" cm="1">
        <f t="array" ref="U153">IF(YEAR(U$16)=$D153, U$44-SUM(_xlfn._xlws.FILTER(U$63:U152,MOD(_xlfn.SEQUENCE(ROWS(U$63:U152)),5)=1)),ROUND(U$44/_xlfn.DAYS(U$16,T$16)*IF(YEAR(T$16+1)=$D153,_xlfn.DAYS(DATE($D153,12,31),T$16)+1,IF(AND(YEAR(T$16+1)&lt;$D153,$D153&lt;YEAR(U$16)),_xlfn.DAYS(DATE($D153,12,31),DATE($D153,1,1))+1,0)),0))</f>
        <v>0</v>
      </c>
      <c r="V153" s="116" cm="1">
        <f t="array" ref="V153">IF(YEAR(V$16)=$D153, V$44-SUM(_xlfn._xlws.FILTER(V$63:V152,MOD(_xlfn.SEQUENCE(ROWS(V$63:V152)),5)=1)),ROUND(V$44/_xlfn.DAYS(V$16,U$16)*IF(YEAR(U$16+1)=$D153,_xlfn.DAYS(DATE($D153,12,31),U$16)+1,IF(AND(YEAR(U$16+1)&lt;$D153,$D153&lt;YEAR(V$16)),_xlfn.DAYS(DATE($D153,12,31),DATE($D153,1,1))+1,0)),0))</f>
        <v>8370</v>
      </c>
      <c r="W153" s="116" cm="1">
        <f t="array" ref="W153">IF(YEAR(W$16)=$D153, W$44-SUM(_xlfn._xlws.FILTER(W$63:W152,MOD(_xlfn.SEQUENCE(ROWS(W$63:W152)),5)=1)),ROUND(W$44/_xlfn.DAYS(W$16,V$16)*IF(YEAR(V$16+1)=$D153,_xlfn.DAYS(DATE($D153,12,31),V$16)+1,IF(AND(YEAR(V$16+1)&lt;$D153,$D153&lt;YEAR(W$16)),_xlfn.DAYS(DATE($D153,12,31),DATE($D153,1,1))+1,0)),0))</f>
        <v>3293</v>
      </c>
      <c r="X153" s="116" cm="1">
        <f t="array" ref="X153">IF(YEAR(X$16)=$D153, X$44-SUM(_xlfn._xlws.FILTER(X$63:X152,MOD(_xlfn.SEQUENCE(ROWS(X$63:X152)),5)=1)),ROUND(X$44/_xlfn.DAYS(X$16,W$16)*IF(YEAR(W$16+1)=$D153,_xlfn.DAYS(DATE($D153,12,31),W$16)+1,IF(AND(YEAR(W$16+1)&lt;$D153,$D153&lt;YEAR(X$16)),_xlfn.DAYS(DATE($D153,12,31),DATE($D153,1,1))+1,0)),0))</f>
        <v>0</v>
      </c>
    </row>
    <row r="154" spans="1:24" ht="17" hidden="1" outlineLevel="1" x14ac:dyDescent="0.25">
      <c r="A154" s="5">
        <v>28</v>
      </c>
      <c r="B154" s="129" t="s">
        <v>164</v>
      </c>
      <c r="C154" s="114" t="s">
        <v>165</v>
      </c>
      <c r="D154" s="115">
        <f t="shared" si="55"/>
        <v>2038</v>
      </c>
      <c r="E154" s="116" cm="1">
        <f t="array" ref="E154">IF(YEAR(E$16)=$D154, E$46-SUM(_xlfn._xlws.FILTER(E$63:E153,MOD(_xlfn.SEQUENCE(ROWS(E$63:E153)),5)=2)),ROUND(E$46/_xlfn.DAYS(E$16,D$16)*IF(YEAR(D$16+1)=$D154,_xlfn.DAYS(DATE($D154,12,31),D$16)+1,IF(AND(YEAR(D$16+1)&lt;$D154,$D154&lt;YEAR(E$16)),_xlfn.DAYS(DATE($D154,12,31),DATE($D154,1,1))+1,0)),0))</f>
        <v>0</v>
      </c>
      <c r="F154" s="116" cm="1">
        <f t="array" ref="F154">IF(YEAR(F$16)=$D154, F$46-SUM(_xlfn._xlws.FILTER(F$63:F153,MOD(_xlfn.SEQUENCE(ROWS(F$63:F153)),5)=2)),ROUND(F$46/_xlfn.DAYS(F$16,E$16)*IF(YEAR(E$16+1)=$D154,_xlfn.DAYS(DATE($D154,12,31),E$16)+1,IF(AND(YEAR(E$16+1)&lt;$D154,$D154&lt;YEAR(F$16)),_xlfn.DAYS(DATE($D154,12,31),DATE($D154,1,1))+1,0)),0))</f>
        <v>0</v>
      </c>
      <c r="G154" s="116" cm="1">
        <f t="array" ref="G154">IF(YEAR(G$16)=$D154, G$46-SUM(_xlfn._xlws.FILTER(G$63:G153,MOD(_xlfn.SEQUENCE(ROWS(G$63:G153)),5)=2)),ROUND(G$46/_xlfn.DAYS(G$16,F$16)*IF(YEAR(F$16+1)=$D154,_xlfn.DAYS(DATE($D154,12,31),F$16)+1,IF(AND(YEAR(F$16+1)&lt;$D154,$D154&lt;YEAR(G$16)),_xlfn.DAYS(DATE($D154,12,31),DATE($D154,1,1))+1,0)),0))</f>
        <v>0</v>
      </c>
      <c r="H154" s="116" cm="1">
        <f t="array" ref="H154">IF(YEAR(H$16)=$D154, H$46-SUM(_xlfn._xlws.FILTER(H$63:H153,MOD(_xlfn.SEQUENCE(ROWS(H$63:H153)),5)=2)),ROUND(H$46/_xlfn.DAYS(H$16,G$16)*IF(YEAR(G$16+1)=$D154,_xlfn.DAYS(DATE($D154,12,31),G$16)+1,IF(AND(YEAR(G$16+1)&lt;$D154,$D154&lt;YEAR(H$16)),_xlfn.DAYS(DATE($D154,12,31),DATE($D154,1,1))+1,0)),0))</f>
        <v>0</v>
      </c>
      <c r="I154" s="116" cm="1">
        <f t="array" ref="I154">IF(YEAR(I$16)=$D154, I$46-SUM(_xlfn._xlws.FILTER(I$63:I153,MOD(_xlfn.SEQUENCE(ROWS(I$63:I153)),5)=2)),ROUND(I$46/_xlfn.DAYS(I$16,H$16)*IF(YEAR(H$16+1)=$D154,_xlfn.DAYS(DATE($D154,12,31),H$16)+1,IF(AND(YEAR(H$16+1)&lt;$D154,$D154&lt;YEAR(I$16)),_xlfn.DAYS(DATE($D154,12,31),DATE($D154,1,1))+1,0)),0))</f>
        <v>0</v>
      </c>
      <c r="J154" s="116" cm="1">
        <f t="array" ref="J154">IF(YEAR(J$16)=$D154, J$46-SUM(_xlfn._xlws.FILTER(J$63:J153,MOD(_xlfn.SEQUENCE(ROWS(J$63:J153)),5)=2)),ROUND(J$46/_xlfn.DAYS(J$16,I$16)*IF(YEAR(I$16+1)=$D154,_xlfn.DAYS(DATE($D154,12,31),I$16)+1,IF(AND(YEAR(I$16+1)&lt;$D154,$D154&lt;YEAR(J$16)),_xlfn.DAYS(DATE($D154,12,31),DATE($D154,1,1))+1,0)),0))</f>
        <v>0</v>
      </c>
      <c r="K154" s="116" cm="1">
        <f t="array" ref="K154">IF(YEAR(K$16)=$D154, K$46-SUM(_xlfn._xlws.FILTER(K$63:K153,MOD(_xlfn.SEQUENCE(ROWS(K$63:K153)),5)=2)),ROUND(K$46/_xlfn.DAYS(K$16,J$16)*IF(YEAR(J$16+1)=$D154,_xlfn.DAYS(DATE($D154,12,31),J$16)+1,IF(AND(YEAR(J$16+1)&lt;$D154,$D154&lt;YEAR(K$16)),_xlfn.DAYS(DATE($D154,12,31),DATE($D154,1,1))+1,0)),0))</f>
        <v>0</v>
      </c>
      <c r="L154" s="116" cm="1">
        <f t="array" ref="L154">IF(YEAR(L$16)=$D154, L$46-SUM(_xlfn._xlws.FILTER(L$63:L153,MOD(_xlfn.SEQUENCE(ROWS(L$63:L153)),5)=2)),ROUND(L$46/_xlfn.DAYS(L$16,K$16)*IF(YEAR(K$16+1)=$D154,_xlfn.DAYS(DATE($D154,12,31),K$16)+1,IF(AND(YEAR(K$16+1)&lt;$D154,$D154&lt;YEAR(L$16)),_xlfn.DAYS(DATE($D154,12,31),DATE($D154,1,1))+1,0)),0))</f>
        <v>0</v>
      </c>
      <c r="M154" s="116" cm="1">
        <f t="array" ref="M154">IF(YEAR(M$16)=$D154, M$46-SUM(_xlfn._xlws.FILTER(M$63:M153,MOD(_xlfn.SEQUENCE(ROWS(M$63:M153)),5)=2)),ROUND(M$46/_xlfn.DAYS(M$16,L$16)*IF(YEAR(L$16+1)=$D154,_xlfn.DAYS(DATE($D154,12,31),L$16)+1,IF(AND(YEAR(L$16+1)&lt;$D154,$D154&lt;YEAR(M$16)),_xlfn.DAYS(DATE($D154,12,31),DATE($D154,1,1))+1,0)),0))</f>
        <v>0</v>
      </c>
      <c r="N154" s="116" cm="1">
        <f t="array" ref="N154">IF(YEAR(N$16)=$D154, N$46-SUM(_xlfn._xlws.FILTER(N$63:N153,MOD(_xlfn.SEQUENCE(ROWS(N$63:N153)),5)=2)),ROUND(N$46/_xlfn.DAYS(N$16,M$16)*IF(YEAR(M$16+1)=$D154,_xlfn.DAYS(DATE($D154,12,31),M$16)+1,IF(AND(YEAR(M$16+1)&lt;$D154,$D154&lt;YEAR(N$16)),_xlfn.DAYS(DATE($D154,12,31),DATE($D154,1,1))+1,0)),0))</f>
        <v>0</v>
      </c>
      <c r="O154" s="116" cm="1">
        <f t="array" ref="O154">IF(YEAR(O$16)=$D154, O$46-SUM(_xlfn._xlws.FILTER(O$63:O153,MOD(_xlfn.SEQUENCE(ROWS(O$63:O153)),5)=2)),ROUND(O$46/_xlfn.DAYS(O$16,N$16)*IF(YEAR(N$16+1)=$D154,_xlfn.DAYS(DATE($D154,12,31),N$16)+1,IF(AND(YEAR(N$16+1)&lt;$D154,$D154&lt;YEAR(O$16)),_xlfn.DAYS(DATE($D154,12,31),DATE($D154,1,1))+1,0)),0))</f>
        <v>0</v>
      </c>
      <c r="P154" s="116" cm="1">
        <f t="array" ref="P154">IF(YEAR(P$16)=$D154, P$46-SUM(_xlfn._xlws.FILTER(P$63:P153,MOD(_xlfn.SEQUENCE(ROWS(P$63:P153)),5)=2)),ROUND(P$46/_xlfn.DAYS(P$16,O$16)*IF(YEAR(O$16+1)=$D154,_xlfn.DAYS(DATE($D154,12,31),O$16)+1,IF(AND(YEAR(O$16+1)&lt;$D154,$D154&lt;YEAR(P$16)),_xlfn.DAYS(DATE($D154,12,31),DATE($D154,1,1))+1,0)),0))</f>
        <v>0</v>
      </c>
      <c r="Q154" s="116" cm="1">
        <f t="array" ref="Q154">IF(YEAR(Q$16)=$D154, Q$46-SUM(_xlfn._xlws.FILTER(Q$63:Q153,MOD(_xlfn.SEQUENCE(ROWS(Q$63:Q153)),5)=2)),ROUND(Q$46/_xlfn.DAYS(Q$16,P$16)*IF(YEAR(P$16+1)=$D154,_xlfn.DAYS(DATE($D154,12,31),P$16)+1,IF(AND(YEAR(P$16+1)&lt;$D154,$D154&lt;YEAR(Q$16)),_xlfn.DAYS(DATE($D154,12,31),DATE($D154,1,1))+1,0)),0))</f>
        <v>0</v>
      </c>
      <c r="R154" s="116" cm="1">
        <f t="array" ref="R154">IF(YEAR(R$16)=$D154, R$46-SUM(_xlfn._xlws.FILTER(R$63:R153,MOD(_xlfn.SEQUENCE(ROWS(R$63:R153)),5)=2)),ROUND(R$46/_xlfn.DAYS(R$16,Q$16)*IF(YEAR(Q$16+1)=$D154,_xlfn.DAYS(DATE($D154,12,31),Q$16)+1,IF(AND(YEAR(Q$16+1)&lt;$D154,$D154&lt;YEAR(R$16)),_xlfn.DAYS(DATE($D154,12,31),DATE($D154,1,1))+1,0)),0))</f>
        <v>0</v>
      </c>
      <c r="S154" s="116" cm="1">
        <f t="array" ref="S154">IF(YEAR(S$16)=$D154, S$46-SUM(_xlfn._xlws.FILTER(S$63:S153,MOD(_xlfn.SEQUENCE(ROWS(S$63:S153)),5)=2)),ROUND(S$46/_xlfn.DAYS(S$16,R$16)*IF(YEAR(R$16+1)=$D154,_xlfn.DAYS(DATE($D154,12,31),R$16)+1,IF(AND(YEAR(R$16+1)&lt;$D154,$D154&lt;YEAR(S$16)),_xlfn.DAYS(DATE($D154,12,31),DATE($D154,1,1))+1,0)),0))</f>
        <v>0</v>
      </c>
      <c r="T154" s="116" cm="1">
        <f t="array" ref="T154">IF(YEAR(T$16)=$D154, T$46-SUM(_xlfn._xlws.FILTER(T$63:T153,MOD(_xlfn.SEQUENCE(ROWS(T$63:T153)),5)=2)),ROUND(T$46/_xlfn.DAYS(T$16,S$16)*IF(YEAR(S$16+1)=$D154,_xlfn.DAYS(DATE($D154,12,31),S$16)+1,IF(AND(YEAR(S$16+1)&lt;$D154,$D154&lt;YEAR(T$16)),_xlfn.DAYS(DATE($D154,12,31),DATE($D154,1,1))+1,0)),0))</f>
        <v>0</v>
      </c>
      <c r="U154" s="116" cm="1">
        <f t="array" ref="U154">IF(YEAR(U$16)=$D154, U$46-SUM(_xlfn._xlws.FILTER(U$63:U153,MOD(_xlfn.SEQUENCE(ROWS(U$63:U153)),5)=2)),ROUND(U$46/_xlfn.DAYS(U$16,T$16)*IF(YEAR(T$16+1)=$D154,_xlfn.DAYS(DATE($D154,12,31),T$16)+1,IF(AND(YEAR(T$16+1)&lt;$D154,$D154&lt;YEAR(U$16)),_xlfn.DAYS(DATE($D154,12,31),DATE($D154,1,1))+1,0)),0))</f>
        <v>0</v>
      </c>
      <c r="V154" s="116" cm="1">
        <f t="array" ref="V154">IF(YEAR(V$16)=$D154, V$46-SUM(_xlfn._xlws.FILTER(V$63:V153,MOD(_xlfn.SEQUENCE(ROWS(V$63:V153)),5)=2)),ROUND(V$46/_xlfn.DAYS(V$16,U$16)*IF(YEAR(U$16+1)=$D154,_xlfn.DAYS(DATE($D154,12,31),U$16)+1,IF(AND(YEAR(U$16+1)&lt;$D154,$D154&lt;YEAR(V$16)),_xlfn.DAYS(DATE($D154,12,31),DATE($D154,1,1))+1,0)),0))</f>
        <v>1256</v>
      </c>
      <c r="W154" s="116" cm="1">
        <f t="array" ref="W154">IF(YEAR(W$16)=$D154, W$46-SUM(_xlfn._xlws.FILTER(W$63:W153,MOD(_xlfn.SEQUENCE(ROWS(W$63:W153)),5)=2)),ROUND(W$46/_xlfn.DAYS(W$16,V$16)*IF(YEAR(V$16+1)=$D154,_xlfn.DAYS(DATE($D154,12,31),V$16)+1,IF(AND(YEAR(V$16+1)&lt;$D154,$D154&lt;YEAR(W$16)),_xlfn.DAYS(DATE($D154,12,31),DATE($D154,1,1))+1,0)),0))</f>
        <v>494</v>
      </c>
      <c r="X154" s="116" cm="1">
        <f t="array" ref="X154">IF(YEAR(X$16)=$D154, X$46-SUM(_xlfn._xlws.FILTER(X$63:X153,MOD(_xlfn.SEQUENCE(ROWS(X$63:X153)),5)=2)),ROUND(X$46/_xlfn.DAYS(X$16,W$16)*IF(YEAR(W$16+1)=$D154,_xlfn.DAYS(DATE($D154,12,31),W$16)+1,IF(AND(YEAR(W$16+1)&lt;$D154,$D154&lt;YEAR(X$16)),_xlfn.DAYS(DATE($D154,12,31),DATE($D154,1,1))+1,0)),0))</f>
        <v>0</v>
      </c>
    </row>
    <row r="155" spans="1:24" ht="17" hidden="1" outlineLevel="1" x14ac:dyDescent="0.25">
      <c r="A155" s="5">
        <v>29</v>
      </c>
      <c r="B155" s="129" t="s">
        <v>166</v>
      </c>
      <c r="C155" s="114" t="s">
        <v>167</v>
      </c>
      <c r="D155" s="115">
        <f t="shared" si="55"/>
        <v>2038</v>
      </c>
      <c r="E155" s="116">
        <f>E153-E154</f>
        <v>0</v>
      </c>
      <c r="F155" s="116">
        <f t="shared" ref="F155:X155" si="63">F153-F154</f>
        <v>0</v>
      </c>
      <c r="G155" s="116">
        <f t="shared" si="63"/>
        <v>0</v>
      </c>
      <c r="H155" s="116">
        <f t="shared" si="63"/>
        <v>0</v>
      </c>
      <c r="I155" s="116">
        <f t="shared" si="63"/>
        <v>0</v>
      </c>
      <c r="J155" s="116">
        <f t="shared" si="63"/>
        <v>0</v>
      </c>
      <c r="K155" s="116">
        <f t="shared" si="63"/>
        <v>0</v>
      </c>
      <c r="L155" s="116">
        <f t="shared" si="63"/>
        <v>0</v>
      </c>
      <c r="M155" s="116">
        <f t="shared" si="63"/>
        <v>0</v>
      </c>
      <c r="N155" s="116">
        <f t="shared" si="63"/>
        <v>0</v>
      </c>
      <c r="O155" s="116">
        <f t="shared" si="63"/>
        <v>0</v>
      </c>
      <c r="P155" s="116">
        <f t="shared" si="63"/>
        <v>0</v>
      </c>
      <c r="Q155" s="116">
        <f t="shared" si="63"/>
        <v>0</v>
      </c>
      <c r="R155" s="116">
        <f t="shared" si="63"/>
        <v>0</v>
      </c>
      <c r="S155" s="116">
        <f t="shared" si="63"/>
        <v>0</v>
      </c>
      <c r="T155" s="116">
        <f t="shared" si="63"/>
        <v>0</v>
      </c>
      <c r="U155" s="116">
        <f t="shared" si="63"/>
        <v>0</v>
      </c>
      <c r="V155" s="116">
        <f t="shared" si="63"/>
        <v>7114</v>
      </c>
      <c r="W155" s="116">
        <f t="shared" si="63"/>
        <v>2799</v>
      </c>
      <c r="X155" s="116">
        <f t="shared" si="63"/>
        <v>0</v>
      </c>
    </row>
    <row r="156" spans="1:24" ht="17" hidden="1" outlineLevel="1" x14ac:dyDescent="0.25">
      <c r="A156" s="5">
        <v>31</v>
      </c>
      <c r="B156" s="129" t="s">
        <v>168</v>
      </c>
      <c r="C156" s="114" t="s">
        <v>169</v>
      </c>
      <c r="D156" s="115">
        <f t="shared" si="55"/>
        <v>2038</v>
      </c>
      <c r="E156" s="116" cm="1">
        <f t="array" ref="E156">IF(YEAR(E$16)=$D156, E$59-SUM(_xlfn._xlws.FILTER(E$63:E155,MOD(_xlfn.SEQUENCE(ROWS(E$63:E155)),5)=4)),ROUND(E$59/_xlfn.DAYS(E$16,D$16)*IF(YEAR(D$16+1)=$D156,_xlfn.DAYS(DATE($D156,12,31),D$16)+1,IF(AND(YEAR(D$16+1)&lt;$D156,$D156&lt;YEAR(E$16)),_xlfn.DAYS(DATE($D156,12,31),DATE($D156,1,1))+1,0)),0))</f>
        <v>0</v>
      </c>
      <c r="F156" s="116" cm="1">
        <f t="array" ref="F156">IF(YEAR(F$16)=$D156, F$59-SUM(_xlfn._xlws.FILTER(F$63:F155,MOD(_xlfn.SEQUENCE(ROWS(F$63:F155)),5)=4)),ROUND(F$59/_xlfn.DAYS(F$16,E$16)*IF(YEAR(E$16+1)=$D156,_xlfn.DAYS(DATE($D156,12,31),E$16)+1,IF(AND(YEAR(E$16+1)&lt;$D156,$D156&lt;YEAR(F$16)),_xlfn.DAYS(DATE($D156,12,31),DATE($D156,1,1))+1,0)),0))</f>
        <v>0</v>
      </c>
      <c r="G156" s="116" cm="1">
        <f t="array" ref="G156">IF(YEAR(G$16)=$D156, G$59-SUM(_xlfn._xlws.FILTER(G$63:G155,MOD(_xlfn.SEQUENCE(ROWS(G$63:G155)),5)=4)),ROUND(G$59/_xlfn.DAYS(G$16,F$16)*IF(YEAR(F$16+1)=$D156,_xlfn.DAYS(DATE($D156,12,31),F$16)+1,IF(AND(YEAR(F$16+1)&lt;$D156,$D156&lt;YEAR(G$16)),_xlfn.DAYS(DATE($D156,12,31),DATE($D156,1,1))+1,0)),0))</f>
        <v>0</v>
      </c>
      <c r="H156" s="116" cm="1">
        <f t="array" ref="H156">IF(YEAR(H$16)=$D156, H$59-SUM(_xlfn._xlws.FILTER(H$63:H155,MOD(_xlfn.SEQUENCE(ROWS(H$63:H155)),5)=4)),ROUND(H$59/_xlfn.DAYS(H$16,G$16)*IF(YEAR(G$16+1)=$D156,_xlfn.DAYS(DATE($D156,12,31),G$16)+1,IF(AND(YEAR(G$16+1)&lt;$D156,$D156&lt;YEAR(H$16)),_xlfn.DAYS(DATE($D156,12,31),DATE($D156,1,1))+1,0)),0))</f>
        <v>0</v>
      </c>
      <c r="I156" s="116" cm="1">
        <f t="array" ref="I156">IF(YEAR(I$16)=$D156, I$59-SUM(_xlfn._xlws.FILTER(I$63:I155,MOD(_xlfn.SEQUENCE(ROWS(I$63:I155)),5)=4)),ROUND(I$59/_xlfn.DAYS(I$16,H$16)*IF(YEAR(H$16+1)=$D156,_xlfn.DAYS(DATE($D156,12,31),H$16)+1,IF(AND(YEAR(H$16+1)&lt;$D156,$D156&lt;YEAR(I$16)),_xlfn.DAYS(DATE($D156,12,31),DATE($D156,1,1))+1,0)),0))</f>
        <v>0</v>
      </c>
      <c r="J156" s="116" cm="1">
        <f t="array" ref="J156">IF(YEAR(J$16)=$D156, J$59-SUM(_xlfn._xlws.FILTER(J$63:J155,MOD(_xlfn.SEQUENCE(ROWS(J$63:J155)),5)=4)),ROUND(J$59/_xlfn.DAYS(J$16,I$16)*IF(YEAR(I$16+1)=$D156,_xlfn.DAYS(DATE($D156,12,31),I$16)+1,IF(AND(YEAR(I$16+1)&lt;$D156,$D156&lt;YEAR(J$16)),_xlfn.DAYS(DATE($D156,12,31),DATE($D156,1,1))+1,0)),0))</f>
        <v>0</v>
      </c>
      <c r="K156" s="116" cm="1">
        <f t="array" ref="K156">IF(YEAR(K$16)=$D156, K$59-SUM(_xlfn._xlws.FILTER(K$63:K155,MOD(_xlfn.SEQUENCE(ROWS(K$63:K155)),5)=4)),ROUND(K$59/_xlfn.DAYS(K$16,J$16)*IF(YEAR(J$16+1)=$D156,_xlfn.DAYS(DATE($D156,12,31),J$16)+1,IF(AND(YEAR(J$16+1)&lt;$D156,$D156&lt;YEAR(K$16)),_xlfn.DAYS(DATE($D156,12,31),DATE($D156,1,1))+1,0)),0))</f>
        <v>0</v>
      </c>
      <c r="L156" s="116" cm="1">
        <f t="array" ref="L156">IF(YEAR(L$16)=$D156, L$59-SUM(_xlfn._xlws.FILTER(L$63:L155,MOD(_xlfn.SEQUENCE(ROWS(L$63:L155)),5)=4)),ROUND(L$59/_xlfn.DAYS(L$16,K$16)*IF(YEAR(K$16+1)=$D156,_xlfn.DAYS(DATE($D156,12,31),K$16)+1,IF(AND(YEAR(K$16+1)&lt;$D156,$D156&lt;YEAR(L$16)),_xlfn.DAYS(DATE($D156,12,31),DATE($D156,1,1))+1,0)),0))</f>
        <v>0</v>
      </c>
      <c r="M156" s="116" cm="1">
        <f t="array" ref="M156">IF(YEAR(M$16)=$D156, M$59-SUM(_xlfn._xlws.FILTER(M$63:M155,MOD(_xlfn.SEQUENCE(ROWS(M$63:M155)),5)=4)),ROUND(M$59/_xlfn.DAYS(M$16,L$16)*IF(YEAR(L$16+1)=$D156,_xlfn.DAYS(DATE($D156,12,31),L$16)+1,IF(AND(YEAR(L$16+1)&lt;$D156,$D156&lt;YEAR(M$16)),_xlfn.DAYS(DATE($D156,12,31),DATE($D156,1,1))+1,0)),0))</f>
        <v>0</v>
      </c>
      <c r="N156" s="116" cm="1">
        <f t="array" ref="N156">IF(YEAR(N$16)=$D156, N$59-SUM(_xlfn._xlws.FILTER(N$63:N155,MOD(_xlfn.SEQUENCE(ROWS(N$63:N155)),5)=4)),ROUND(N$59/_xlfn.DAYS(N$16,M$16)*IF(YEAR(M$16+1)=$D156,_xlfn.DAYS(DATE($D156,12,31),M$16)+1,IF(AND(YEAR(M$16+1)&lt;$D156,$D156&lt;YEAR(N$16)),_xlfn.DAYS(DATE($D156,12,31),DATE($D156,1,1))+1,0)),0))</f>
        <v>0</v>
      </c>
      <c r="O156" s="116" cm="1">
        <f t="array" ref="O156">IF(YEAR(O$16)=$D156, O$59-SUM(_xlfn._xlws.FILTER(O$63:O155,MOD(_xlfn.SEQUENCE(ROWS(O$63:O155)),5)=4)),ROUND(O$59/_xlfn.DAYS(O$16,N$16)*IF(YEAR(N$16+1)=$D156,_xlfn.DAYS(DATE($D156,12,31),N$16)+1,IF(AND(YEAR(N$16+1)&lt;$D156,$D156&lt;YEAR(O$16)),_xlfn.DAYS(DATE($D156,12,31),DATE($D156,1,1))+1,0)),0))</f>
        <v>0</v>
      </c>
      <c r="P156" s="116" cm="1">
        <f t="array" ref="P156">IF(YEAR(P$16)=$D156, P$59-SUM(_xlfn._xlws.FILTER(P$63:P155,MOD(_xlfn.SEQUENCE(ROWS(P$63:P155)),5)=4)),ROUND(P$59/_xlfn.DAYS(P$16,O$16)*IF(YEAR(O$16+1)=$D156,_xlfn.DAYS(DATE($D156,12,31),O$16)+1,IF(AND(YEAR(O$16+1)&lt;$D156,$D156&lt;YEAR(P$16)),_xlfn.DAYS(DATE($D156,12,31),DATE($D156,1,1))+1,0)),0))</f>
        <v>0</v>
      </c>
      <c r="Q156" s="116" cm="1">
        <f t="array" ref="Q156">IF(YEAR(Q$16)=$D156, Q$59-SUM(_xlfn._xlws.FILTER(Q$63:Q155,MOD(_xlfn.SEQUENCE(ROWS(Q$63:Q155)),5)=4)),ROUND(Q$59/_xlfn.DAYS(Q$16,P$16)*IF(YEAR(P$16+1)=$D156,_xlfn.DAYS(DATE($D156,12,31),P$16)+1,IF(AND(YEAR(P$16+1)&lt;$D156,$D156&lt;YEAR(Q$16)),_xlfn.DAYS(DATE($D156,12,31),DATE($D156,1,1))+1,0)),0))</f>
        <v>0</v>
      </c>
      <c r="R156" s="116" cm="1">
        <f t="array" ref="R156">IF(YEAR(R$16)=$D156, R$59-SUM(_xlfn._xlws.FILTER(R$63:R155,MOD(_xlfn.SEQUENCE(ROWS(R$63:R155)),5)=4)),ROUND(R$59/_xlfn.DAYS(R$16,Q$16)*IF(YEAR(Q$16+1)=$D156,_xlfn.DAYS(DATE($D156,12,31),Q$16)+1,IF(AND(YEAR(Q$16+1)&lt;$D156,$D156&lt;YEAR(R$16)),_xlfn.DAYS(DATE($D156,12,31),DATE($D156,1,1))+1,0)),0))</f>
        <v>0</v>
      </c>
      <c r="S156" s="116" cm="1">
        <f t="array" ref="S156">IF(YEAR(S$16)=$D156, S$59-SUM(_xlfn._xlws.FILTER(S$63:S155,MOD(_xlfn.SEQUENCE(ROWS(S$63:S155)),5)=4)),ROUND(S$59/_xlfn.DAYS(S$16,R$16)*IF(YEAR(R$16+1)=$D156,_xlfn.DAYS(DATE($D156,12,31),R$16)+1,IF(AND(YEAR(R$16+1)&lt;$D156,$D156&lt;YEAR(S$16)),_xlfn.DAYS(DATE($D156,12,31),DATE($D156,1,1))+1,0)),0))</f>
        <v>0</v>
      </c>
      <c r="T156" s="116" cm="1">
        <f t="array" ref="T156">IF(YEAR(T$16)=$D156, T$59-SUM(_xlfn._xlws.FILTER(T$63:T155,MOD(_xlfn.SEQUENCE(ROWS(T$63:T155)),5)=4)),ROUND(T$59/_xlfn.DAYS(T$16,S$16)*IF(YEAR(S$16+1)=$D156,_xlfn.DAYS(DATE($D156,12,31),S$16)+1,IF(AND(YEAR(S$16+1)&lt;$D156,$D156&lt;YEAR(T$16)),_xlfn.DAYS(DATE($D156,12,31),DATE($D156,1,1))+1,0)),0))</f>
        <v>0</v>
      </c>
      <c r="U156" s="116" cm="1">
        <f t="array" ref="U156">IF(YEAR(U$16)=$D156, U$59-SUM(_xlfn._xlws.FILTER(U$63:U155,MOD(_xlfn.SEQUENCE(ROWS(U$63:U155)),5)=4)),ROUND(U$59/_xlfn.DAYS(U$16,T$16)*IF(YEAR(T$16+1)=$D156,_xlfn.DAYS(DATE($D156,12,31),T$16)+1,IF(AND(YEAR(T$16+1)&lt;$D156,$D156&lt;YEAR(U$16)),_xlfn.DAYS(DATE($D156,12,31),DATE($D156,1,1))+1,0)),0))</f>
        <v>0</v>
      </c>
      <c r="V156" s="116" cm="1">
        <f t="array" ref="V156">IF(YEAR(V$16)=$D156, V$59-SUM(_xlfn._xlws.FILTER(V$63:V155,MOD(_xlfn.SEQUENCE(ROWS(V$63:V155)),5)=4)),ROUND(V$59/_xlfn.DAYS(V$16,U$16)*IF(YEAR(U$16+1)=$D156,_xlfn.DAYS(DATE($D156,12,31),U$16)+1,IF(AND(YEAR(U$16+1)&lt;$D156,$D156&lt;YEAR(V$16)),_xlfn.DAYS(DATE($D156,12,31),DATE($D156,1,1))+1,0)),0))</f>
        <v>8370</v>
      </c>
      <c r="W156" s="116" cm="1">
        <f t="array" ref="W156">IF(YEAR(W$16)=$D156, W$59-SUM(_xlfn._xlws.FILTER(W$63:W155,MOD(_xlfn.SEQUENCE(ROWS(W$63:W155)),5)=4)),ROUND(W$59/_xlfn.DAYS(W$16,V$16)*IF(YEAR(V$16+1)=$D156,_xlfn.DAYS(DATE($D156,12,31),V$16)+1,IF(AND(YEAR(V$16+1)&lt;$D156,$D156&lt;YEAR(W$16)),_xlfn.DAYS(DATE($D156,12,31),DATE($D156,1,1))+1,0)),0))</f>
        <v>3293</v>
      </c>
      <c r="X156" s="116" cm="1">
        <f t="array" ref="X156">IF(YEAR(X$16)=$D156, X$59-SUM(_xlfn._xlws.FILTER(X$63:X155,MOD(_xlfn.SEQUENCE(ROWS(X$63:X155)),5)=4)),ROUND(X$59/_xlfn.DAYS(X$16,W$16)*IF(YEAR(W$16+1)=$D156,_xlfn.DAYS(DATE($D156,12,31),W$16)+1,IF(AND(YEAR(W$16+1)&lt;$D156,$D156&lt;YEAR(X$16)),_xlfn.DAYS(DATE($D156,12,31),DATE($D156,1,1))+1,0)),0))</f>
        <v>0</v>
      </c>
    </row>
    <row r="157" spans="1:24" ht="17" hidden="1" outlineLevel="1" x14ac:dyDescent="0.25">
      <c r="A157" s="5">
        <v>33</v>
      </c>
      <c r="B157" s="129" t="s">
        <v>170</v>
      </c>
      <c r="C157" s="117" t="s">
        <v>171</v>
      </c>
      <c r="D157" s="118">
        <f t="shared" si="55"/>
        <v>2038</v>
      </c>
      <c r="E157" s="119">
        <f>E153-E156</f>
        <v>0</v>
      </c>
      <c r="F157" s="119">
        <f t="shared" ref="F157:X157" si="64">F153-F156</f>
        <v>0</v>
      </c>
      <c r="G157" s="119">
        <f t="shared" si="64"/>
        <v>0</v>
      </c>
      <c r="H157" s="119">
        <f t="shared" si="64"/>
        <v>0</v>
      </c>
      <c r="I157" s="119">
        <f t="shared" si="64"/>
        <v>0</v>
      </c>
      <c r="J157" s="119">
        <f t="shared" si="64"/>
        <v>0</v>
      </c>
      <c r="K157" s="119">
        <f t="shared" si="64"/>
        <v>0</v>
      </c>
      <c r="L157" s="119">
        <f t="shared" si="64"/>
        <v>0</v>
      </c>
      <c r="M157" s="119">
        <f t="shared" si="64"/>
        <v>0</v>
      </c>
      <c r="N157" s="119">
        <f t="shared" si="64"/>
        <v>0</v>
      </c>
      <c r="O157" s="119">
        <f t="shared" si="64"/>
        <v>0</v>
      </c>
      <c r="P157" s="119">
        <f t="shared" si="64"/>
        <v>0</v>
      </c>
      <c r="Q157" s="119">
        <f t="shared" si="64"/>
        <v>0</v>
      </c>
      <c r="R157" s="119">
        <f t="shared" si="64"/>
        <v>0</v>
      </c>
      <c r="S157" s="119">
        <f t="shared" si="64"/>
        <v>0</v>
      </c>
      <c r="T157" s="119">
        <f t="shared" si="64"/>
        <v>0</v>
      </c>
      <c r="U157" s="119">
        <f t="shared" si="64"/>
        <v>0</v>
      </c>
      <c r="V157" s="119">
        <f t="shared" si="64"/>
        <v>0</v>
      </c>
      <c r="W157" s="119">
        <f t="shared" si="64"/>
        <v>0</v>
      </c>
      <c r="X157" s="119">
        <f t="shared" si="64"/>
        <v>0</v>
      </c>
    </row>
    <row r="158" spans="1:24" ht="17" hidden="1" outlineLevel="1" x14ac:dyDescent="0.25">
      <c r="A158" s="5">
        <v>27</v>
      </c>
      <c r="B158" s="37" t="s">
        <v>162</v>
      </c>
      <c r="C158" s="120" t="s">
        <v>163</v>
      </c>
      <c r="D158" s="121">
        <f t="shared" si="55"/>
        <v>2039</v>
      </c>
      <c r="E158" s="122" cm="1">
        <f t="array" ref="E158">IF(YEAR(E$16)=$D158, E$44-SUM(_xlfn._xlws.FILTER(E$63:E157,MOD(_xlfn.SEQUENCE(ROWS(E$63:E157)),5)=1)),ROUND(E$44/_xlfn.DAYS(E$16,D$16)*IF(YEAR(D$16+1)=$D158,_xlfn.DAYS(DATE($D158,12,31),D$16)+1,IF(AND(YEAR(D$16+1)&lt;$D158,$D158&lt;YEAR(E$16)),_xlfn.DAYS(DATE($D158,12,31),DATE($D158,1,1))+1,0)),0))</f>
        <v>0</v>
      </c>
      <c r="F158" s="122" cm="1">
        <f t="array" ref="F158">IF(YEAR(F$16)=$D158, F$44-SUM(_xlfn._xlws.FILTER(F$63:F157,MOD(_xlfn.SEQUENCE(ROWS(F$63:F157)),5)=1)),ROUND(F$44/_xlfn.DAYS(F$16,E$16)*IF(YEAR(E$16+1)=$D158,_xlfn.DAYS(DATE($D158,12,31),E$16)+1,IF(AND(YEAR(E$16+1)&lt;$D158,$D158&lt;YEAR(F$16)),_xlfn.DAYS(DATE($D158,12,31),DATE($D158,1,1))+1,0)),0))</f>
        <v>0</v>
      </c>
      <c r="G158" s="122" cm="1">
        <f t="array" ref="G158">IF(YEAR(G$16)=$D158, G$44-SUM(_xlfn._xlws.FILTER(G$63:G157,MOD(_xlfn.SEQUENCE(ROWS(G$63:G157)),5)=1)),ROUND(G$44/_xlfn.DAYS(G$16,F$16)*IF(YEAR(F$16+1)=$D158,_xlfn.DAYS(DATE($D158,12,31),F$16)+1,IF(AND(YEAR(F$16+1)&lt;$D158,$D158&lt;YEAR(G$16)),_xlfn.DAYS(DATE($D158,12,31),DATE($D158,1,1))+1,0)),0))</f>
        <v>0</v>
      </c>
      <c r="H158" s="122" cm="1">
        <f t="array" ref="H158">IF(YEAR(H$16)=$D158, H$44-SUM(_xlfn._xlws.FILTER(H$63:H157,MOD(_xlfn.SEQUENCE(ROWS(H$63:H157)),5)=1)),ROUND(H$44/_xlfn.DAYS(H$16,G$16)*IF(YEAR(G$16+1)=$D158,_xlfn.DAYS(DATE($D158,12,31),G$16)+1,IF(AND(YEAR(G$16+1)&lt;$D158,$D158&lt;YEAR(H$16)),_xlfn.DAYS(DATE($D158,12,31),DATE($D158,1,1))+1,0)),0))</f>
        <v>0</v>
      </c>
      <c r="I158" s="122" cm="1">
        <f t="array" ref="I158">IF(YEAR(I$16)=$D158, I$44-SUM(_xlfn._xlws.FILTER(I$63:I157,MOD(_xlfn.SEQUENCE(ROWS(I$63:I157)),5)=1)),ROUND(I$44/_xlfn.DAYS(I$16,H$16)*IF(YEAR(H$16+1)=$D158,_xlfn.DAYS(DATE($D158,12,31),H$16)+1,IF(AND(YEAR(H$16+1)&lt;$D158,$D158&lt;YEAR(I$16)),_xlfn.DAYS(DATE($D158,12,31),DATE($D158,1,1))+1,0)),0))</f>
        <v>0</v>
      </c>
      <c r="J158" s="122" cm="1">
        <f t="array" ref="J158">IF(YEAR(J$16)=$D158, J$44-SUM(_xlfn._xlws.FILTER(J$63:J157,MOD(_xlfn.SEQUENCE(ROWS(J$63:J157)),5)=1)),ROUND(J$44/_xlfn.DAYS(J$16,I$16)*IF(YEAR(I$16+1)=$D158,_xlfn.DAYS(DATE($D158,12,31),I$16)+1,IF(AND(YEAR(I$16+1)&lt;$D158,$D158&lt;YEAR(J$16)),_xlfn.DAYS(DATE($D158,12,31),DATE($D158,1,1))+1,0)),0))</f>
        <v>0</v>
      </c>
      <c r="K158" s="122" cm="1">
        <f t="array" ref="K158">IF(YEAR(K$16)=$D158, K$44-SUM(_xlfn._xlws.FILTER(K$63:K157,MOD(_xlfn.SEQUENCE(ROWS(K$63:K157)),5)=1)),ROUND(K$44/_xlfn.DAYS(K$16,J$16)*IF(YEAR(J$16+1)=$D158,_xlfn.DAYS(DATE($D158,12,31),J$16)+1,IF(AND(YEAR(J$16+1)&lt;$D158,$D158&lt;YEAR(K$16)),_xlfn.DAYS(DATE($D158,12,31),DATE($D158,1,1))+1,0)),0))</f>
        <v>0</v>
      </c>
      <c r="L158" s="122" cm="1">
        <f t="array" ref="L158">IF(YEAR(L$16)=$D158, L$44-SUM(_xlfn._xlws.FILTER(L$63:L157,MOD(_xlfn.SEQUENCE(ROWS(L$63:L157)),5)=1)),ROUND(L$44/_xlfn.DAYS(L$16,K$16)*IF(YEAR(K$16+1)=$D158,_xlfn.DAYS(DATE($D158,12,31),K$16)+1,IF(AND(YEAR(K$16+1)&lt;$D158,$D158&lt;YEAR(L$16)),_xlfn.DAYS(DATE($D158,12,31),DATE($D158,1,1))+1,0)),0))</f>
        <v>0</v>
      </c>
      <c r="M158" s="122" cm="1">
        <f t="array" ref="M158">IF(YEAR(M$16)=$D158, M$44-SUM(_xlfn._xlws.FILTER(M$63:M157,MOD(_xlfn.SEQUENCE(ROWS(M$63:M157)),5)=1)),ROUND(M$44/_xlfn.DAYS(M$16,L$16)*IF(YEAR(L$16+1)=$D158,_xlfn.DAYS(DATE($D158,12,31),L$16)+1,IF(AND(YEAR(L$16+1)&lt;$D158,$D158&lt;YEAR(M$16)),_xlfn.DAYS(DATE($D158,12,31),DATE($D158,1,1))+1,0)),0))</f>
        <v>0</v>
      </c>
      <c r="N158" s="122" cm="1">
        <f t="array" ref="N158">IF(YEAR(N$16)=$D158, N$44-SUM(_xlfn._xlws.FILTER(N$63:N157,MOD(_xlfn.SEQUENCE(ROWS(N$63:N157)),5)=1)),ROUND(N$44/_xlfn.DAYS(N$16,M$16)*IF(YEAR(M$16+1)=$D158,_xlfn.DAYS(DATE($D158,12,31),M$16)+1,IF(AND(YEAR(M$16+1)&lt;$D158,$D158&lt;YEAR(N$16)),_xlfn.DAYS(DATE($D158,12,31),DATE($D158,1,1))+1,0)),0))</f>
        <v>0</v>
      </c>
      <c r="O158" s="122" cm="1">
        <f t="array" ref="O158">IF(YEAR(O$16)=$D158, O$44-SUM(_xlfn._xlws.FILTER(O$63:O157,MOD(_xlfn.SEQUENCE(ROWS(O$63:O157)),5)=1)),ROUND(O$44/_xlfn.DAYS(O$16,N$16)*IF(YEAR(N$16+1)=$D158,_xlfn.DAYS(DATE($D158,12,31),N$16)+1,IF(AND(YEAR(N$16+1)&lt;$D158,$D158&lt;YEAR(O$16)),_xlfn.DAYS(DATE($D158,12,31),DATE($D158,1,1))+1,0)),0))</f>
        <v>0</v>
      </c>
      <c r="P158" s="122" cm="1">
        <f t="array" ref="P158">IF(YEAR(P$16)=$D158, P$44-SUM(_xlfn._xlws.FILTER(P$63:P157,MOD(_xlfn.SEQUENCE(ROWS(P$63:P157)),5)=1)),ROUND(P$44/_xlfn.DAYS(P$16,O$16)*IF(YEAR(O$16+1)=$D158,_xlfn.DAYS(DATE($D158,12,31),O$16)+1,IF(AND(YEAR(O$16+1)&lt;$D158,$D158&lt;YEAR(P$16)),_xlfn.DAYS(DATE($D158,12,31),DATE($D158,1,1))+1,0)),0))</f>
        <v>0</v>
      </c>
      <c r="Q158" s="122" cm="1">
        <f t="array" ref="Q158">IF(YEAR(Q$16)=$D158, Q$44-SUM(_xlfn._xlws.FILTER(Q$63:Q157,MOD(_xlfn.SEQUENCE(ROWS(Q$63:Q157)),5)=1)),ROUND(Q$44/_xlfn.DAYS(Q$16,P$16)*IF(YEAR(P$16+1)=$D158,_xlfn.DAYS(DATE($D158,12,31),P$16)+1,IF(AND(YEAR(P$16+1)&lt;$D158,$D158&lt;YEAR(Q$16)),_xlfn.DAYS(DATE($D158,12,31),DATE($D158,1,1))+1,0)),0))</f>
        <v>0</v>
      </c>
      <c r="R158" s="122" cm="1">
        <f t="array" ref="R158">IF(YEAR(R$16)=$D158, R$44-SUM(_xlfn._xlws.FILTER(R$63:R157,MOD(_xlfn.SEQUENCE(ROWS(R$63:R157)),5)=1)),ROUND(R$44/_xlfn.DAYS(R$16,Q$16)*IF(YEAR(Q$16+1)=$D158,_xlfn.DAYS(DATE($D158,12,31),Q$16)+1,IF(AND(YEAR(Q$16+1)&lt;$D158,$D158&lt;YEAR(R$16)),_xlfn.DAYS(DATE($D158,12,31),DATE($D158,1,1))+1,0)),0))</f>
        <v>0</v>
      </c>
      <c r="S158" s="122" cm="1">
        <f t="array" ref="S158">IF(YEAR(S$16)=$D158, S$44-SUM(_xlfn._xlws.FILTER(S$63:S157,MOD(_xlfn.SEQUENCE(ROWS(S$63:S157)),5)=1)),ROUND(S$44/_xlfn.DAYS(S$16,R$16)*IF(YEAR(R$16+1)=$D158,_xlfn.DAYS(DATE($D158,12,31),R$16)+1,IF(AND(YEAR(R$16+1)&lt;$D158,$D158&lt;YEAR(S$16)),_xlfn.DAYS(DATE($D158,12,31),DATE($D158,1,1))+1,0)),0))</f>
        <v>0</v>
      </c>
      <c r="T158" s="122" cm="1">
        <f t="array" ref="T158">IF(YEAR(T$16)=$D158, T$44-SUM(_xlfn._xlws.FILTER(T$63:T157,MOD(_xlfn.SEQUENCE(ROWS(T$63:T157)),5)=1)),ROUND(T$44/_xlfn.DAYS(T$16,S$16)*IF(YEAR(S$16+1)=$D158,_xlfn.DAYS(DATE($D158,12,31),S$16)+1,IF(AND(YEAR(S$16+1)&lt;$D158,$D158&lt;YEAR(T$16)),_xlfn.DAYS(DATE($D158,12,31),DATE($D158,1,1))+1,0)),0))</f>
        <v>0</v>
      </c>
      <c r="U158" s="122" cm="1">
        <f t="array" ref="U158">IF(YEAR(U$16)=$D158, U$44-SUM(_xlfn._xlws.FILTER(U$63:U157,MOD(_xlfn.SEQUENCE(ROWS(U$63:U157)),5)=1)),ROUND(U$44/_xlfn.DAYS(U$16,T$16)*IF(YEAR(T$16+1)=$D158,_xlfn.DAYS(DATE($D158,12,31),T$16)+1,IF(AND(YEAR(T$16+1)&lt;$D158,$D158&lt;YEAR(U$16)),_xlfn.DAYS(DATE($D158,12,31),DATE($D158,1,1))+1,0)),0))</f>
        <v>0</v>
      </c>
      <c r="V158" s="122" cm="1">
        <f t="array" ref="V158">IF(YEAR(V$16)=$D158, V$44-SUM(_xlfn._xlws.FILTER(V$63:V157,MOD(_xlfn.SEQUENCE(ROWS(V$63:V157)),5)=1)),ROUND(V$44/_xlfn.DAYS(V$16,U$16)*IF(YEAR(U$16+1)=$D158,_xlfn.DAYS(DATE($D158,12,31),U$16)+1,IF(AND(YEAR(U$16+1)&lt;$D158,$D158&lt;YEAR(V$16)),_xlfn.DAYS(DATE($D158,12,31),DATE($D158,1,1))+1,0)),0))</f>
        <v>0</v>
      </c>
      <c r="W158" s="122" cm="1">
        <f t="array" ref="W158">IF(YEAR(W$16)=$D158, W$44-SUM(_xlfn._xlws.FILTER(W$63:W157,MOD(_xlfn.SEQUENCE(ROWS(W$63:W157)),5)=1)),ROUND(W$44/_xlfn.DAYS(W$16,V$16)*IF(YEAR(V$16+1)=$D158,_xlfn.DAYS(DATE($D158,12,31),V$16)+1,IF(AND(YEAR(V$16+1)&lt;$D158,$D158&lt;YEAR(W$16)),_xlfn.DAYS(DATE($D158,12,31),DATE($D158,1,1))+1,0)),0))</f>
        <v>7837</v>
      </c>
      <c r="X158" s="122" cm="1">
        <f t="array" ref="X158">IF(YEAR(X$16)=$D158, X$44-SUM(_xlfn._xlws.FILTER(X$63:X157,MOD(_xlfn.SEQUENCE(ROWS(X$63:X157)),5)=1)),ROUND(X$44/_xlfn.DAYS(X$16,W$16)*IF(YEAR(W$16+1)=$D158,_xlfn.DAYS(DATE($D158,12,31),W$16)+1,IF(AND(YEAR(W$16+1)&lt;$D158,$D158&lt;YEAR(X$16)),_xlfn.DAYS(DATE($D158,12,31),DATE($D158,1,1))+1,0)),0))</f>
        <v>3051</v>
      </c>
    </row>
    <row r="159" spans="1:24" ht="17" hidden="1" outlineLevel="1" x14ac:dyDescent="0.25">
      <c r="A159" s="5">
        <v>28</v>
      </c>
      <c r="B159" s="129" t="s">
        <v>164</v>
      </c>
      <c r="C159" s="120" t="s">
        <v>165</v>
      </c>
      <c r="D159" s="121">
        <f t="shared" si="55"/>
        <v>2039</v>
      </c>
      <c r="E159" s="122" cm="1">
        <f t="array" ref="E159">IF(YEAR(E$16)=$D159, E$46-SUM(_xlfn._xlws.FILTER(E$63:E158,MOD(_xlfn.SEQUENCE(ROWS(E$63:E158)),5)=2)),ROUND(E$46/_xlfn.DAYS(E$16,D$16)*IF(YEAR(D$16+1)=$D159,_xlfn.DAYS(DATE($D159,12,31),D$16)+1,IF(AND(YEAR(D$16+1)&lt;$D159,$D159&lt;YEAR(E$16)),_xlfn.DAYS(DATE($D159,12,31),DATE($D159,1,1))+1,0)),0))</f>
        <v>0</v>
      </c>
      <c r="F159" s="122" cm="1">
        <f t="array" ref="F159">IF(YEAR(F$16)=$D159, F$46-SUM(_xlfn._xlws.FILTER(F$63:F158,MOD(_xlfn.SEQUENCE(ROWS(F$63:F158)),5)=2)),ROUND(F$46/_xlfn.DAYS(F$16,E$16)*IF(YEAR(E$16+1)=$D159,_xlfn.DAYS(DATE($D159,12,31),E$16)+1,IF(AND(YEAR(E$16+1)&lt;$D159,$D159&lt;YEAR(F$16)),_xlfn.DAYS(DATE($D159,12,31),DATE($D159,1,1))+1,0)),0))</f>
        <v>0</v>
      </c>
      <c r="G159" s="122" cm="1">
        <f t="array" ref="G159">IF(YEAR(G$16)=$D159, G$46-SUM(_xlfn._xlws.FILTER(G$63:G158,MOD(_xlfn.SEQUENCE(ROWS(G$63:G158)),5)=2)),ROUND(G$46/_xlfn.DAYS(G$16,F$16)*IF(YEAR(F$16+1)=$D159,_xlfn.DAYS(DATE($D159,12,31),F$16)+1,IF(AND(YEAR(F$16+1)&lt;$D159,$D159&lt;YEAR(G$16)),_xlfn.DAYS(DATE($D159,12,31),DATE($D159,1,1))+1,0)),0))</f>
        <v>0</v>
      </c>
      <c r="H159" s="122" cm="1">
        <f t="array" ref="H159">IF(YEAR(H$16)=$D159, H$46-SUM(_xlfn._xlws.FILTER(H$63:H158,MOD(_xlfn.SEQUENCE(ROWS(H$63:H158)),5)=2)),ROUND(H$46/_xlfn.DAYS(H$16,G$16)*IF(YEAR(G$16+1)=$D159,_xlfn.DAYS(DATE($D159,12,31),G$16)+1,IF(AND(YEAR(G$16+1)&lt;$D159,$D159&lt;YEAR(H$16)),_xlfn.DAYS(DATE($D159,12,31),DATE($D159,1,1))+1,0)),0))</f>
        <v>0</v>
      </c>
      <c r="I159" s="122" cm="1">
        <f t="array" ref="I159">IF(YEAR(I$16)=$D159, I$46-SUM(_xlfn._xlws.FILTER(I$63:I158,MOD(_xlfn.SEQUENCE(ROWS(I$63:I158)),5)=2)),ROUND(I$46/_xlfn.DAYS(I$16,H$16)*IF(YEAR(H$16+1)=$D159,_xlfn.DAYS(DATE($D159,12,31),H$16)+1,IF(AND(YEAR(H$16+1)&lt;$D159,$D159&lt;YEAR(I$16)),_xlfn.DAYS(DATE($D159,12,31),DATE($D159,1,1))+1,0)),0))</f>
        <v>0</v>
      </c>
      <c r="J159" s="122" cm="1">
        <f t="array" ref="J159">IF(YEAR(J$16)=$D159, J$46-SUM(_xlfn._xlws.FILTER(J$63:J158,MOD(_xlfn.SEQUENCE(ROWS(J$63:J158)),5)=2)),ROUND(J$46/_xlfn.DAYS(J$16,I$16)*IF(YEAR(I$16+1)=$D159,_xlfn.DAYS(DATE($D159,12,31),I$16)+1,IF(AND(YEAR(I$16+1)&lt;$D159,$D159&lt;YEAR(J$16)),_xlfn.DAYS(DATE($D159,12,31),DATE($D159,1,1))+1,0)),0))</f>
        <v>0</v>
      </c>
      <c r="K159" s="122" cm="1">
        <f t="array" ref="K159">IF(YEAR(K$16)=$D159, K$46-SUM(_xlfn._xlws.FILTER(K$63:K158,MOD(_xlfn.SEQUENCE(ROWS(K$63:K158)),5)=2)),ROUND(K$46/_xlfn.DAYS(K$16,J$16)*IF(YEAR(J$16+1)=$D159,_xlfn.DAYS(DATE($D159,12,31),J$16)+1,IF(AND(YEAR(J$16+1)&lt;$D159,$D159&lt;YEAR(K$16)),_xlfn.DAYS(DATE($D159,12,31),DATE($D159,1,1))+1,0)),0))</f>
        <v>0</v>
      </c>
      <c r="L159" s="122" cm="1">
        <f t="array" ref="L159">IF(YEAR(L$16)=$D159, L$46-SUM(_xlfn._xlws.FILTER(L$63:L158,MOD(_xlfn.SEQUENCE(ROWS(L$63:L158)),5)=2)),ROUND(L$46/_xlfn.DAYS(L$16,K$16)*IF(YEAR(K$16+1)=$D159,_xlfn.DAYS(DATE($D159,12,31),K$16)+1,IF(AND(YEAR(K$16+1)&lt;$D159,$D159&lt;YEAR(L$16)),_xlfn.DAYS(DATE($D159,12,31),DATE($D159,1,1))+1,0)),0))</f>
        <v>0</v>
      </c>
      <c r="M159" s="122" cm="1">
        <f t="array" ref="M159">IF(YEAR(M$16)=$D159, M$46-SUM(_xlfn._xlws.FILTER(M$63:M158,MOD(_xlfn.SEQUENCE(ROWS(M$63:M158)),5)=2)),ROUND(M$46/_xlfn.DAYS(M$16,L$16)*IF(YEAR(L$16+1)=$D159,_xlfn.DAYS(DATE($D159,12,31),L$16)+1,IF(AND(YEAR(L$16+1)&lt;$D159,$D159&lt;YEAR(M$16)),_xlfn.DAYS(DATE($D159,12,31),DATE($D159,1,1))+1,0)),0))</f>
        <v>0</v>
      </c>
      <c r="N159" s="122" cm="1">
        <f t="array" ref="N159">IF(YEAR(N$16)=$D159, N$46-SUM(_xlfn._xlws.FILTER(N$63:N158,MOD(_xlfn.SEQUENCE(ROWS(N$63:N158)),5)=2)),ROUND(N$46/_xlfn.DAYS(N$16,M$16)*IF(YEAR(M$16+1)=$D159,_xlfn.DAYS(DATE($D159,12,31),M$16)+1,IF(AND(YEAR(M$16+1)&lt;$D159,$D159&lt;YEAR(N$16)),_xlfn.DAYS(DATE($D159,12,31),DATE($D159,1,1))+1,0)),0))</f>
        <v>0</v>
      </c>
      <c r="O159" s="122" cm="1">
        <f t="array" ref="O159">IF(YEAR(O$16)=$D159, O$46-SUM(_xlfn._xlws.FILTER(O$63:O158,MOD(_xlfn.SEQUENCE(ROWS(O$63:O158)),5)=2)),ROUND(O$46/_xlfn.DAYS(O$16,N$16)*IF(YEAR(N$16+1)=$D159,_xlfn.DAYS(DATE($D159,12,31),N$16)+1,IF(AND(YEAR(N$16+1)&lt;$D159,$D159&lt;YEAR(O$16)),_xlfn.DAYS(DATE($D159,12,31),DATE($D159,1,1))+1,0)),0))</f>
        <v>0</v>
      </c>
      <c r="P159" s="122" cm="1">
        <f t="array" ref="P159">IF(YEAR(P$16)=$D159, P$46-SUM(_xlfn._xlws.FILTER(P$63:P158,MOD(_xlfn.SEQUENCE(ROWS(P$63:P158)),5)=2)),ROUND(P$46/_xlfn.DAYS(P$16,O$16)*IF(YEAR(O$16+1)=$D159,_xlfn.DAYS(DATE($D159,12,31),O$16)+1,IF(AND(YEAR(O$16+1)&lt;$D159,$D159&lt;YEAR(P$16)),_xlfn.DAYS(DATE($D159,12,31),DATE($D159,1,1))+1,0)),0))</f>
        <v>0</v>
      </c>
      <c r="Q159" s="122" cm="1">
        <f t="array" ref="Q159">IF(YEAR(Q$16)=$D159, Q$46-SUM(_xlfn._xlws.FILTER(Q$63:Q158,MOD(_xlfn.SEQUENCE(ROWS(Q$63:Q158)),5)=2)),ROUND(Q$46/_xlfn.DAYS(Q$16,P$16)*IF(YEAR(P$16+1)=$D159,_xlfn.DAYS(DATE($D159,12,31),P$16)+1,IF(AND(YEAR(P$16+1)&lt;$D159,$D159&lt;YEAR(Q$16)),_xlfn.DAYS(DATE($D159,12,31),DATE($D159,1,1))+1,0)),0))</f>
        <v>0</v>
      </c>
      <c r="R159" s="122" cm="1">
        <f t="array" ref="R159">IF(YEAR(R$16)=$D159, R$46-SUM(_xlfn._xlws.FILTER(R$63:R158,MOD(_xlfn.SEQUENCE(ROWS(R$63:R158)),5)=2)),ROUND(R$46/_xlfn.DAYS(R$16,Q$16)*IF(YEAR(Q$16+1)=$D159,_xlfn.DAYS(DATE($D159,12,31),Q$16)+1,IF(AND(YEAR(Q$16+1)&lt;$D159,$D159&lt;YEAR(R$16)),_xlfn.DAYS(DATE($D159,12,31),DATE($D159,1,1))+1,0)),0))</f>
        <v>0</v>
      </c>
      <c r="S159" s="122" cm="1">
        <f t="array" ref="S159">IF(YEAR(S$16)=$D159, S$46-SUM(_xlfn._xlws.FILTER(S$63:S158,MOD(_xlfn.SEQUENCE(ROWS(S$63:S158)),5)=2)),ROUND(S$46/_xlfn.DAYS(S$16,R$16)*IF(YEAR(R$16+1)=$D159,_xlfn.DAYS(DATE($D159,12,31),R$16)+1,IF(AND(YEAR(R$16+1)&lt;$D159,$D159&lt;YEAR(S$16)),_xlfn.DAYS(DATE($D159,12,31),DATE($D159,1,1))+1,0)),0))</f>
        <v>0</v>
      </c>
      <c r="T159" s="122" cm="1">
        <f t="array" ref="T159">IF(YEAR(T$16)=$D159, T$46-SUM(_xlfn._xlws.FILTER(T$63:T158,MOD(_xlfn.SEQUENCE(ROWS(T$63:T158)),5)=2)),ROUND(T$46/_xlfn.DAYS(T$16,S$16)*IF(YEAR(S$16+1)=$D159,_xlfn.DAYS(DATE($D159,12,31),S$16)+1,IF(AND(YEAR(S$16+1)&lt;$D159,$D159&lt;YEAR(T$16)),_xlfn.DAYS(DATE($D159,12,31),DATE($D159,1,1))+1,0)),0))</f>
        <v>0</v>
      </c>
      <c r="U159" s="122" cm="1">
        <f t="array" ref="U159">IF(YEAR(U$16)=$D159, U$46-SUM(_xlfn._xlws.FILTER(U$63:U158,MOD(_xlfn.SEQUENCE(ROWS(U$63:U158)),5)=2)),ROUND(U$46/_xlfn.DAYS(U$16,T$16)*IF(YEAR(T$16+1)=$D159,_xlfn.DAYS(DATE($D159,12,31),T$16)+1,IF(AND(YEAR(T$16+1)&lt;$D159,$D159&lt;YEAR(U$16)),_xlfn.DAYS(DATE($D159,12,31),DATE($D159,1,1))+1,0)),0))</f>
        <v>0</v>
      </c>
      <c r="V159" s="122" cm="1">
        <f t="array" ref="V159">IF(YEAR(V$16)=$D159, V$46-SUM(_xlfn._xlws.FILTER(V$63:V158,MOD(_xlfn.SEQUENCE(ROWS(V$63:V158)),5)=2)),ROUND(V$46/_xlfn.DAYS(V$16,U$16)*IF(YEAR(U$16+1)=$D159,_xlfn.DAYS(DATE($D159,12,31),U$16)+1,IF(AND(YEAR(U$16+1)&lt;$D159,$D159&lt;YEAR(V$16)),_xlfn.DAYS(DATE($D159,12,31),DATE($D159,1,1))+1,0)),0))</f>
        <v>0</v>
      </c>
      <c r="W159" s="122" cm="1">
        <f t="array" ref="W159">IF(YEAR(W$16)=$D159, W$46-SUM(_xlfn._xlws.FILTER(W$63:W158,MOD(_xlfn.SEQUENCE(ROWS(W$63:W158)),5)=2)),ROUND(W$46/_xlfn.DAYS(W$16,V$16)*IF(YEAR(V$16+1)=$D159,_xlfn.DAYS(DATE($D159,12,31),V$16)+1,IF(AND(YEAR(V$16+1)&lt;$D159,$D159&lt;YEAR(W$16)),_xlfn.DAYS(DATE($D159,12,31),DATE($D159,1,1))+1,0)),0))</f>
        <v>1176</v>
      </c>
      <c r="X159" s="122" cm="1">
        <f t="array" ref="X159">IF(YEAR(X$16)=$D159, X$46-SUM(_xlfn._xlws.FILTER(X$63:X158,MOD(_xlfn.SEQUENCE(ROWS(X$63:X158)),5)=2)),ROUND(X$46/_xlfn.DAYS(X$16,W$16)*IF(YEAR(W$16+1)=$D159,_xlfn.DAYS(DATE($D159,12,31),W$16)+1,IF(AND(YEAR(W$16+1)&lt;$D159,$D159&lt;YEAR(X$16)),_xlfn.DAYS(DATE($D159,12,31),DATE($D159,1,1))+1,0)),0))</f>
        <v>458</v>
      </c>
    </row>
    <row r="160" spans="1:24" ht="17" hidden="1" outlineLevel="1" x14ac:dyDescent="0.25">
      <c r="A160" s="5">
        <v>29</v>
      </c>
      <c r="B160" s="129" t="s">
        <v>166</v>
      </c>
      <c r="C160" s="120" t="s">
        <v>167</v>
      </c>
      <c r="D160" s="121">
        <f t="shared" si="55"/>
        <v>2039</v>
      </c>
      <c r="E160" s="123">
        <f>E158-E159</f>
        <v>0</v>
      </c>
      <c r="F160" s="123">
        <f t="shared" ref="F160:X160" si="65">F158-F159</f>
        <v>0</v>
      </c>
      <c r="G160" s="123">
        <f t="shared" si="65"/>
        <v>0</v>
      </c>
      <c r="H160" s="123">
        <f t="shared" si="65"/>
        <v>0</v>
      </c>
      <c r="I160" s="123">
        <f t="shared" si="65"/>
        <v>0</v>
      </c>
      <c r="J160" s="123">
        <f t="shared" si="65"/>
        <v>0</v>
      </c>
      <c r="K160" s="123">
        <f t="shared" si="65"/>
        <v>0</v>
      </c>
      <c r="L160" s="123">
        <f t="shared" si="65"/>
        <v>0</v>
      </c>
      <c r="M160" s="123">
        <f t="shared" si="65"/>
        <v>0</v>
      </c>
      <c r="N160" s="123">
        <f t="shared" si="65"/>
        <v>0</v>
      </c>
      <c r="O160" s="123">
        <f t="shared" si="65"/>
        <v>0</v>
      </c>
      <c r="P160" s="123">
        <f t="shared" si="65"/>
        <v>0</v>
      </c>
      <c r="Q160" s="123">
        <f t="shared" si="65"/>
        <v>0</v>
      </c>
      <c r="R160" s="123">
        <f t="shared" si="65"/>
        <v>0</v>
      </c>
      <c r="S160" s="123">
        <f t="shared" si="65"/>
        <v>0</v>
      </c>
      <c r="T160" s="123">
        <f t="shared" si="65"/>
        <v>0</v>
      </c>
      <c r="U160" s="123">
        <f t="shared" si="65"/>
        <v>0</v>
      </c>
      <c r="V160" s="123">
        <f t="shared" si="65"/>
        <v>0</v>
      </c>
      <c r="W160" s="123">
        <f t="shared" si="65"/>
        <v>6661</v>
      </c>
      <c r="X160" s="123">
        <f t="shared" si="65"/>
        <v>2593</v>
      </c>
    </row>
    <row r="161" spans="1:24" ht="17" hidden="1" outlineLevel="1" x14ac:dyDescent="0.25">
      <c r="A161" s="5">
        <v>31</v>
      </c>
      <c r="B161" s="129" t="s">
        <v>168</v>
      </c>
      <c r="C161" s="120" t="s">
        <v>169</v>
      </c>
      <c r="D161" s="121">
        <f t="shared" si="55"/>
        <v>2039</v>
      </c>
      <c r="E161" s="122" cm="1">
        <f t="array" ref="E161">IF(YEAR(E$16)=$D161, E$59-SUM(_xlfn._xlws.FILTER(E$63:E160,MOD(_xlfn.SEQUENCE(ROWS(E$63:E160)),5)=4)),ROUND(E$59/_xlfn.DAYS(E$16,D$16)*IF(YEAR(D$16+1)=$D161,_xlfn.DAYS(DATE($D161,12,31),D$16)+1,IF(AND(YEAR(D$16+1)&lt;$D161,$D161&lt;YEAR(E$16)),_xlfn.DAYS(DATE($D161,12,31),DATE($D161,1,1))+1,0)),0))</f>
        <v>0</v>
      </c>
      <c r="F161" s="122" cm="1">
        <f t="array" ref="F161">IF(YEAR(F$16)=$D161, F$59-SUM(_xlfn._xlws.FILTER(F$63:F160,MOD(_xlfn.SEQUENCE(ROWS(F$63:F160)),5)=4)),ROUND(F$59/_xlfn.DAYS(F$16,E$16)*IF(YEAR(E$16+1)=$D161,_xlfn.DAYS(DATE($D161,12,31),E$16)+1,IF(AND(YEAR(E$16+1)&lt;$D161,$D161&lt;YEAR(F$16)),_xlfn.DAYS(DATE($D161,12,31),DATE($D161,1,1))+1,0)),0))</f>
        <v>0</v>
      </c>
      <c r="G161" s="122" cm="1">
        <f t="array" ref="G161">IF(YEAR(G$16)=$D161, G$59-SUM(_xlfn._xlws.FILTER(G$63:G160,MOD(_xlfn.SEQUENCE(ROWS(G$63:G160)),5)=4)),ROUND(G$59/_xlfn.DAYS(G$16,F$16)*IF(YEAR(F$16+1)=$D161,_xlfn.DAYS(DATE($D161,12,31),F$16)+1,IF(AND(YEAR(F$16+1)&lt;$D161,$D161&lt;YEAR(G$16)),_xlfn.DAYS(DATE($D161,12,31),DATE($D161,1,1))+1,0)),0))</f>
        <v>0</v>
      </c>
      <c r="H161" s="122" cm="1">
        <f t="array" ref="H161">IF(YEAR(H$16)=$D161, H$59-SUM(_xlfn._xlws.FILTER(H$63:H160,MOD(_xlfn.SEQUENCE(ROWS(H$63:H160)),5)=4)),ROUND(H$59/_xlfn.DAYS(H$16,G$16)*IF(YEAR(G$16+1)=$D161,_xlfn.DAYS(DATE($D161,12,31),G$16)+1,IF(AND(YEAR(G$16+1)&lt;$D161,$D161&lt;YEAR(H$16)),_xlfn.DAYS(DATE($D161,12,31),DATE($D161,1,1))+1,0)),0))</f>
        <v>0</v>
      </c>
      <c r="I161" s="122" cm="1">
        <f t="array" ref="I161">IF(YEAR(I$16)=$D161, I$59-SUM(_xlfn._xlws.FILTER(I$63:I160,MOD(_xlfn.SEQUENCE(ROWS(I$63:I160)),5)=4)),ROUND(I$59/_xlfn.DAYS(I$16,H$16)*IF(YEAR(H$16+1)=$D161,_xlfn.DAYS(DATE($D161,12,31),H$16)+1,IF(AND(YEAR(H$16+1)&lt;$D161,$D161&lt;YEAR(I$16)),_xlfn.DAYS(DATE($D161,12,31),DATE($D161,1,1))+1,0)),0))</f>
        <v>0</v>
      </c>
      <c r="J161" s="122" cm="1">
        <f t="array" ref="J161">IF(YEAR(J$16)=$D161, J$59-SUM(_xlfn._xlws.FILTER(J$63:J160,MOD(_xlfn.SEQUENCE(ROWS(J$63:J160)),5)=4)),ROUND(J$59/_xlfn.DAYS(J$16,I$16)*IF(YEAR(I$16+1)=$D161,_xlfn.DAYS(DATE($D161,12,31),I$16)+1,IF(AND(YEAR(I$16+1)&lt;$D161,$D161&lt;YEAR(J$16)),_xlfn.DAYS(DATE($D161,12,31),DATE($D161,1,1))+1,0)),0))</f>
        <v>0</v>
      </c>
      <c r="K161" s="122" cm="1">
        <f t="array" ref="K161">IF(YEAR(K$16)=$D161, K$59-SUM(_xlfn._xlws.FILTER(K$63:K160,MOD(_xlfn.SEQUENCE(ROWS(K$63:K160)),5)=4)),ROUND(K$59/_xlfn.DAYS(K$16,J$16)*IF(YEAR(J$16+1)=$D161,_xlfn.DAYS(DATE($D161,12,31),J$16)+1,IF(AND(YEAR(J$16+1)&lt;$D161,$D161&lt;YEAR(K$16)),_xlfn.DAYS(DATE($D161,12,31),DATE($D161,1,1))+1,0)),0))</f>
        <v>0</v>
      </c>
      <c r="L161" s="122" cm="1">
        <f t="array" ref="L161">IF(YEAR(L$16)=$D161, L$59-SUM(_xlfn._xlws.FILTER(L$63:L160,MOD(_xlfn.SEQUENCE(ROWS(L$63:L160)),5)=4)),ROUND(L$59/_xlfn.DAYS(L$16,K$16)*IF(YEAR(K$16+1)=$D161,_xlfn.DAYS(DATE($D161,12,31),K$16)+1,IF(AND(YEAR(K$16+1)&lt;$D161,$D161&lt;YEAR(L$16)),_xlfn.DAYS(DATE($D161,12,31),DATE($D161,1,1))+1,0)),0))</f>
        <v>0</v>
      </c>
      <c r="M161" s="122" cm="1">
        <f t="array" ref="M161">IF(YEAR(M$16)=$D161, M$59-SUM(_xlfn._xlws.FILTER(M$63:M160,MOD(_xlfn.SEQUENCE(ROWS(M$63:M160)),5)=4)),ROUND(M$59/_xlfn.DAYS(M$16,L$16)*IF(YEAR(L$16+1)=$D161,_xlfn.DAYS(DATE($D161,12,31),L$16)+1,IF(AND(YEAR(L$16+1)&lt;$D161,$D161&lt;YEAR(M$16)),_xlfn.DAYS(DATE($D161,12,31),DATE($D161,1,1))+1,0)),0))</f>
        <v>0</v>
      </c>
      <c r="N161" s="122" cm="1">
        <f t="array" ref="N161">IF(YEAR(N$16)=$D161, N$59-SUM(_xlfn._xlws.FILTER(N$63:N160,MOD(_xlfn.SEQUENCE(ROWS(N$63:N160)),5)=4)),ROUND(N$59/_xlfn.DAYS(N$16,M$16)*IF(YEAR(M$16+1)=$D161,_xlfn.DAYS(DATE($D161,12,31),M$16)+1,IF(AND(YEAR(M$16+1)&lt;$D161,$D161&lt;YEAR(N$16)),_xlfn.DAYS(DATE($D161,12,31),DATE($D161,1,1))+1,0)),0))</f>
        <v>0</v>
      </c>
      <c r="O161" s="122" cm="1">
        <f t="array" ref="O161">IF(YEAR(O$16)=$D161, O$59-SUM(_xlfn._xlws.FILTER(O$63:O160,MOD(_xlfn.SEQUENCE(ROWS(O$63:O160)),5)=4)),ROUND(O$59/_xlfn.DAYS(O$16,N$16)*IF(YEAR(N$16+1)=$D161,_xlfn.DAYS(DATE($D161,12,31),N$16)+1,IF(AND(YEAR(N$16+1)&lt;$D161,$D161&lt;YEAR(O$16)),_xlfn.DAYS(DATE($D161,12,31),DATE($D161,1,1))+1,0)),0))</f>
        <v>0</v>
      </c>
      <c r="P161" s="122" cm="1">
        <f t="array" ref="P161">IF(YEAR(P$16)=$D161, P$59-SUM(_xlfn._xlws.FILTER(P$63:P160,MOD(_xlfn.SEQUENCE(ROWS(P$63:P160)),5)=4)),ROUND(P$59/_xlfn.DAYS(P$16,O$16)*IF(YEAR(O$16+1)=$D161,_xlfn.DAYS(DATE($D161,12,31),O$16)+1,IF(AND(YEAR(O$16+1)&lt;$D161,$D161&lt;YEAR(P$16)),_xlfn.DAYS(DATE($D161,12,31),DATE($D161,1,1))+1,0)),0))</f>
        <v>0</v>
      </c>
      <c r="Q161" s="122" cm="1">
        <f t="array" ref="Q161">IF(YEAR(Q$16)=$D161, Q$59-SUM(_xlfn._xlws.FILTER(Q$63:Q160,MOD(_xlfn.SEQUENCE(ROWS(Q$63:Q160)),5)=4)),ROUND(Q$59/_xlfn.DAYS(Q$16,P$16)*IF(YEAR(P$16+1)=$D161,_xlfn.DAYS(DATE($D161,12,31),P$16)+1,IF(AND(YEAR(P$16+1)&lt;$D161,$D161&lt;YEAR(Q$16)),_xlfn.DAYS(DATE($D161,12,31),DATE($D161,1,1))+1,0)),0))</f>
        <v>0</v>
      </c>
      <c r="R161" s="122" cm="1">
        <f t="array" ref="R161">IF(YEAR(R$16)=$D161, R$59-SUM(_xlfn._xlws.FILTER(R$63:R160,MOD(_xlfn.SEQUENCE(ROWS(R$63:R160)),5)=4)),ROUND(R$59/_xlfn.DAYS(R$16,Q$16)*IF(YEAR(Q$16+1)=$D161,_xlfn.DAYS(DATE($D161,12,31),Q$16)+1,IF(AND(YEAR(Q$16+1)&lt;$D161,$D161&lt;YEAR(R$16)),_xlfn.DAYS(DATE($D161,12,31),DATE($D161,1,1))+1,0)),0))</f>
        <v>0</v>
      </c>
      <c r="S161" s="122" cm="1">
        <f t="array" ref="S161">IF(YEAR(S$16)=$D161, S$59-SUM(_xlfn._xlws.FILTER(S$63:S160,MOD(_xlfn.SEQUENCE(ROWS(S$63:S160)),5)=4)),ROUND(S$59/_xlfn.DAYS(S$16,R$16)*IF(YEAR(R$16+1)=$D161,_xlfn.DAYS(DATE($D161,12,31),R$16)+1,IF(AND(YEAR(R$16+1)&lt;$D161,$D161&lt;YEAR(S$16)),_xlfn.DAYS(DATE($D161,12,31),DATE($D161,1,1))+1,0)),0))</f>
        <v>0</v>
      </c>
      <c r="T161" s="122" cm="1">
        <f t="array" ref="T161">IF(YEAR(T$16)=$D161, T$59-SUM(_xlfn._xlws.FILTER(T$63:T160,MOD(_xlfn.SEQUENCE(ROWS(T$63:T160)),5)=4)),ROUND(T$59/_xlfn.DAYS(T$16,S$16)*IF(YEAR(S$16+1)=$D161,_xlfn.DAYS(DATE($D161,12,31),S$16)+1,IF(AND(YEAR(S$16+1)&lt;$D161,$D161&lt;YEAR(T$16)),_xlfn.DAYS(DATE($D161,12,31),DATE($D161,1,1))+1,0)),0))</f>
        <v>0</v>
      </c>
      <c r="U161" s="122" cm="1">
        <f t="array" ref="U161">IF(YEAR(U$16)=$D161, U$59-SUM(_xlfn._xlws.FILTER(U$63:U160,MOD(_xlfn.SEQUENCE(ROWS(U$63:U160)),5)=4)),ROUND(U$59/_xlfn.DAYS(U$16,T$16)*IF(YEAR(T$16+1)=$D161,_xlfn.DAYS(DATE($D161,12,31),T$16)+1,IF(AND(YEAR(T$16+1)&lt;$D161,$D161&lt;YEAR(U$16)),_xlfn.DAYS(DATE($D161,12,31),DATE($D161,1,1))+1,0)),0))</f>
        <v>0</v>
      </c>
      <c r="V161" s="122" cm="1">
        <f t="array" ref="V161">IF(YEAR(V$16)=$D161, V$59-SUM(_xlfn._xlws.FILTER(V$63:V160,MOD(_xlfn.SEQUENCE(ROWS(V$63:V160)),5)=4)),ROUND(V$59/_xlfn.DAYS(V$16,U$16)*IF(YEAR(U$16+1)=$D161,_xlfn.DAYS(DATE($D161,12,31),U$16)+1,IF(AND(YEAR(U$16+1)&lt;$D161,$D161&lt;YEAR(V$16)),_xlfn.DAYS(DATE($D161,12,31),DATE($D161,1,1))+1,0)),0))</f>
        <v>0</v>
      </c>
      <c r="W161" s="122" cm="1">
        <f t="array" ref="W161">IF(YEAR(W$16)=$D161, W$59-SUM(_xlfn._xlws.FILTER(W$63:W160,MOD(_xlfn.SEQUENCE(ROWS(W$63:W160)),5)=4)),ROUND(W$59/_xlfn.DAYS(W$16,V$16)*IF(YEAR(V$16+1)=$D161,_xlfn.DAYS(DATE($D161,12,31),V$16)+1,IF(AND(YEAR(V$16+1)&lt;$D161,$D161&lt;YEAR(W$16)),_xlfn.DAYS(DATE($D161,12,31),DATE($D161,1,1))+1,0)),0))</f>
        <v>7837</v>
      </c>
      <c r="X161" s="122" cm="1">
        <f t="array" ref="X161">IF(YEAR(X$16)=$D161, X$59-SUM(_xlfn._xlws.FILTER(X$63:X160,MOD(_xlfn.SEQUENCE(ROWS(X$63:X160)),5)=4)),ROUND(X$59/_xlfn.DAYS(X$16,W$16)*IF(YEAR(W$16+1)=$D161,_xlfn.DAYS(DATE($D161,12,31),W$16)+1,IF(AND(YEAR(W$16+1)&lt;$D161,$D161&lt;YEAR(X$16)),_xlfn.DAYS(DATE($D161,12,31),DATE($D161,1,1))+1,0)),0))</f>
        <v>3051</v>
      </c>
    </row>
    <row r="162" spans="1:24" ht="17" hidden="1" outlineLevel="1" x14ac:dyDescent="0.25">
      <c r="A162" s="5">
        <v>33</v>
      </c>
      <c r="B162" s="129" t="s">
        <v>170</v>
      </c>
      <c r="C162" s="124" t="s">
        <v>171</v>
      </c>
      <c r="D162" s="125">
        <f t="shared" si="55"/>
        <v>2039</v>
      </c>
      <c r="E162" s="126">
        <f>E158-E161</f>
        <v>0</v>
      </c>
      <c r="F162" s="126">
        <f t="shared" ref="F162:X162" si="66">F158-F161</f>
        <v>0</v>
      </c>
      <c r="G162" s="126">
        <f t="shared" si="66"/>
        <v>0</v>
      </c>
      <c r="H162" s="126">
        <f t="shared" si="66"/>
        <v>0</v>
      </c>
      <c r="I162" s="126">
        <f t="shared" si="66"/>
        <v>0</v>
      </c>
      <c r="J162" s="126">
        <f t="shared" si="66"/>
        <v>0</v>
      </c>
      <c r="K162" s="126">
        <f t="shared" si="66"/>
        <v>0</v>
      </c>
      <c r="L162" s="126">
        <f t="shared" si="66"/>
        <v>0</v>
      </c>
      <c r="M162" s="126">
        <f t="shared" si="66"/>
        <v>0</v>
      </c>
      <c r="N162" s="126">
        <f t="shared" si="66"/>
        <v>0</v>
      </c>
      <c r="O162" s="126">
        <f t="shared" si="66"/>
        <v>0</v>
      </c>
      <c r="P162" s="126">
        <f t="shared" si="66"/>
        <v>0</v>
      </c>
      <c r="Q162" s="126">
        <f t="shared" si="66"/>
        <v>0</v>
      </c>
      <c r="R162" s="126">
        <f t="shared" si="66"/>
        <v>0</v>
      </c>
      <c r="S162" s="126">
        <f t="shared" si="66"/>
        <v>0</v>
      </c>
      <c r="T162" s="126">
        <f t="shared" si="66"/>
        <v>0</v>
      </c>
      <c r="U162" s="126">
        <f t="shared" si="66"/>
        <v>0</v>
      </c>
      <c r="V162" s="126">
        <f t="shared" si="66"/>
        <v>0</v>
      </c>
      <c r="W162" s="126">
        <f t="shared" si="66"/>
        <v>0</v>
      </c>
      <c r="X162" s="126">
        <f t="shared" si="66"/>
        <v>0</v>
      </c>
    </row>
    <row r="163" spans="1:24" ht="17" hidden="1" outlineLevel="1" x14ac:dyDescent="0.25">
      <c r="A163" s="5">
        <v>27</v>
      </c>
      <c r="B163" s="37" t="s">
        <v>162</v>
      </c>
      <c r="C163" s="114" t="s">
        <v>163</v>
      </c>
      <c r="D163" s="115">
        <f t="shared" si="55"/>
        <v>2040</v>
      </c>
      <c r="E163" s="116" cm="1">
        <f t="array" ref="E163">IF(YEAR(E$16)=$D163, E$44-SUM(_xlfn._xlws.FILTER(E$63:E162,MOD(_xlfn.SEQUENCE(ROWS(E$63:E162)),5)=1)),ROUND(E$44/_xlfn.DAYS(E$16,D$16)*IF(YEAR(D$16+1)=$D163,_xlfn.DAYS(DATE($D163,12,31),D$16)+1,IF(AND(YEAR(D$16+1)&lt;$D163,$D163&lt;YEAR(E$16)),_xlfn.DAYS(DATE($D163,12,31),DATE($D163,1,1))+1,0)),0))</f>
        <v>0</v>
      </c>
      <c r="F163" s="116" cm="1">
        <f t="array" ref="F163">IF(YEAR(F$16)=$D163, F$44-SUM(_xlfn._xlws.FILTER(F$63:F162,MOD(_xlfn.SEQUENCE(ROWS(F$63:F162)),5)=1)),ROUND(F$44/_xlfn.DAYS(F$16,E$16)*IF(YEAR(E$16+1)=$D163,_xlfn.DAYS(DATE($D163,12,31),E$16)+1,IF(AND(YEAR(E$16+1)&lt;$D163,$D163&lt;YEAR(F$16)),_xlfn.DAYS(DATE($D163,12,31),DATE($D163,1,1))+1,0)),0))</f>
        <v>0</v>
      </c>
      <c r="G163" s="116" cm="1">
        <f t="array" ref="G163">IF(YEAR(G$16)=$D163, G$44-SUM(_xlfn._xlws.FILTER(G$63:G162,MOD(_xlfn.SEQUENCE(ROWS(G$63:G162)),5)=1)),ROUND(G$44/_xlfn.DAYS(G$16,F$16)*IF(YEAR(F$16+1)=$D163,_xlfn.DAYS(DATE($D163,12,31),F$16)+1,IF(AND(YEAR(F$16+1)&lt;$D163,$D163&lt;YEAR(G$16)),_xlfn.DAYS(DATE($D163,12,31),DATE($D163,1,1))+1,0)),0))</f>
        <v>0</v>
      </c>
      <c r="H163" s="116" cm="1">
        <f t="array" ref="H163">IF(YEAR(H$16)=$D163, H$44-SUM(_xlfn._xlws.FILTER(H$63:H162,MOD(_xlfn.SEQUENCE(ROWS(H$63:H162)),5)=1)),ROUND(H$44/_xlfn.DAYS(H$16,G$16)*IF(YEAR(G$16+1)=$D163,_xlfn.DAYS(DATE($D163,12,31),G$16)+1,IF(AND(YEAR(G$16+1)&lt;$D163,$D163&lt;YEAR(H$16)),_xlfn.DAYS(DATE($D163,12,31),DATE($D163,1,1))+1,0)),0))</f>
        <v>0</v>
      </c>
      <c r="I163" s="116" cm="1">
        <f t="array" ref="I163">IF(YEAR(I$16)=$D163, I$44-SUM(_xlfn._xlws.FILTER(I$63:I162,MOD(_xlfn.SEQUENCE(ROWS(I$63:I162)),5)=1)),ROUND(I$44/_xlfn.DAYS(I$16,H$16)*IF(YEAR(H$16+1)=$D163,_xlfn.DAYS(DATE($D163,12,31),H$16)+1,IF(AND(YEAR(H$16+1)&lt;$D163,$D163&lt;YEAR(I$16)),_xlfn.DAYS(DATE($D163,12,31),DATE($D163,1,1))+1,0)),0))</f>
        <v>0</v>
      </c>
      <c r="J163" s="116" cm="1">
        <f t="array" ref="J163">IF(YEAR(J$16)=$D163, J$44-SUM(_xlfn._xlws.FILTER(J$63:J162,MOD(_xlfn.SEQUENCE(ROWS(J$63:J162)),5)=1)),ROUND(J$44/_xlfn.DAYS(J$16,I$16)*IF(YEAR(I$16+1)=$D163,_xlfn.DAYS(DATE($D163,12,31),I$16)+1,IF(AND(YEAR(I$16+1)&lt;$D163,$D163&lt;YEAR(J$16)),_xlfn.DAYS(DATE($D163,12,31),DATE($D163,1,1))+1,0)),0))</f>
        <v>0</v>
      </c>
      <c r="K163" s="116" cm="1">
        <f t="array" ref="K163">IF(YEAR(K$16)=$D163, K$44-SUM(_xlfn._xlws.FILTER(K$63:K162,MOD(_xlfn.SEQUENCE(ROWS(K$63:K162)),5)=1)),ROUND(K$44/_xlfn.DAYS(K$16,J$16)*IF(YEAR(J$16+1)=$D163,_xlfn.DAYS(DATE($D163,12,31),J$16)+1,IF(AND(YEAR(J$16+1)&lt;$D163,$D163&lt;YEAR(K$16)),_xlfn.DAYS(DATE($D163,12,31),DATE($D163,1,1))+1,0)),0))</f>
        <v>0</v>
      </c>
      <c r="L163" s="116" cm="1">
        <f t="array" ref="L163">IF(YEAR(L$16)=$D163, L$44-SUM(_xlfn._xlws.FILTER(L$63:L162,MOD(_xlfn.SEQUENCE(ROWS(L$63:L162)),5)=1)),ROUND(L$44/_xlfn.DAYS(L$16,K$16)*IF(YEAR(K$16+1)=$D163,_xlfn.DAYS(DATE($D163,12,31),K$16)+1,IF(AND(YEAR(K$16+1)&lt;$D163,$D163&lt;YEAR(L$16)),_xlfn.DAYS(DATE($D163,12,31),DATE($D163,1,1))+1,0)),0))</f>
        <v>0</v>
      </c>
      <c r="M163" s="116" cm="1">
        <f t="array" ref="M163">IF(YEAR(M$16)=$D163, M$44-SUM(_xlfn._xlws.FILTER(M$63:M162,MOD(_xlfn.SEQUENCE(ROWS(M$63:M162)),5)=1)),ROUND(M$44/_xlfn.DAYS(M$16,L$16)*IF(YEAR(L$16+1)=$D163,_xlfn.DAYS(DATE($D163,12,31),L$16)+1,IF(AND(YEAR(L$16+1)&lt;$D163,$D163&lt;YEAR(M$16)),_xlfn.DAYS(DATE($D163,12,31),DATE($D163,1,1))+1,0)),0))</f>
        <v>0</v>
      </c>
      <c r="N163" s="116" cm="1">
        <f t="array" ref="N163">IF(YEAR(N$16)=$D163, N$44-SUM(_xlfn._xlws.FILTER(N$63:N162,MOD(_xlfn.SEQUENCE(ROWS(N$63:N162)),5)=1)),ROUND(N$44/_xlfn.DAYS(N$16,M$16)*IF(YEAR(M$16+1)=$D163,_xlfn.DAYS(DATE($D163,12,31),M$16)+1,IF(AND(YEAR(M$16+1)&lt;$D163,$D163&lt;YEAR(N$16)),_xlfn.DAYS(DATE($D163,12,31),DATE($D163,1,1))+1,0)),0))</f>
        <v>0</v>
      </c>
      <c r="O163" s="116" cm="1">
        <f t="array" ref="O163">IF(YEAR(O$16)=$D163, O$44-SUM(_xlfn._xlws.FILTER(O$63:O162,MOD(_xlfn.SEQUENCE(ROWS(O$63:O162)),5)=1)),ROUND(O$44/_xlfn.DAYS(O$16,N$16)*IF(YEAR(N$16+1)=$D163,_xlfn.DAYS(DATE($D163,12,31),N$16)+1,IF(AND(YEAR(N$16+1)&lt;$D163,$D163&lt;YEAR(O$16)),_xlfn.DAYS(DATE($D163,12,31),DATE($D163,1,1))+1,0)),0))</f>
        <v>0</v>
      </c>
      <c r="P163" s="116" cm="1">
        <f t="array" ref="P163">IF(YEAR(P$16)=$D163, P$44-SUM(_xlfn._xlws.FILTER(P$63:P162,MOD(_xlfn.SEQUENCE(ROWS(P$63:P162)),5)=1)),ROUND(P$44/_xlfn.DAYS(P$16,O$16)*IF(YEAR(O$16+1)=$D163,_xlfn.DAYS(DATE($D163,12,31),O$16)+1,IF(AND(YEAR(O$16+1)&lt;$D163,$D163&lt;YEAR(P$16)),_xlfn.DAYS(DATE($D163,12,31),DATE($D163,1,1))+1,0)),0))</f>
        <v>0</v>
      </c>
      <c r="Q163" s="116" cm="1">
        <f t="array" ref="Q163">IF(YEAR(Q$16)=$D163, Q$44-SUM(_xlfn._xlws.FILTER(Q$63:Q162,MOD(_xlfn.SEQUENCE(ROWS(Q$63:Q162)),5)=1)),ROUND(Q$44/_xlfn.DAYS(Q$16,P$16)*IF(YEAR(P$16+1)=$D163,_xlfn.DAYS(DATE($D163,12,31),P$16)+1,IF(AND(YEAR(P$16+1)&lt;$D163,$D163&lt;YEAR(Q$16)),_xlfn.DAYS(DATE($D163,12,31),DATE($D163,1,1))+1,0)),0))</f>
        <v>0</v>
      </c>
      <c r="R163" s="116" cm="1">
        <f t="array" ref="R163">IF(YEAR(R$16)=$D163, R$44-SUM(_xlfn._xlws.FILTER(R$63:R162,MOD(_xlfn.SEQUENCE(ROWS(R$63:R162)),5)=1)),ROUND(R$44/_xlfn.DAYS(R$16,Q$16)*IF(YEAR(Q$16+1)=$D163,_xlfn.DAYS(DATE($D163,12,31),Q$16)+1,IF(AND(YEAR(Q$16+1)&lt;$D163,$D163&lt;YEAR(R$16)),_xlfn.DAYS(DATE($D163,12,31),DATE($D163,1,1))+1,0)),0))</f>
        <v>0</v>
      </c>
      <c r="S163" s="116" cm="1">
        <f t="array" ref="S163">IF(YEAR(S$16)=$D163, S$44-SUM(_xlfn._xlws.FILTER(S$63:S162,MOD(_xlfn.SEQUENCE(ROWS(S$63:S162)),5)=1)),ROUND(S$44/_xlfn.DAYS(S$16,R$16)*IF(YEAR(R$16+1)=$D163,_xlfn.DAYS(DATE($D163,12,31),R$16)+1,IF(AND(YEAR(R$16+1)&lt;$D163,$D163&lt;YEAR(S$16)),_xlfn.DAYS(DATE($D163,12,31),DATE($D163,1,1))+1,0)),0))</f>
        <v>0</v>
      </c>
      <c r="T163" s="116" cm="1">
        <f t="array" ref="T163">IF(YEAR(T$16)=$D163, T$44-SUM(_xlfn._xlws.FILTER(T$63:T162,MOD(_xlfn.SEQUENCE(ROWS(T$63:T162)),5)=1)),ROUND(T$44/_xlfn.DAYS(T$16,S$16)*IF(YEAR(S$16+1)=$D163,_xlfn.DAYS(DATE($D163,12,31),S$16)+1,IF(AND(YEAR(S$16+1)&lt;$D163,$D163&lt;YEAR(T$16)),_xlfn.DAYS(DATE($D163,12,31),DATE($D163,1,1))+1,0)),0))</f>
        <v>0</v>
      </c>
      <c r="U163" s="116" cm="1">
        <f t="array" ref="U163">IF(YEAR(U$16)=$D163, U$44-SUM(_xlfn._xlws.FILTER(U$63:U162,MOD(_xlfn.SEQUENCE(ROWS(U$63:U162)),5)=1)),ROUND(U$44/_xlfn.DAYS(U$16,T$16)*IF(YEAR(T$16+1)=$D163,_xlfn.DAYS(DATE($D163,12,31),T$16)+1,IF(AND(YEAR(T$16+1)&lt;$D163,$D163&lt;YEAR(U$16)),_xlfn.DAYS(DATE($D163,12,31),DATE($D163,1,1))+1,0)),0))</f>
        <v>0</v>
      </c>
      <c r="V163" s="116" cm="1">
        <f t="array" ref="V163">IF(YEAR(V$16)=$D163, V$44-SUM(_xlfn._xlws.FILTER(V$63:V162,MOD(_xlfn.SEQUENCE(ROWS(V$63:V162)),5)=1)),ROUND(V$44/_xlfn.DAYS(V$16,U$16)*IF(YEAR(U$16+1)=$D163,_xlfn.DAYS(DATE($D163,12,31),U$16)+1,IF(AND(YEAR(U$16+1)&lt;$D163,$D163&lt;YEAR(V$16)),_xlfn.DAYS(DATE($D163,12,31),DATE($D163,1,1))+1,0)),0))</f>
        <v>0</v>
      </c>
      <c r="W163" s="116" cm="1">
        <f t="array" ref="W163">IF(YEAR(W$16)=$D163, W$44-SUM(_xlfn._xlws.FILTER(W$63:W162,MOD(_xlfn.SEQUENCE(ROWS(W$63:W162)),5)=1)),ROUND(W$44/_xlfn.DAYS(W$16,V$16)*IF(YEAR(V$16+1)=$D163,_xlfn.DAYS(DATE($D163,12,31),V$16)+1,IF(AND(YEAR(V$16+1)&lt;$D163,$D163&lt;YEAR(W$16)),_xlfn.DAYS(DATE($D163,12,31),DATE($D163,1,1))+1,0)),0))</f>
        <v>0</v>
      </c>
      <c r="X163" s="116" cm="1">
        <f t="array" ref="X163">IF(YEAR(X$16)=$D163, X$44-SUM(_xlfn._xlws.FILTER(X$63:X162,MOD(_xlfn.SEQUENCE(ROWS(X$63:X162)),5)=1)),ROUND(X$44/_xlfn.DAYS(X$16,W$16)*IF(YEAR(W$16+1)=$D163,_xlfn.DAYS(DATE($D163,12,31),W$16)+1,IF(AND(YEAR(W$16+1)&lt;$D163,$D163&lt;YEAR(X$16)),_xlfn.DAYS(DATE($D163,12,31),DATE($D163,1,1))+1,0)),0))</f>
        <v>7287</v>
      </c>
    </row>
    <row r="164" spans="1:24" ht="17" hidden="1" outlineLevel="1" x14ac:dyDescent="0.25">
      <c r="A164" s="5">
        <v>28</v>
      </c>
      <c r="B164" s="129" t="s">
        <v>164</v>
      </c>
      <c r="C164" s="114" t="s">
        <v>165</v>
      </c>
      <c r="D164" s="115">
        <f t="shared" si="55"/>
        <v>2040</v>
      </c>
      <c r="E164" s="116" cm="1">
        <f t="array" ref="E164">IF(YEAR(E$16)=$D164, E$46-SUM(_xlfn._xlws.FILTER(E$63:E163,MOD(_xlfn.SEQUENCE(ROWS(E$63:E163)),5)=2)),ROUND(E$46/_xlfn.DAYS(E$16,D$16)*IF(YEAR(D$16+1)=$D164,_xlfn.DAYS(DATE($D164,12,31),D$16)+1,IF(AND(YEAR(D$16+1)&lt;$D164,$D164&lt;YEAR(E$16)),_xlfn.DAYS(DATE($D164,12,31),DATE($D164,1,1))+1,0)),0))</f>
        <v>0</v>
      </c>
      <c r="F164" s="116" cm="1">
        <f t="array" ref="F164">IF(YEAR(F$16)=$D164, F$46-SUM(_xlfn._xlws.FILTER(F$63:F163,MOD(_xlfn.SEQUENCE(ROWS(F$63:F163)),5)=2)),ROUND(F$46/_xlfn.DAYS(F$16,E$16)*IF(YEAR(E$16+1)=$D164,_xlfn.DAYS(DATE($D164,12,31),E$16)+1,IF(AND(YEAR(E$16+1)&lt;$D164,$D164&lt;YEAR(F$16)),_xlfn.DAYS(DATE($D164,12,31),DATE($D164,1,1))+1,0)),0))</f>
        <v>0</v>
      </c>
      <c r="G164" s="116" cm="1">
        <f t="array" ref="G164">IF(YEAR(G$16)=$D164, G$46-SUM(_xlfn._xlws.FILTER(G$63:G163,MOD(_xlfn.SEQUENCE(ROWS(G$63:G163)),5)=2)),ROUND(G$46/_xlfn.DAYS(G$16,F$16)*IF(YEAR(F$16+1)=$D164,_xlfn.DAYS(DATE($D164,12,31),F$16)+1,IF(AND(YEAR(F$16+1)&lt;$D164,$D164&lt;YEAR(G$16)),_xlfn.DAYS(DATE($D164,12,31),DATE($D164,1,1))+1,0)),0))</f>
        <v>0</v>
      </c>
      <c r="H164" s="116" cm="1">
        <f t="array" ref="H164">IF(YEAR(H$16)=$D164, H$46-SUM(_xlfn._xlws.FILTER(H$63:H163,MOD(_xlfn.SEQUENCE(ROWS(H$63:H163)),5)=2)),ROUND(H$46/_xlfn.DAYS(H$16,G$16)*IF(YEAR(G$16+1)=$D164,_xlfn.DAYS(DATE($D164,12,31),G$16)+1,IF(AND(YEAR(G$16+1)&lt;$D164,$D164&lt;YEAR(H$16)),_xlfn.DAYS(DATE($D164,12,31),DATE($D164,1,1))+1,0)),0))</f>
        <v>0</v>
      </c>
      <c r="I164" s="116" cm="1">
        <f t="array" ref="I164">IF(YEAR(I$16)=$D164, I$46-SUM(_xlfn._xlws.FILTER(I$63:I163,MOD(_xlfn.SEQUENCE(ROWS(I$63:I163)),5)=2)),ROUND(I$46/_xlfn.DAYS(I$16,H$16)*IF(YEAR(H$16+1)=$D164,_xlfn.DAYS(DATE($D164,12,31),H$16)+1,IF(AND(YEAR(H$16+1)&lt;$D164,$D164&lt;YEAR(I$16)),_xlfn.DAYS(DATE($D164,12,31),DATE($D164,1,1))+1,0)),0))</f>
        <v>0</v>
      </c>
      <c r="J164" s="116" cm="1">
        <f t="array" ref="J164">IF(YEAR(J$16)=$D164, J$46-SUM(_xlfn._xlws.FILTER(J$63:J163,MOD(_xlfn.SEQUENCE(ROWS(J$63:J163)),5)=2)),ROUND(J$46/_xlfn.DAYS(J$16,I$16)*IF(YEAR(I$16+1)=$D164,_xlfn.DAYS(DATE($D164,12,31),I$16)+1,IF(AND(YEAR(I$16+1)&lt;$D164,$D164&lt;YEAR(J$16)),_xlfn.DAYS(DATE($D164,12,31),DATE($D164,1,1))+1,0)),0))</f>
        <v>0</v>
      </c>
      <c r="K164" s="116" cm="1">
        <f t="array" ref="K164">IF(YEAR(K$16)=$D164, K$46-SUM(_xlfn._xlws.FILTER(K$63:K163,MOD(_xlfn.SEQUENCE(ROWS(K$63:K163)),5)=2)),ROUND(K$46/_xlfn.DAYS(K$16,J$16)*IF(YEAR(J$16+1)=$D164,_xlfn.DAYS(DATE($D164,12,31),J$16)+1,IF(AND(YEAR(J$16+1)&lt;$D164,$D164&lt;YEAR(K$16)),_xlfn.DAYS(DATE($D164,12,31),DATE($D164,1,1))+1,0)),0))</f>
        <v>0</v>
      </c>
      <c r="L164" s="116" cm="1">
        <f t="array" ref="L164">IF(YEAR(L$16)=$D164, L$46-SUM(_xlfn._xlws.FILTER(L$63:L163,MOD(_xlfn.SEQUENCE(ROWS(L$63:L163)),5)=2)),ROUND(L$46/_xlfn.DAYS(L$16,K$16)*IF(YEAR(K$16+1)=$D164,_xlfn.DAYS(DATE($D164,12,31),K$16)+1,IF(AND(YEAR(K$16+1)&lt;$D164,$D164&lt;YEAR(L$16)),_xlfn.DAYS(DATE($D164,12,31),DATE($D164,1,1))+1,0)),0))</f>
        <v>0</v>
      </c>
      <c r="M164" s="116" cm="1">
        <f t="array" ref="M164">IF(YEAR(M$16)=$D164, M$46-SUM(_xlfn._xlws.FILTER(M$63:M163,MOD(_xlfn.SEQUENCE(ROWS(M$63:M163)),5)=2)),ROUND(M$46/_xlfn.DAYS(M$16,L$16)*IF(YEAR(L$16+1)=$D164,_xlfn.DAYS(DATE($D164,12,31),L$16)+1,IF(AND(YEAR(L$16+1)&lt;$D164,$D164&lt;YEAR(M$16)),_xlfn.DAYS(DATE($D164,12,31),DATE($D164,1,1))+1,0)),0))</f>
        <v>0</v>
      </c>
      <c r="N164" s="116" cm="1">
        <f t="array" ref="N164">IF(YEAR(N$16)=$D164, N$46-SUM(_xlfn._xlws.FILTER(N$63:N163,MOD(_xlfn.SEQUENCE(ROWS(N$63:N163)),5)=2)),ROUND(N$46/_xlfn.DAYS(N$16,M$16)*IF(YEAR(M$16+1)=$D164,_xlfn.DAYS(DATE($D164,12,31),M$16)+1,IF(AND(YEAR(M$16+1)&lt;$D164,$D164&lt;YEAR(N$16)),_xlfn.DAYS(DATE($D164,12,31),DATE($D164,1,1))+1,0)),0))</f>
        <v>0</v>
      </c>
      <c r="O164" s="116" cm="1">
        <f t="array" ref="O164">IF(YEAR(O$16)=$D164, O$46-SUM(_xlfn._xlws.FILTER(O$63:O163,MOD(_xlfn.SEQUENCE(ROWS(O$63:O163)),5)=2)),ROUND(O$46/_xlfn.DAYS(O$16,N$16)*IF(YEAR(N$16+1)=$D164,_xlfn.DAYS(DATE($D164,12,31),N$16)+1,IF(AND(YEAR(N$16+1)&lt;$D164,$D164&lt;YEAR(O$16)),_xlfn.DAYS(DATE($D164,12,31),DATE($D164,1,1))+1,0)),0))</f>
        <v>0</v>
      </c>
      <c r="P164" s="116" cm="1">
        <f t="array" ref="P164">IF(YEAR(P$16)=$D164, P$46-SUM(_xlfn._xlws.FILTER(P$63:P163,MOD(_xlfn.SEQUENCE(ROWS(P$63:P163)),5)=2)),ROUND(P$46/_xlfn.DAYS(P$16,O$16)*IF(YEAR(O$16+1)=$D164,_xlfn.DAYS(DATE($D164,12,31),O$16)+1,IF(AND(YEAR(O$16+1)&lt;$D164,$D164&lt;YEAR(P$16)),_xlfn.DAYS(DATE($D164,12,31),DATE($D164,1,1))+1,0)),0))</f>
        <v>0</v>
      </c>
      <c r="Q164" s="116" cm="1">
        <f t="array" ref="Q164">IF(YEAR(Q$16)=$D164, Q$46-SUM(_xlfn._xlws.FILTER(Q$63:Q163,MOD(_xlfn.SEQUENCE(ROWS(Q$63:Q163)),5)=2)),ROUND(Q$46/_xlfn.DAYS(Q$16,P$16)*IF(YEAR(P$16+1)=$D164,_xlfn.DAYS(DATE($D164,12,31),P$16)+1,IF(AND(YEAR(P$16+1)&lt;$D164,$D164&lt;YEAR(Q$16)),_xlfn.DAYS(DATE($D164,12,31),DATE($D164,1,1))+1,0)),0))</f>
        <v>0</v>
      </c>
      <c r="R164" s="116" cm="1">
        <f t="array" ref="R164">IF(YEAR(R$16)=$D164, R$46-SUM(_xlfn._xlws.FILTER(R$63:R163,MOD(_xlfn.SEQUENCE(ROWS(R$63:R163)),5)=2)),ROUND(R$46/_xlfn.DAYS(R$16,Q$16)*IF(YEAR(Q$16+1)=$D164,_xlfn.DAYS(DATE($D164,12,31),Q$16)+1,IF(AND(YEAR(Q$16+1)&lt;$D164,$D164&lt;YEAR(R$16)),_xlfn.DAYS(DATE($D164,12,31),DATE($D164,1,1))+1,0)),0))</f>
        <v>0</v>
      </c>
      <c r="S164" s="116" cm="1">
        <f t="array" ref="S164">IF(YEAR(S$16)=$D164, S$46-SUM(_xlfn._xlws.FILTER(S$63:S163,MOD(_xlfn.SEQUENCE(ROWS(S$63:S163)),5)=2)),ROUND(S$46/_xlfn.DAYS(S$16,R$16)*IF(YEAR(R$16+1)=$D164,_xlfn.DAYS(DATE($D164,12,31),R$16)+1,IF(AND(YEAR(R$16+1)&lt;$D164,$D164&lt;YEAR(S$16)),_xlfn.DAYS(DATE($D164,12,31),DATE($D164,1,1))+1,0)),0))</f>
        <v>0</v>
      </c>
      <c r="T164" s="116" cm="1">
        <f t="array" ref="T164">IF(YEAR(T$16)=$D164, T$46-SUM(_xlfn._xlws.FILTER(T$63:T163,MOD(_xlfn.SEQUENCE(ROWS(T$63:T163)),5)=2)),ROUND(T$46/_xlfn.DAYS(T$16,S$16)*IF(YEAR(S$16+1)=$D164,_xlfn.DAYS(DATE($D164,12,31),S$16)+1,IF(AND(YEAR(S$16+1)&lt;$D164,$D164&lt;YEAR(T$16)),_xlfn.DAYS(DATE($D164,12,31),DATE($D164,1,1))+1,0)),0))</f>
        <v>0</v>
      </c>
      <c r="U164" s="116" cm="1">
        <f t="array" ref="U164">IF(YEAR(U$16)=$D164, U$46-SUM(_xlfn._xlws.FILTER(U$63:U163,MOD(_xlfn.SEQUENCE(ROWS(U$63:U163)),5)=2)),ROUND(U$46/_xlfn.DAYS(U$16,T$16)*IF(YEAR(T$16+1)=$D164,_xlfn.DAYS(DATE($D164,12,31),T$16)+1,IF(AND(YEAR(T$16+1)&lt;$D164,$D164&lt;YEAR(U$16)),_xlfn.DAYS(DATE($D164,12,31),DATE($D164,1,1))+1,0)),0))</f>
        <v>0</v>
      </c>
      <c r="V164" s="116" cm="1">
        <f t="array" ref="V164">IF(YEAR(V$16)=$D164, V$46-SUM(_xlfn._xlws.FILTER(V$63:V163,MOD(_xlfn.SEQUENCE(ROWS(V$63:V163)),5)=2)),ROUND(V$46/_xlfn.DAYS(V$16,U$16)*IF(YEAR(U$16+1)=$D164,_xlfn.DAYS(DATE($D164,12,31),U$16)+1,IF(AND(YEAR(U$16+1)&lt;$D164,$D164&lt;YEAR(V$16)),_xlfn.DAYS(DATE($D164,12,31),DATE($D164,1,1))+1,0)),0))</f>
        <v>0</v>
      </c>
      <c r="W164" s="116" cm="1">
        <f t="array" ref="W164">IF(YEAR(W$16)=$D164, W$46-SUM(_xlfn._xlws.FILTER(W$63:W163,MOD(_xlfn.SEQUENCE(ROWS(W$63:W163)),5)=2)),ROUND(W$46/_xlfn.DAYS(W$16,V$16)*IF(YEAR(V$16+1)=$D164,_xlfn.DAYS(DATE($D164,12,31),V$16)+1,IF(AND(YEAR(V$16+1)&lt;$D164,$D164&lt;YEAR(W$16)),_xlfn.DAYS(DATE($D164,12,31),DATE($D164,1,1))+1,0)),0))</f>
        <v>0</v>
      </c>
      <c r="X164" s="116" cm="1">
        <f t="array" ref="X164">IF(YEAR(X$16)=$D164, X$46-SUM(_xlfn._xlws.FILTER(X$63:X163,MOD(_xlfn.SEQUENCE(ROWS(X$63:X163)),5)=2)),ROUND(X$46/_xlfn.DAYS(X$16,W$16)*IF(YEAR(W$16+1)=$D164,_xlfn.DAYS(DATE($D164,12,31),W$16)+1,IF(AND(YEAR(W$16+1)&lt;$D164,$D164&lt;YEAR(X$16)),_xlfn.DAYS(DATE($D164,12,31),DATE($D164,1,1))+1,0)),0))</f>
        <v>1093</v>
      </c>
    </row>
    <row r="165" spans="1:24" ht="17" hidden="1" outlineLevel="1" x14ac:dyDescent="0.25">
      <c r="A165" s="5">
        <v>29</v>
      </c>
      <c r="B165" s="129" t="s">
        <v>166</v>
      </c>
      <c r="C165" s="114" t="s">
        <v>167</v>
      </c>
      <c r="D165" s="115">
        <f t="shared" si="55"/>
        <v>2040</v>
      </c>
      <c r="E165" s="116">
        <f>E163-E164</f>
        <v>0</v>
      </c>
      <c r="F165" s="116">
        <f t="shared" ref="F165:X165" si="67">F163-F164</f>
        <v>0</v>
      </c>
      <c r="G165" s="116">
        <f t="shared" si="67"/>
        <v>0</v>
      </c>
      <c r="H165" s="116">
        <f t="shared" si="67"/>
        <v>0</v>
      </c>
      <c r="I165" s="116">
        <f t="shared" si="67"/>
        <v>0</v>
      </c>
      <c r="J165" s="116">
        <f t="shared" si="67"/>
        <v>0</v>
      </c>
      <c r="K165" s="116">
        <f t="shared" si="67"/>
        <v>0</v>
      </c>
      <c r="L165" s="116">
        <f t="shared" si="67"/>
        <v>0</v>
      </c>
      <c r="M165" s="116">
        <f t="shared" si="67"/>
        <v>0</v>
      </c>
      <c r="N165" s="116">
        <f t="shared" si="67"/>
        <v>0</v>
      </c>
      <c r="O165" s="116">
        <f t="shared" si="67"/>
        <v>0</v>
      </c>
      <c r="P165" s="116">
        <f t="shared" si="67"/>
        <v>0</v>
      </c>
      <c r="Q165" s="116">
        <f t="shared" si="67"/>
        <v>0</v>
      </c>
      <c r="R165" s="116">
        <f t="shared" si="67"/>
        <v>0</v>
      </c>
      <c r="S165" s="116">
        <f t="shared" si="67"/>
        <v>0</v>
      </c>
      <c r="T165" s="116">
        <f t="shared" si="67"/>
        <v>0</v>
      </c>
      <c r="U165" s="116">
        <f t="shared" si="67"/>
        <v>0</v>
      </c>
      <c r="V165" s="116">
        <f t="shared" si="67"/>
        <v>0</v>
      </c>
      <c r="W165" s="116">
        <f t="shared" si="67"/>
        <v>0</v>
      </c>
      <c r="X165" s="116">
        <f t="shared" si="67"/>
        <v>6194</v>
      </c>
    </row>
    <row r="166" spans="1:24" ht="17" hidden="1" outlineLevel="1" x14ac:dyDescent="0.25">
      <c r="A166" s="5">
        <v>31</v>
      </c>
      <c r="B166" s="129" t="s">
        <v>168</v>
      </c>
      <c r="C166" s="114" t="s">
        <v>169</v>
      </c>
      <c r="D166" s="115">
        <f t="shared" si="55"/>
        <v>2040</v>
      </c>
      <c r="E166" s="116" cm="1">
        <f t="array" ref="E166">IF(YEAR(E$16)=$D166, E$59-SUM(_xlfn._xlws.FILTER(E$63:E165,MOD(_xlfn.SEQUENCE(ROWS(E$63:E165)),5)=4)),ROUND(E$59/_xlfn.DAYS(E$16,D$16)*IF(YEAR(D$16+1)=$D166,_xlfn.DAYS(DATE($D166,12,31),D$16)+1,IF(AND(YEAR(D$16+1)&lt;$D166,$D166&lt;YEAR(E$16)),_xlfn.DAYS(DATE($D166,12,31),DATE($D166,1,1))+1,0)),0))</f>
        <v>0</v>
      </c>
      <c r="F166" s="116" cm="1">
        <f t="array" ref="F166">IF(YEAR(F$16)=$D166, F$59-SUM(_xlfn._xlws.FILTER(F$63:F165,MOD(_xlfn.SEQUENCE(ROWS(F$63:F165)),5)=4)),ROUND(F$59/_xlfn.DAYS(F$16,E$16)*IF(YEAR(E$16+1)=$D166,_xlfn.DAYS(DATE($D166,12,31),E$16)+1,IF(AND(YEAR(E$16+1)&lt;$D166,$D166&lt;YEAR(F$16)),_xlfn.DAYS(DATE($D166,12,31),DATE($D166,1,1))+1,0)),0))</f>
        <v>0</v>
      </c>
      <c r="G166" s="116" cm="1">
        <f t="array" ref="G166">IF(YEAR(G$16)=$D166, G$59-SUM(_xlfn._xlws.FILTER(G$63:G165,MOD(_xlfn.SEQUENCE(ROWS(G$63:G165)),5)=4)),ROUND(G$59/_xlfn.DAYS(G$16,F$16)*IF(YEAR(F$16+1)=$D166,_xlfn.DAYS(DATE($D166,12,31),F$16)+1,IF(AND(YEAR(F$16+1)&lt;$D166,$D166&lt;YEAR(G$16)),_xlfn.DAYS(DATE($D166,12,31),DATE($D166,1,1))+1,0)),0))</f>
        <v>0</v>
      </c>
      <c r="H166" s="116" cm="1">
        <f t="array" ref="H166">IF(YEAR(H$16)=$D166, H$59-SUM(_xlfn._xlws.FILTER(H$63:H165,MOD(_xlfn.SEQUENCE(ROWS(H$63:H165)),5)=4)),ROUND(H$59/_xlfn.DAYS(H$16,G$16)*IF(YEAR(G$16+1)=$D166,_xlfn.DAYS(DATE($D166,12,31),G$16)+1,IF(AND(YEAR(G$16+1)&lt;$D166,$D166&lt;YEAR(H$16)),_xlfn.DAYS(DATE($D166,12,31),DATE($D166,1,1))+1,0)),0))</f>
        <v>0</v>
      </c>
      <c r="I166" s="116" cm="1">
        <f t="array" ref="I166">IF(YEAR(I$16)=$D166, I$59-SUM(_xlfn._xlws.FILTER(I$63:I165,MOD(_xlfn.SEQUENCE(ROWS(I$63:I165)),5)=4)),ROUND(I$59/_xlfn.DAYS(I$16,H$16)*IF(YEAR(H$16+1)=$D166,_xlfn.DAYS(DATE($D166,12,31),H$16)+1,IF(AND(YEAR(H$16+1)&lt;$D166,$D166&lt;YEAR(I$16)),_xlfn.DAYS(DATE($D166,12,31),DATE($D166,1,1))+1,0)),0))</f>
        <v>0</v>
      </c>
      <c r="J166" s="116" cm="1">
        <f t="array" ref="J166">IF(YEAR(J$16)=$D166, J$59-SUM(_xlfn._xlws.FILTER(J$63:J165,MOD(_xlfn.SEQUENCE(ROWS(J$63:J165)),5)=4)),ROUND(J$59/_xlfn.DAYS(J$16,I$16)*IF(YEAR(I$16+1)=$D166,_xlfn.DAYS(DATE($D166,12,31),I$16)+1,IF(AND(YEAR(I$16+1)&lt;$D166,$D166&lt;YEAR(J$16)),_xlfn.DAYS(DATE($D166,12,31),DATE($D166,1,1))+1,0)),0))</f>
        <v>0</v>
      </c>
      <c r="K166" s="116" cm="1">
        <f t="array" ref="K166">IF(YEAR(K$16)=$D166, K$59-SUM(_xlfn._xlws.FILTER(K$63:K165,MOD(_xlfn.SEQUENCE(ROWS(K$63:K165)),5)=4)),ROUND(K$59/_xlfn.DAYS(K$16,J$16)*IF(YEAR(J$16+1)=$D166,_xlfn.DAYS(DATE($D166,12,31),J$16)+1,IF(AND(YEAR(J$16+1)&lt;$D166,$D166&lt;YEAR(K$16)),_xlfn.DAYS(DATE($D166,12,31),DATE($D166,1,1))+1,0)),0))</f>
        <v>0</v>
      </c>
      <c r="L166" s="116" cm="1">
        <f t="array" ref="L166">IF(YEAR(L$16)=$D166, L$59-SUM(_xlfn._xlws.FILTER(L$63:L165,MOD(_xlfn.SEQUENCE(ROWS(L$63:L165)),5)=4)),ROUND(L$59/_xlfn.DAYS(L$16,K$16)*IF(YEAR(K$16+1)=$D166,_xlfn.DAYS(DATE($D166,12,31),K$16)+1,IF(AND(YEAR(K$16+1)&lt;$D166,$D166&lt;YEAR(L$16)),_xlfn.DAYS(DATE($D166,12,31),DATE($D166,1,1))+1,0)),0))</f>
        <v>0</v>
      </c>
      <c r="M166" s="116" cm="1">
        <f t="array" ref="M166">IF(YEAR(M$16)=$D166, M$59-SUM(_xlfn._xlws.FILTER(M$63:M165,MOD(_xlfn.SEQUENCE(ROWS(M$63:M165)),5)=4)),ROUND(M$59/_xlfn.DAYS(M$16,L$16)*IF(YEAR(L$16+1)=$D166,_xlfn.DAYS(DATE($D166,12,31),L$16)+1,IF(AND(YEAR(L$16+1)&lt;$D166,$D166&lt;YEAR(M$16)),_xlfn.DAYS(DATE($D166,12,31),DATE($D166,1,1))+1,0)),0))</f>
        <v>0</v>
      </c>
      <c r="N166" s="116" cm="1">
        <f t="array" ref="N166">IF(YEAR(N$16)=$D166, N$59-SUM(_xlfn._xlws.FILTER(N$63:N165,MOD(_xlfn.SEQUENCE(ROWS(N$63:N165)),5)=4)),ROUND(N$59/_xlfn.DAYS(N$16,M$16)*IF(YEAR(M$16+1)=$D166,_xlfn.DAYS(DATE($D166,12,31),M$16)+1,IF(AND(YEAR(M$16+1)&lt;$D166,$D166&lt;YEAR(N$16)),_xlfn.DAYS(DATE($D166,12,31),DATE($D166,1,1))+1,0)),0))</f>
        <v>0</v>
      </c>
      <c r="O166" s="116" cm="1">
        <f t="array" ref="O166">IF(YEAR(O$16)=$D166, O$59-SUM(_xlfn._xlws.FILTER(O$63:O165,MOD(_xlfn.SEQUENCE(ROWS(O$63:O165)),5)=4)),ROUND(O$59/_xlfn.DAYS(O$16,N$16)*IF(YEAR(N$16+1)=$D166,_xlfn.DAYS(DATE($D166,12,31),N$16)+1,IF(AND(YEAR(N$16+1)&lt;$D166,$D166&lt;YEAR(O$16)),_xlfn.DAYS(DATE($D166,12,31),DATE($D166,1,1))+1,0)),0))</f>
        <v>0</v>
      </c>
      <c r="P166" s="116" cm="1">
        <f t="array" ref="P166">IF(YEAR(P$16)=$D166, P$59-SUM(_xlfn._xlws.FILTER(P$63:P165,MOD(_xlfn.SEQUENCE(ROWS(P$63:P165)),5)=4)),ROUND(P$59/_xlfn.DAYS(P$16,O$16)*IF(YEAR(O$16+1)=$D166,_xlfn.DAYS(DATE($D166,12,31),O$16)+1,IF(AND(YEAR(O$16+1)&lt;$D166,$D166&lt;YEAR(P$16)),_xlfn.DAYS(DATE($D166,12,31),DATE($D166,1,1))+1,0)),0))</f>
        <v>0</v>
      </c>
      <c r="Q166" s="116" cm="1">
        <f t="array" ref="Q166">IF(YEAR(Q$16)=$D166, Q$59-SUM(_xlfn._xlws.FILTER(Q$63:Q165,MOD(_xlfn.SEQUENCE(ROWS(Q$63:Q165)),5)=4)),ROUND(Q$59/_xlfn.DAYS(Q$16,P$16)*IF(YEAR(P$16+1)=$D166,_xlfn.DAYS(DATE($D166,12,31),P$16)+1,IF(AND(YEAR(P$16+1)&lt;$D166,$D166&lt;YEAR(Q$16)),_xlfn.DAYS(DATE($D166,12,31),DATE($D166,1,1))+1,0)),0))</f>
        <v>0</v>
      </c>
      <c r="R166" s="116" cm="1">
        <f t="array" ref="R166">IF(YEAR(R$16)=$D166, R$59-SUM(_xlfn._xlws.FILTER(R$63:R165,MOD(_xlfn.SEQUENCE(ROWS(R$63:R165)),5)=4)),ROUND(R$59/_xlfn.DAYS(R$16,Q$16)*IF(YEAR(Q$16+1)=$D166,_xlfn.DAYS(DATE($D166,12,31),Q$16)+1,IF(AND(YEAR(Q$16+1)&lt;$D166,$D166&lt;YEAR(R$16)),_xlfn.DAYS(DATE($D166,12,31),DATE($D166,1,1))+1,0)),0))</f>
        <v>0</v>
      </c>
      <c r="S166" s="116" cm="1">
        <f t="array" ref="S166">IF(YEAR(S$16)=$D166, S$59-SUM(_xlfn._xlws.FILTER(S$63:S165,MOD(_xlfn.SEQUENCE(ROWS(S$63:S165)),5)=4)),ROUND(S$59/_xlfn.DAYS(S$16,R$16)*IF(YEAR(R$16+1)=$D166,_xlfn.DAYS(DATE($D166,12,31),R$16)+1,IF(AND(YEAR(R$16+1)&lt;$D166,$D166&lt;YEAR(S$16)),_xlfn.DAYS(DATE($D166,12,31),DATE($D166,1,1))+1,0)),0))</f>
        <v>0</v>
      </c>
      <c r="T166" s="116" cm="1">
        <f t="array" ref="T166">IF(YEAR(T$16)=$D166, T$59-SUM(_xlfn._xlws.FILTER(T$63:T165,MOD(_xlfn.SEQUENCE(ROWS(T$63:T165)),5)=4)),ROUND(T$59/_xlfn.DAYS(T$16,S$16)*IF(YEAR(S$16+1)=$D166,_xlfn.DAYS(DATE($D166,12,31),S$16)+1,IF(AND(YEAR(S$16+1)&lt;$D166,$D166&lt;YEAR(T$16)),_xlfn.DAYS(DATE($D166,12,31),DATE($D166,1,1))+1,0)),0))</f>
        <v>0</v>
      </c>
      <c r="U166" s="116" cm="1">
        <f t="array" ref="U166">IF(YEAR(U$16)=$D166, U$59-SUM(_xlfn._xlws.FILTER(U$63:U165,MOD(_xlfn.SEQUENCE(ROWS(U$63:U165)),5)=4)),ROUND(U$59/_xlfn.DAYS(U$16,T$16)*IF(YEAR(T$16+1)=$D166,_xlfn.DAYS(DATE($D166,12,31),T$16)+1,IF(AND(YEAR(T$16+1)&lt;$D166,$D166&lt;YEAR(U$16)),_xlfn.DAYS(DATE($D166,12,31),DATE($D166,1,1))+1,0)),0))</f>
        <v>0</v>
      </c>
      <c r="V166" s="116" cm="1">
        <f t="array" ref="V166">IF(YEAR(V$16)=$D166, V$59-SUM(_xlfn._xlws.FILTER(V$63:V165,MOD(_xlfn.SEQUENCE(ROWS(V$63:V165)),5)=4)),ROUND(V$59/_xlfn.DAYS(V$16,U$16)*IF(YEAR(U$16+1)=$D166,_xlfn.DAYS(DATE($D166,12,31),U$16)+1,IF(AND(YEAR(U$16+1)&lt;$D166,$D166&lt;YEAR(V$16)),_xlfn.DAYS(DATE($D166,12,31),DATE($D166,1,1))+1,0)),0))</f>
        <v>0</v>
      </c>
      <c r="W166" s="116" cm="1">
        <f t="array" ref="W166">IF(YEAR(W$16)=$D166, W$59-SUM(_xlfn._xlws.FILTER(W$63:W165,MOD(_xlfn.SEQUENCE(ROWS(W$63:W165)),5)=4)),ROUND(W$59/_xlfn.DAYS(W$16,V$16)*IF(YEAR(V$16+1)=$D166,_xlfn.DAYS(DATE($D166,12,31),V$16)+1,IF(AND(YEAR(V$16+1)&lt;$D166,$D166&lt;YEAR(W$16)),_xlfn.DAYS(DATE($D166,12,31),DATE($D166,1,1))+1,0)),0))</f>
        <v>0</v>
      </c>
      <c r="X166" s="116" cm="1">
        <f t="array" ref="X166">IF(YEAR(X$16)=$D166, X$59-SUM(_xlfn._xlws.FILTER(X$63:X165,MOD(_xlfn.SEQUENCE(ROWS(X$63:X165)),5)=4)),ROUND(X$59/_xlfn.DAYS(X$16,W$16)*IF(YEAR(W$16+1)=$D166,_xlfn.DAYS(DATE($D166,12,31),W$16)+1,IF(AND(YEAR(W$16+1)&lt;$D166,$D166&lt;YEAR(X$16)),_xlfn.DAYS(DATE($D166,12,31),DATE($D166,1,1))+1,0)),0))</f>
        <v>7287</v>
      </c>
    </row>
    <row r="167" spans="1:24" ht="17" hidden="1" outlineLevel="1" x14ac:dyDescent="0.25">
      <c r="A167" s="5">
        <v>33</v>
      </c>
      <c r="B167" s="129" t="s">
        <v>170</v>
      </c>
      <c r="C167" s="117" t="s">
        <v>171</v>
      </c>
      <c r="D167" s="118">
        <f t="shared" si="55"/>
        <v>2040</v>
      </c>
      <c r="E167" s="119">
        <f>E163-E166</f>
        <v>0</v>
      </c>
      <c r="F167" s="119">
        <f t="shared" ref="F167:X167" si="68">F163-F166</f>
        <v>0</v>
      </c>
      <c r="G167" s="119">
        <f t="shared" si="68"/>
        <v>0</v>
      </c>
      <c r="H167" s="119">
        <f t="shared" si="68"/>
        <v>0</v>
      </c>
      <c r="I167" s="119">
        <f t="shared" si="68"/>
        <v>0</v>
      </c>
      <c r="J167" s="119">
        <f t="shared" si="68"/>
        <v>0</v>
      </c>
      <c r="K167" s="119">
        <f t="shared" si="68"/>
        <v>0</v>
      </c>
      <c r="L167" s="119">
        <f t="shared" si="68"/>
        <v>0</v>
      </c>
      <c r="M167" s="119">
        <f t="shared" si="68"/>
        <v>0</v>
      </c>
      <c r="N167" s="119">
        <f t="shared" si="68"/>
        <v>0</v>
      </c>
      <c r="O167" s="119">
        <f t="shared" si="68"/>
        <v>0</v>
      </c>
      <c r="P167" s="119">
        <f t="shared" si="68"/>
        <v>0</v>
      </c>
      <c r="Q167" s="119">
        <f t="shared" si="68"/>
        <v>0</v>
      </c>
      <c r="R167" s="119">
        <f t="shared" si="68"/>
        <v>0</v>
      </c>
      <c r="S167" s="119">
        <f t="shared" si="68"/>
        <v>0</v>
      </c>
      <c r="T167" s="119">
        <f t="shared" si="68"/>
        <v>0</v>
      </c>
      <c r="U167" s="119">
        <f t="shared" si="68"/>
        <v>0</v>
      </c>
      <c r="V167" s="119">
        <f t="shared" si="68"/>
        <v>0</v>
      </c>
      <c r="W167" s="119">
        <f t="shared" si="68"/>
        <v>0</v>
      </c>
      <c r="X167" s="119">
        <f t="shared" si="68"/>
        <v>0</v>
      </c>
    </row>
    <row r="168" spans="1:24" ht="16" collapsed="1" thickTop="1" x14ac:dyDescent="0.2">
      <c r="A168" s="5"/>
      <c r="B168" s="112"/>
      <c r="C168" s="3"/>
      <c r="D168" s="3"/>
      <c r="E168" s="3"/>
      <c r="F168" s="3"/>
      <c r="G168" s="3"/>
      <c r="H168" s="3"/>
      <c r="I168" s="3"/>
      <c r="J168" s="3"/>
      <c r="K168" s="3"/>
      <c r="L168" s="3"/>
      <c r="M168" s="3"/>
      <c r="N168" s="3"/>
      <c r="O168" s="3"/>
      <c r="P168" s="3"/>
      <c r="Q168" s="3"/>
      <c r="R168" s="3"/>
      <c r="S168" s="3"/>
      <c r="T168" s="3"/>
      <c r="U168" s="3"/>
      <c r="V168" s="3"/>
      <c r="W168" s="3"/>
      <c r="X168" s="3"/>
    </row>
    <row r="169" spans="1:24" x14ac:dyDescent="0.2">
      <c r="A169" s="5"/>
      <c r="B169" s="34"/>
      <c r="C169" s="3" t="s">
        <v>172</v>
      </c>
      <c r="D169" s="76">
        <f>D18+D19</f>
        <v>1570482</v>
      </c>
      <c r="E169" s="76"/>
      <c r="F169" s="76"/>
      <c r="G169" s="76"/>
      <c r="H169" s="76"/>
      <c r="I169" s="76"/>
      <c r="J169" s="76"/>
      <c r="K169" s="76"/>
      <c r="L169" s="76"/>
      <c r="M169" s="76"/>
      <c r="N169" s="76"/>
      <c r="O169" s="76"/>
      <c r="P169" s="76"/>
      <c r="Q169" s="76"/>
      <c r="R169" s="76"/>
      <c r="S169" s="76"/>
      <c r="T169" s="76"/>
      <c r="U169" s="76"/>
      <c r="V169" s="76"/>
      <c r="W169" s="76"/>
      <c r="X169" s="76"/>
    </row>
    <row r="170" spans="1:24" x14ac:dyDescent="0.2">
      <c r="A170" s="5"/>
      <c r="B170" s="34"/>
      <c r="C170" s="3" t="s">
        <v>173</v>
      </c>
      <c r="D170" s="76">
        <f t="shared" ref="D170:X170" si="69">D18+D19</f>
        <v>1570482</v>
      </c>
      <c r="E170" s="76">
        <f t="shared" si="69"/>
        <v>1515176.4177229516</v>
      </c>
      <c r="F170" s="76">
        <f t="shared" si="69"/>
        <v>1459870.835445903</v>
      </c>
      <c r="G170" s="76">
        <f t="shared" si="69"/>
        <v>1404565.2531688546</v>
      </c>
      <c r="H170" s="76">
        <f t="shared" si="69"/>
        <v>1349259.6708918063</v>
      </c>
      <c r="I170" s="76">
        <f t="shared" si="69"/>
        <v>1293954.0886147579</v>
      </c>
      <c r="J170" s="76">
        <f t="shared" si="69"/>
        <v>1255911.2213671345</v>
      </c>
      <c r="K170" s="76">
        <f t="shared" si="69"/>
        <v>1217868.3541195111</v>
      </c>
      <c r="L170" s="76">
        <f t="shared" si="69"/>
        <v>1179825.4868718877</v>
      </c>
      <c r="M170" s="76">
        <f t="shared" si="69"/>
        <v>1141782.6196242643</v>
      </c>
      <c r="N170" s="76">
        <f t="shared" si="69"/>
        <v>1103739.7523766409</v>
      </c>
      <c r="O170" s="76">
        <f t="shared" si="69"/>
        <v>1079990.8529877772</v>
      </c>
      <c r="P170" s="76">
        <f t="shared" si="69"/>
        <v>1056241.9535989135</v>
      </c>
      <c r="Q170" s="76">
        <f t="shared" si="69"/>
        <v>1032493.0542100498</v>
      </c>
      <c r="R170" s="76">
        <f t="shared" si="69"/>
        <v>1008744.154821186</v>
      </c>
      <c r="S170" s="76">
        <f t="shared" si="69"/>
        <v>984995.25543232227</v>
      </c>
      <c r="T170" s="76">
        <f t="shared" si="69"/>
        <v>979435.05285196914</v>
      </c>
      <c r="U170" s="76">
        <f t="shared" si="69"/>
        <v>973874.85027161613</v>
      </c>
      <c r="V170" s="76">
        <f t="shared" si="69"/>
        <v>968314.647691263</v>
      </c>
      <c r="W170" s="76">
        <f t="shared" si="69"/>
        <v>962754.44511090987</v>
      </c>
      <c r="X170" s="76">
        <f t="shared" si="69"/>
        <v>957194.24253055686</v>
      </c>
    </row>
    <row r="171" spans="1:24" x14ac:dyDescent="0.2">
      <c r="A171" s="5"/>
      <c r="B171" s="34"/>
      <c r="C171" s="3" t="s">
        <v>174</v>
      </c>
      <c r="D171" s="76">
        <f t="shared" ref="D171:I171" si="70">D29+D30</f>
        <v>1570482</v>
      </c>
      <c r="E171" s="76">
        <f t="shared" si="70"/>
        <v>1515176.4177229516</v>
      </c>
      <c r="F171" s="76">
        <f t="shared" si="70"/>
        <v>1459870.835445903</v>
      </c>
      <c r="G171" s="76">
        <f t="shared" si="70"/>
        <v>1404565.2531688546</v>
      </c>
      <c r="H171" s="76">
        <f t="shared" si="70"/>
        <v>1363745.0104702991</v>
      </c>
      <c r="I171" s="76">
        <f t="shared" si="70"/>
        <v>1331470.7818652904</v>
      </c>
      <c r="J171" s="76"/>
      <c r="K171" s="76"/>
      <c r="L171" s="76"/>
      <c r="M171" s="76"/>
      <c r="N171" s="76"/>
      <c r="O171" s="76"/>
      <c r="P171" s="76"/>
      <c r="Q171" s="76"/>
      <c r="R171" s="76"/>
      <c r="S171" s="76"/>
      <c r="T171" s="76"/>
      <c r="U171" s="76"/>
      <c r="V171" s="76"/>
      <c r="W171" s="76"/>
      <c r="X171" s="76"/>
    </row>
    <row r="172" spans="1:24" x14ac:dyDescent="0.2">
      <c r="A172" s="5"/>
      <c r="B172" s="34"/>
      <c r="C172" s="3" t="s">
        <v>175</v>
      </c>
      <c r="D172" s="76">
        <f>E22</f>
        <v>1166498.7718909655</v>
      </c>
      <c r="E172" s="76">
        <f>D172</f>
        <v>1166498.7718909655</v>
      </c>
      <c r="F172" s="76">
        <f t="shared" ref="F172:X172" si="71">E172</f>
        <v>1166498.7718909655</v>
      </c>
      <c r="G172" s="76">
        <f t="shared" si="71"/>
        <v>1166498.7718909655</v>
      </c>
      <c r="H172" s="76">
        <f t="shared" si="71"/>
        <v>1166498.7718909655</v>
      </c>
      <c r="I172" s="76">
        <f t="shared" si="71"/>
        <v>1166498.7718909655</v>
      </c>
      <c r="J172" s="76">
        <f t="shared" si="71"/>
        <v>1166498.7718909655</v>
      </c>
      <c r="K172" s="76">
        <f t="shared" si="71"/>
        <v>1166498.7718909655</v>
      </c>
      <c r="L172" s="76">
        <f t="shared" si="71"/>
        <v>1166498.7718909655</v>
      </c>
      <c r="M172" s="76">
        <f t="shared" si="71"/>
        <v>1166498.7718909655</v>
      </c>
      <c r="N172" s="76">
        <f t="shared" si="71"/>
        <v>1166498.7718909655</v>
      </c>
      <c r="O172" s="76">
        <f t="shared" si="71"/>
        <v>1166498.7718909655</v>
      </c>
      <c r="P172" s="76">
        <f t="shared" si="71"/>
        <v>1166498.7718909655</v>
      </c>
      <c r="Q172" s="76">
        <f t="shared" si="71"/>
        <v>1166498.7718909655</v>
      </c>
      <c r="R172" s="76">
        <f t="shared" si="71"/>
        <v>1166498.7718909655</v>
      </c>
      <c r="S172" s="76">
        <f t="shared" si="71"/>
        <v>1166498.7718909655</v>
      </c>
      <c r="T172" s="76">
        <f t="shared" si="71"/>
        <v>1166498.7718909655</v>
      </c>
      <c r="U172" s="76">
        <f t="shared" si="71"/>
        <v>1166498.7718909655</v>
      </c>
      <c r="V172" s="76">
        <f t="shared" si="71"/>
        <v>1166498.7718909655</v>
      </c>
      <c r="W172" s="76">
        <f t="shared" si="71"/>
        <v>1166498.7718909655</v>
      </c>
      <c r="X172" s="76">
        <f t="shared" si="71"/>
        <v>1166498.7718909655</v>
      </c>
    </row>
    <row r="173" spans="1:24" x14ac:dyDescent="0.2">
      <c r="A173" s="5"/>
      <c r="B173" s="34"/>
      <c r="C173" s="3" t="s">
        <v>176</v>
      </c>
      <c r="D173" s="76">
        <f t="shared" ref="D173:X173" si="72">D34+D35</f>
        <v>1570482</v>
      </c>
      <c r="E173" s="76">
        <f t="shared" si="72"/>
        <v>1606903.9920000001</v>
      </c>
      <c r="F173" s="76">
        <f t="shared" si="72"/>
        <v>1643191.2226296</v>
      </c>
      <c r="G173" s="76">
        <f t="shared" si="72"/>
        <v>1679289.5207316584</v>
      </c>
      <c r="H173" s="76">
        <f t="shared" si="72"/>
        <v>1715143.7576284134</v>
      </c>
      <c r="I173" s="76">
        <f t="shared" si="72"/>
        <v>1750697.977543764</v>
      </c>
      <c r="J173" s="76">
        <f t="shared" si="72"/>
        <v>1785895.534180955</v>
      </c>
      <c r="K173" s="76">
        <f t="shared" si="72"/>
        <v>1820679.2330359188</v>
      </c>
      <c r="L173" s="76">
        <f t="shared" si="72"/>
        <v>1854991.4789879408</v>
      </c>
      <c r="M173" s="76">
        <f t="shared" si="72"/>
        <v>1888774.4286723069</v>
      </c>
      <c r="N173" s="76">
        <f t="shared" si="72"/>
        <v>1921970.1471044791</v>
      </c>
      <c r="O173" s="76">
        <f t="shared" si="72"/>
        <v>1958608.1794659598</v>
      </c>
      <c r="P173" s="76">
        <f t="shared" si="72"/>
        <v>1990456.0686162277</v>
      </c>
      <c r="Q173" s="76">
        <f t="shared" si="72"/>
        <v>2021543.9898127953</v>
      </c>
      <c r="R173" s="76">
        <f t="shared" si="72"/>
        <v>2051815.2725203885</v>
      </c>
      <c r="S173" s="76">
        <f t="shared" si="72"/>
        <v>2081213.9807442997</v>
      </c>
      <c r="T173" s="76">
        <f t="shared" si="72"/>
        <v>2109685.0823587249</v>
      </c>
      <c r="U173" s="76">
        <f t="shared" si="72"/>
        <v>2137174.6182009396</v>
      </c>
      <c r="V173" s="76">
        <f t="shared" si="72"/>
        <v>2163629.8702170677</v>
      </c>
      <c r="W173" s="76">
        <f t="shared" si="72"/>
        <v>2188999.5279374868</v>
      </c>
      <c r="X173" s="76">
        <f t="shared" si="72"/>
        <v>2213233.8525561146</v>
      </c>
    </row>
    <row r="176" spans="1:24" x14ac:dyDescent="0.2">
      <c r="E176" s="35"/>
      <c r="F176" s="35"/>
      <c r="G176" s="35"/>
      <c r="H176" s="35"/>
      <c r="I176" s="35"/>
      <c r="J176" s="35"/>
      <c r="K176" s="35"/>
      <c r="L176" s="35"/>
      <c r="M176" s="35"/>
      <c r="N176" s="35"/>
      <c r="O176" s="35"/>
      <c r="P176" s="35"/>
      <c r="Q176" s="35"/>
      <c r="R176" s="35"/>
      <c r="S176" s="35"/>
      <c r="T176" s="35"/>
      <c r="U176" s="35"/>
      <c r="V176" s="35"/>
      <c r="W176" s="35"/>
      <c r="X176" s="35"/>
    </row>
    <row r="177" spans="5:24" x14ac:dyDescent="0.2">
      <c r="E177" s="35"/>
      <c r="F177" s="35"/>
      <c r="G177" s="35"/>
      <c r="H177" s="35"/>
      <c r="I177" s="35"/>
      <c r="J177" s="35"/>
      <c r="K177" s="35"/>
      <c r="L177" s="35"/>
      <c r="M177" s="35"/>
      <c r="N177" s="35"/>
      <c r="O177" s="35"/>
      <c r="P177" s="35"/>
      <c r="Q177" s="35"/>
      <c r="R177" s="35"/>
      <c r="S177" s="35"/>
      <c r="T177" s="35"/>
      <c r="U177" s="35"/>
      <c r="V177" s="35"/>
      <c r="W177" s="35"/>
      <c r="X177" s="35"/>
    </row>
    <row r="179" spans="5:24" x14ac:dyDescent="0.2">
      <c r="E179" s="35"/>
      <c r="F179" s="35"/>
      <c r="G179" s="35"/>
      <c r="H179" s="35"/>
      <c r="I179" s="35"/>
      <c r="J179" s="35"/>
      <c r="K179" s="35"/>
      <c r="L179" s="35"/>
      <c r="M179" s="35"/>
      <c r="N179" s="35"/>
      <c r="O179" s="35"/>
      <c r="P179" s="35"/>
      <c r="Q179" s="35"/>
      <c r="R179" s="35"/>
      <c r="S179" s="35"/>
      <c r="T179" s="35"/>
      <c r="U179" s="35"/>
      <c r="V179" s="35"/>
      <c r="W179" s="35"/>
      <c r="X179" s="35"/>
    </row>
    <row r="182" spans="5:24" x14ac:dyDescent="0.2">
      <c r="E182" s="35"/>
      <c r="F182" s="35"/>
      <c r="G182" s="35"/>
      <c r="H182" s="35"/>
      <c r="I182" s="35"/>
      <c r="J182" s="35"/>
      <c r="K182" s="35"/>
      <c r="L182" s="35"/>
      <c r="M182" s="35"/>
      <c r="N182" s="35"/>
      <c r="O182" s="35"/>
      <c r="P182" s="35"/>
      <c r="Q182" s="35"/>
      <c r="R182" s="35"/>
      <c r="S182" s="35"/>
      <c r="T182" s="35"/>
      <c r="U182" s="35"/>
      <c r="V182" s="35"/>
      <c r="W182" s="35"/>
      <c r="X182" s="35"/>
    </row>
  </sheetData>
  <mergeCells count="16">
    <mergeCell ref="A9:B9"/>
    <mergeCell ref="A10:B10"/>
    <mergeCell ref="G2:U2"/>
    <mergeCell ref="C9:D9"/>
    <mergeCell ref="C10:D10"/>
    <mergeCell ref="A7:B7"/>
    <mergeCell ref="A8:B8"/>
    <mergeCell ref="C11:D11"/>
    <mergeCell ref="I1:S1"/>
    <mergeCell ref="C8:D8"/>
    <mergeCell ref="C6:E6"/>
    <mergeCell ref="K3:Q3"/>
    <mergeCell ref="O8:R8"/>
    <mergeCell ref="O7:R7"/>
    <mergeCell ref="O6:S6"/>
    <mergeCell ref="C7:D7"/>
  </mergeCell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86CA3-7106-4B2C-BA40-D577B9ABFE7C}">
  <sheetPr>
    <pageSetUpPr autoPageBreaks="0"/>
  </sheetPr>
  <dimension ref="A1:Z173"/>
  <sheetViews>
    <sheetView zoomScaleNormal="100" zoomScaleSheetLayoutView="70" workbookViewId="0"/>
  </sheetViews>
  <sheetFormatPr baseColWidth="10" defaultColWidth="8.83203125" defaultRowHeight="15" outlineLevelRow="1" x14ac:dyDescent="0.2"/>
  <cols>
    <col min="2" max="2" width="15.5" customWidth="1"/>
    <col min="3" max="3" width="37.33203125" customWidth="1"/>
    <col min="4" max="24" width="10.33203125" customWidth="1"/>
  </cols>
  <sheetData>
    <row r="1" spans="1:24" x14ac:dyDescent="0.2">
      <c r="A1" s="3"/>
      <c r="B1" s="3"/>
      <c r="C1" s="3"/>
      <c r="D1" s="3"/>
      <c r="E1" s="3"/>
      <c r="F1" s="3"/>
      <c r="G1" s="3"/>
      <c r="H1" s="3"/>
      <c r="I1" s="139" t="s">
        <v>71</v>
      </c>
      <c r="J1" s="139"/>
      <c r="K1" s="139"/>
      <c r="L1" s="139"/>
      <c r="M1" s="139"/>
      <c r="N1" s="139"/>
      <c r="O1" s="139"/>
      <c r="P1" s="139"/>
      <c r="Q1" s="139"/>
      <c r="R1" s="139"/>
      <c r="S1" s="139"/>
      <c r="T1" s="3"/>
      <c r="U1" s="3"/>
      <c r="V1" s="3"/>
      <c r="W1" s="3"/>
      <c r="X1" s="3"/>
    </row>
    <row r="2" spans="1:24" x14ac:dyDescent="0.2">
      <c r="A2" s="3"/>
      <c r="B2" s="3"/>
      <c r="C2" s="3"/>
      <c r="D2" s="3"/>
      <c r="E2" s="3"/>
      <c r="F2" s="3"/>
      <c r="G2" s="139" t="s">
        <v>72</v>
      </c>
      <c r="H2" s="139"/>
      <c r="I2" s="139"/>
      <c r="J2" s="139"/>
      <c r="K2" s="139"/>
      <c r="L2" s="139"/>
      <c r="M2" s="139"/>
      <c r="N2" s="139"/>
      <c r="O2" s="139"/>
      <c r="P2" s="139"/>
      <c r="Q2" s="139"/>
      <c r="R2" s="139"/>
      <c r="S2" s="139"/>
      <c r="T2" s="139"/>
      <c r="U2" s="139"/>
      <c r="V2" s="3"/>
      <c r="W2" s="3"/>
      <c r="X2" s="3"/>
    </row>
    <row r="3" spans="1:24" x14ac:dyDescent="0.2">
      <c r="A3" s="8"/>
      <c r="B3" s="8"/>
      <c r="C3" s="8"/>
      <c r="D3" s="8"/>
      <c r="E3" s="11"/>
      <c r="F3" s="8"/>
      <c r="G3" s="8"/>
      <c r="H3" s="8"/>
      <c r="I3" s="11"/>
      <c r="J3" s="10"/>
      <c r="K3" s="140" t="s">
        <v>73</v>
      </c>
      <c r="L3" s="140"/>
      <c r="M3" s="140"/>
      <c r="N3" s="140"/>
      <c r="O3" s="140"/>
      <c r="P3" s="140"/>
      <c r="Q3" s="140"/>
      <c r="R3" s="10"/>
      <c r="S3" s="10"/>
      <c r="T3" s="8"/>
      <c r="U3" s="8"/>
      <c r="V3" s="10"/>
      <c r="W3" s="10"/>
      <c r="X3" s="10"/>
    </row>
    <row r="4" spans="1:24" x14ac:dyDescent="0.2">
      <c r="A4" s="3"/>
      <c r="B4" s="4"/>
      <c r="C4" s="3"/>
      <c r="D4" s="3"/>
      <c r="E4" s="3"/>
      <c r="F4" s="3"/>
      <c r="G4" s="3"/>
      <c r="H4" s="3"/>
      <c r="I4" s="3"/>
      <c r="J4" s="3"/>
      <c r="K4" s="3"/>
      <c r="L4" s="3"/>
      <c r="M4" s="3"/>
      <c r="N4" s="3"/>
      <c r="O4" s="3"/>
      <c r="P4" s="3"/>
      <c r="Q4" s="3"/>
      <c r="R4" s="3"/>
      <c r="S4" s="3"/>
      <c r="T4" s="3"/>
      <c r="U4" s="3"/>
      <c r="V4" s="3"/>
      <c r="W4" s="3"/>
      <c r="X4" s="3"/>
    </row>
    <row r="5" spans="1:24" x14ac:dyDescent="0.2">
      <c r="A5" s="3"/>
      <c r="B5" s="3"/>
      <c r="C5" s="3"/>
      <c r="D5" s="3"/>
      <c r="E5" s="3"/>
      <c r="F5" s="3"/>
      <c r="G5" s="3"/>
      <c r="H5" s="3"/>
      <c r="I5" s="3"/>
      <c r="J5" s="3"/>
      <c r="K5" s="3"/>
      <c r="L5" s="3"/>
      <c r="M5" s="3"/>
      <c r="N5" s="3"/>
      <c r="O5" s="3"/>
      <c r="P5" s="3"/>
      <c r="Q5" s="3"/>
      <c r="R5" s="3"/>
      <c r="S5" s="3"/>
      <c r="T5" s="3"/>
      <c r="U5" s="3"/>
      <c r="V5" s="3"/>
      <c r="W5" s="3"/>
      <c r="X5" s="3"/>
    </row>
    <row r="6" spans="1:24" x14ac:dyDescent="0.2">
      <c r="A6" s="5"/>
      <c r="B6" s="3"/>
      <c r="C6" s="140" t="s">
        <v>74</v>
      </c>
      <c r="D6" s="140"/>
      <c r="E6" s="140"/>
      <c r="F6" s="3"/>
      <c r="G6" s="3"/>
      <c r="H6" s="3"/>
      <c r="I6" s="3"/>
      <c r="J6" s="3"/>
      <c r="K6" s="3"/>
      <c r="L6" s="3"/>
      <c r="M6" s="3"/>
      <c r="O6" s="140" t="s">
        <v>75</v>
      </c>
      <c r="P6" s="140"/>
      <c r="Q6" s="140"/>
      <c r="R6" s="140"/>
      <c r="S6" s="140"/>
      <c r="T6" s="3"/>
      <c r="U6" s="3"/>
      <c r="V6" s="3"/>
      <c r="W6" s="3"/>
    </row>
    <row r="7" spans="1:24" ht="17" x14ac:dyDescent="0.25">
      <c r="A7" s="142" t="s">
        <v>76</v>
      </c>
      <c r="B7" s="142"/>
      <c r="C7" s="141" t="s">
        <v>77</v>
      </c>
      <c r="D7" s="141"/>
      <c r="E7" s="12">
        <v>7.0000000000000007E-2</v>
      </c>
      <c r="F7" s="3"/>
      <c r="G7" s="29"/>
      <c r="H7" s="29"/>
      <c r="I7" s="29"/>
      <c r="J7" s="3"/>
      <c r="K7" s="3"/>
      <c r="L7" s="3"/>
      <c r="M7" s="3"/>
      <c r="N7" s="3" t="s">
        <v>78</v>
      </c>
      <c r="O7" s="138" t="s">
        <v>79</v>
      </c>
      <c r="P7" s="138"/>
      <c r="Q7" s="138"/>
      <c r="R7" s="138"/>
      <c r="S7" s="13">
        <v>0.09</v>
      </c>
      <c r="T7" s="3"/>
      <c r="U7" s="3"/>
      <c r="V7" s="3"/>
      <c r="W7" s="3"/>
      <c r="X7" s="3"/>
    </row>
    <row r="8" spans="1:24" ht="17" x14ac:dyDescent="0.25">
      <c r="A8" s="142" t="s">
        <v>80</v>
      </c>
      <c r="B8" s="142"/>
      <c r="C8" s="138" t="s">
        <v>81</v>
      </c>
      <c r="D8" s="138"/>
      <c r="E8" s="13">
        <v>0.28000000000000003</v>
      </c>
      <c r="F8" s="3"/>
      <c r="G8" s="29"/>
      <c r="H8" s="29"/>
      <c r="I8" s="29"/>
      <c r="J8" s="3"/>
      <c r="K8" s="3"/>
      <c r="L8" s="3"/>
      <c r="M8" s="3"/>
      <c r="N8" s="3" t="s">
        <v>82</v>
      </c>
      <c r="O8" s="138" t="s">
        <v>83</v>
      </c>
      <c r="P8" s="138"/>
      <c r="Q8" s="138"/>
      <c r="R8" s="138"/>
      <c r="S8" s="13">
        <v>0.23</v>
      </c>
      <c r="T8" s="3"/>
      <c r="U8" s="3"/>
      <c r="V8" s="3"/>
      <c r="W8" s="3"/>
      <c r="X8" s="3"/>
    </row>
    <row r="9" spans="1:24" x14ac:dyDescent="0.2">
      <c r="A9" s="142" t="s">
        <v>84</v>
      </c>
      <c r="B9" s="142"/>
      <c r="C9" s="138" t="s">
        <v>85</v>
      </c>
      <c r="D9" s="138"/>
      <c r="E9" s="33">
        <v>0.3</v>
      </c>
      <c r="F9" s="3"/>
      <c r="G9" s="29"/>
      <c r="H9" s="29"/>
      <c r="I9" s="29"/>
      <c r="J9" s="29"/>
      <c r="K9" s="3"/>
      <c r="L9" s="3"/>
      <c r="M9" s="3"/>
      <c r="N9" s="3"/>
      <c r="O9" s="3"/>
      <c r="P9" s="3"/>
      <c r="Q9" s="3"/>
      <c r="R9" s="3"/>
      <c r="S9" s="3"/>
      <c r="T9" s="3"/>
      <c r="U9" s="3"/>
      <c r="V9" s="3"/>
      <c r="W9" s="3"/>
      <c r="X9" s="3"/>
    </row>
    <row r="10" spans="1:24" x14ac:dyDescent="0.2">
      <c r="A10" s="142" t="s">
        <v>86</v>
      </c>
      <c r="B10" s="142"/>
      <c r="C10" s="138" t="s">
        <v>87</v>
      </c>
      <c r="D10" s="138"/>
      <c r="E10" s="13">
        <v>0.15</v>
      </c>
      <c r="F10" s="3"/>
      <c r="G10" s="29"/>
      <c r="H10" s="29"/>
      <c r="I10" s="29"/>
      <c r="J10" s="29"/>
      <c r="K10" s="29"/>
      <c r="L10" s="29"/>
      <c r="M10" s="3"/>
      <c r="N10" s="3"/>
      <c r="O10" s="3"/>
      <c r="P10" s="3"/>
      <c r="Q10" s="3"/>
      <c r="R10" s="3"/>
      <c r="S10" s="3"/>
      <c r="T10" s="3"/>
      <c r="U10" s="3"/>
      <c r="V10" s="3"/>
      <c r="W10" s="3"/>
      <c r="X10" s="3"/>
    </row>
    <row r="11" spans="1:24" x14ac:dyDescent="0.2">
      <c r="A11" s="5"/>
      <c r="B11" s="3"/>
      <c r="C11" s="138" t="s">
        <v>88</v>
      </c>
      <c r="D11" s="138"/>
      <c r="E11" s="28">
        <v>44089</v>
      </c>
      <c r="F11" s="3"/>
      <c r="G11" s="29"/>
      <c r="H11" s="29"/>
      <c r="I11" s="29"/>
      <c r="J11" s="29"/>
      <c r="K11" s="29"/>
      <c r="L11" s="29"/>
      <c r="M11" s="29"/>
      <c r="N11" s="29"/>
      <c r="O11" s="29"/>
      <c r="P11" s="29"/>
      <c r="Q11" s="29"/>
      <c r="R11" s="29"/>
      <c r="S11" s="29"/>
      <c r="T11" s="29"/>
      <c r="U11" s="29"/>
      <c r="V11" s="29"/>
      <c r="W11" s="29"/>
      <c r="X11" s="29"/>
    </row>
    <row r="12" spans="1:24" x14ac:dyDescent="0.2">
      <c r="A12" s="5"/>
      <c r="B12" s="3"/>
      <c r="C12" s="3"/>
      <c r="D12" s="3"/>
      <c r="E12" s="13"/>
      <c r="F12" s="3"/>
      <c r="G12" s="3"/>
      <c r="H12" s="29"/>
      <c r="I12" s="3"/>
      <c r="J12" s="3"/>
      <c r="K12" s="3"/>
      <c r="L12" s="3"/>
      <c r="M12" s="3"/>
      <c r="N12" s="3"/>
      <c r="O12" s="3"/>
      <c r="P12" s="3"/>
      <c r="Q12" s="3"/>
      <c r="R12" s="3"/>
      <c r="S12" s="3"/>
      <c r="T12" s="3"/>
      <c r="U12" s="3"/>
      <c r="V12" s="3"/>
      <c r="W12" s="3"/>
      <c r="X12" s="3"/>
    </row>
    <row r="13" spans="1:24" x14ac:dyDescent="0.2">
      <c r="A13" s="5"/>
      <c r="B13" s="3"/>
      <c r="C13" s="3"/>
      <c r="D13" s="3"/>
      <c r="E13" s="3" t="s">
        <v>89</v>
      </c>
      <c r="F13" s="3"/>
      <c r="G13" s="3"/>
      <c r="H13" s="3"/>
      <c r="I13" s="3"/>
      <c r="J13" s="3"/>
      <c r="K13" s="3"/>
      <c r="L13" s="3"/>
      <c r="M13" s="3"/>
      <c r="N13" s="3"/>
      <c r="O13" s="3"/>
      <c r="P13" s="3"/>
      <c r="Q13" s="3"/>
      <c r="R13" s="3"/>
      <c r="S13" s="3"/>
      <c r="T13" s="3"/>
      <c r="U13" s="3"/>
      <c r="V13" s="3"/>
      <c r="W13" s="3"/>
      <c r="X13" s="3"/>
    </row>
    <row r="14" spans="1:24" ht="16" thickBot="1" x14ac:dyDescent="0.25">
      <c r="A14" s="14"/>
      <c r="B14" s="4"/>
      <c r="C14" s="6" t="s">
        <v>90</v>
      </c>
      <c r="D14" s="7">
        <v>0</v>
      </c>
      <c r="E14" s="7">
        <f>D14+1</f>
        <v>1</v>
      </c>
      <c r="F14" s="7">
        <f t="shared" ref="F14:W14" si="0">E14+1</f>
        <v>2</v>
      </c>
      <c r="G14" s="7">
        <f t="shared" si="0"/>
        <v>3</v>
      </c>
      <c r="H14" s="7">
        <f t="shared" si="0"/>
        <v>4</v>
      </c>
      <c r="I14" s="7">
        <f t="shared" si="0"/>
        <v>5</v>
      </c>
      <c r="J14" s="7">
        <f t="shared" si="0"/>
        <v>6</v>
      </c>
      <c r="K14" s="7">
        <f t="shared" si="0"/>
        <v>7</v>
      </c>
      <c r="L14" s="7">
        <f t="shared" si="0"/>
        <v>8</v>
      </c>
      <c r="M14" s="7">
        <f>L14+1</f>
        <v>9</v>
      </c>
      <c r="N14" s="7">
        <f t="shared" si="0"/>
        <v>10</v>
      </c>
      <c r="O14" s="7">
        <f t="shared" si="0"/>
        <v>11</v>
      </c>
      <c r="P14" s="7">
        <f t="shared" si="0"/>
        <v>12</v>
      </c>
      <c r="Q14" s="7">
        <f t="shared" si="0"/>
        <v>13</v>
      </c>
      <c r="R14" s="7">
        <f t="shared" si="0"/>
        <v>14</v>
      </c>
      <c r="S14" s="7">
        <f t="shared" si="0"/>
        <v>15</v>
      </c>
      <c r="T14" s="7">
        <f t="shared" si="0"/>
        <v>16</v>
      </c>
      <c r="U14" s="7">
        <f t="shared" si="0"/>
        <v>17</v>
      </c>
      <c r="V14" s="7">
        <f t="shared" si="0"/>
        <v>18</v>
      </c>
      <c r="W14" s="7">
        <f t="shared" si="0"/>
        <v>19</v>
      </c>
      <c r="X14" s="7">
        <f>W14+1</f>
        <v>20</v>
      </c>
    </row>
    <row r="15" spans="1:24" ht="17" thickTop="1" thickBot="1" x14ac:dyDescent="0.25">
      <c r="A15" s="14"/>
      <c r="B15" s="4"/>
      <c r="C15" s="6" t="s">
        <v>13</v>
      </c>
      <c r="D15" s="7"/>
      <c r="E15" s="7">
        <v>1</v>
      </c>
      <c r="F15" s="7">
        <v>2</v>
      </c>
      <c r="G15" s="7">
        <v>3</v>
      </c>
      <c r="H15" s="7">
        <v>4</v>
      </c>
      <c r="I15" s="7">
        <v>5</v>
      </c>
      <c r="J15" s="7">
        <v>6</v>
      </c>
      <c r="K15" s="7">
        <v>7</v>
      </c>
      <c r="L15" s="7">
        <v>8</v>
      </c>
      <c r="M15" s="7">
        <v>9</v>
      </c>
      <c r="N15" s="7">
        <v>10</v>
      </c>
      <c r="O15" s="7">
        <v>11</v>
      </c>
      <c r="P15" s="7">
        <v>12</v>
      </c>
      <c r="Q15" s="7">
        <v>13</v>
      </c>
      <c r="R15" s="7">
        <v>14</v>
      </c>
      <c r="S15" s="7">
        <v>15</v>
      </c>
      <c r="T15" s="7">
        <v>16</v>
      </c>
      <c r="U15" s="7">
        <v>17</v>
      </c>
      <c r="V15" s="7">
        <v>18</v>
      </c>
      <c r="W15" s="7">
        <v>19</v>
      </c>
      <c r="X15" s="7">
        <v>20</v>
      </c>
    </row>
    <row r="16" spans="1:24" ht="17" thickTop="1" thickBot="1" x14ac:dyDescent="0.25">
      <c r="A16" s="14" t="s">
        <v>91</v>
      </c>
      <c r="B16" s="4" t="s">
        <v>92</v>
      </c>
      <c r="C16" s="6" t="s">
        <v>93</v>
      </c>
      <c r="D16" s="41">
        <v>44089</v>
      </c>
      <c r="E16" s="41">
        <v>44454</v>
      </c>
      <c r="F16" s="41">
        <v>44819</v>
      </c>
      <c r="G16" s="41">
        <v>45184</v>
      </c>
      <c r="H16" s="41">
        <v>45550</v>
      </c>
      <c r="I16" s="41">
        <v>45915</v>
      </c>
      <c r="J16" s="41">
        <v>46280</v>
      </c>
      <c r="K16" s="41">
        <v>46645</v>
      </c>
      <c r="L16" s="41">
        <v>47011</v>
      </c>
      <c r="M16" s="41">
        <v>47376</v>
      </c>
      <c r="N16" s="41">
        <v>47741</v>
      </c>
      <c r="O16" s="41">
        <v>48106</v>
      </c>
      <c r="P16" s="41">
        <v>48472</v>
      </c>
      <c r="Q16" s="41">
        <v>48837</v>
      </c>
      <c r="R16" s="41">
        <v>49202</v>
      </c>
      <c r="S16" s="41">
        <v>49567</v>
      </c>
      <c r="T16" s="41">
        <v>49933</v>
      </c>
      <c r="U16" s="41">
        <v>50298</v>
      </c>
      <c r="V16" s="41">
        <v>50663</v>
      </c>
      <c r="W16" s="41">
        <v>51028</v>
      </c>
      <c r="X16" s="41">
        <v>51394</v>
      </c>
    </row>
    <row r="17" spans="1:26" ht="16" thickTop="1" x14ac:dyDescent="0.2">
      <c r="A17" s="14"/>
      <c r="B17" s="36"/>
      <c r="C17" s="15" t="s">
        <v>94</v>
      </c>
      <c r="D17" s="16"/>
      <c r="E17" s="16"/>
      <c r="F17" s="16"/>
      <c r="G17" s="16"/>
      <c r="H17" s="16"/>
      <c r="I17" s="16"/>
      <c r="J17" s="16"/>
      <c r="K17" s="16"/>
      <c r="L17" s="16"/>
      <c r="M17" s="16"/>
      <c r="N17" s="16"/>
      <c r="O17" s="16"/>
      <c r="P17" s="16"/>
      <c r="Q17" s="16"/>
      <c r="R17" s="16"/>
      <c r="S17" s="16"/>
      <c r="T17" s="16"/>
      <c r="U17" s="16"/>
      <c r="V17" s="16"/>
      <c r="W17" s="16"/>
      <c r="X17" s="16"/>
    </row>
    <row r="18" spans="1:26" ht="17" x14ac:dyDescent="0.25">
      <c r="A18" s="5">
        <v>1</v>
      </c>
      <c r="B18" s="37" t="s">
        <v>95</v>
      </c>
      <c r="C18" s="17" t="s">
        <v>96</v>
      </c>
      <c r="D18" s="50">
        <f>'Example A RP1-RP5'!D29</f>
        <v>1456879.68</v>
      </c>
      <c r="E18" s="50">
        <f>'Example A RP1-RP5'!E29</f>
        <v>1405574.68</v>
      </c>
      <c r="F18" s="50">
        <f>'Example A RP1-RP5'!F29</f>
        <v>1354269.68</v>
      </c>
      <c r="G18" s="50">
        <f>'Example A RP1-RP5'!G29</f>
        <v>1302964.68</v>
      </c>
      <c r="H18" s="50">
        <f>'Example A RP1-RP5'!H29</f>
        <v>1265570.230135092</v>
      </c>
      <c r="I18" s="50">
        <f>'Example A RP1-RP5'!I29</f>
        <v>1236382.681935092</v>
      </c>
      <c r="J18" s="46">
        <v>1231366.5835999998</v>
      </c>
      <c r="K18" s="46">
        <v>1224143.5835999998</v>
      </c>
      <c r="L18" s="46">
        <v>1216920.5835999998</v>
      </c>
      <c r="M18" s="46">
        <v>1209697.5835999998</v>
      </c>
      <c r="N18" s="46">
        <v>1202474.5835999998</v>
      </c>
      <c r="O18" s="46">
        <v>1198240.5835999998</v>
      </c>
      <c r="P18" s="46">
        <v>1194006.5835999998</v>
      </c>
      <c r="Q18" s="46">
        <v>1189772.5835999998</v>
      </c>
      <c r="R18" s="46">
        <v>1185538.5835999998</v>
      </c>
      <c r="S18" s="46">
        <v>1181304.5835999998</v>
      </c>
      <c r="T18" s="46">
        <v>1180154.5835999998</v>
      </c>
      <c r="U18" s="46">
        <v>1179004.5835999998</v>
      </c>
      <c r="V18" s="46">
        <v>1177854.5835999998</v>
      </c>
      <c r="W18" s="46">
        <v>1176704.5835999998</v>
      </c>
      <c r="X18" s="46">
        <v>1175554.5835999998</v>
      </c>
    </row>
    <row r="19" spans="1:26" ht="17" x14ac:dyDescent="0.25">
      <c r="A19" s="5">
        <v>2</v>
      </c>
      <c r="B19" s="37" t="s">
        <v>97</v>
      </c>
      <c r="C19" s="17" t="s">
        <v>98</v>
      </c>
      <c r="D19" s="50">
        <f>'Example A RP1-RP5'!D30</f>
        <v>113602.32000000002</v>
      </c>
      <c r="E19" s="50">
        <f>'Example A RP1-RP5'!E30</f>
        <v>109601.73772295158</v>
      </c>
      <c r="F19" s="50">
        <f>'Example A RP1-RP5'!F30</f>
        <v>105601.15544590315</v>
      </c>
      <c r="G19" s="50">
        <f>'Example A RP1-RP5'!G30</f>
        <v>101600.57316885471</v>
      </c>
      <c r="H19" s="50">
        <f>'Example A RP1-RP5'!H30</f>
        <v>98174.78033520699</v>
      </c>
      <c r="I19" s="50">
        <f>'Example A RP1-RP5'!I30</f>
        <v>95088.099930198368</v>
      </c>
      <c r="J19" s="46">
        <v>94624.239284551149</v>
      </c>
      <c r="K19" s="46">
        <v>94069.18858766272</v>
      </c>
      <c r="L19" s="46">
        <v>93514.137890774291</v>
      </c>
      <c r="M19" s="46">
        <v>92959.087193885847</v>
      </c>
      <c r="N19" s="46">
        <v>92404.036496997418</v>
      </c>
      <c r="O19" s="46">
        <v>92078.675199665886</v>
      </c>
      <c r="P19" s="46">
        <v>91753.313902334354</v>
      </c>
      <c r="Q19" s="46">
        <v>91427.952605002822</v>
      </c>
      <c r="R19" s="46">
        <v>91102.59130767129</v>
      </c>
      <c r="S19" s="46">
        <v>90777.230010339757</v>
      </c>
      <c r="T19" s="46">
        <v>90688.858377857177</v>
      </c>
      <c r="U19" s="46">
        <v>90600.486745374597</v>
      </c>
      <c r="V19" s="46">
        <v>90512.115112892017</v>
      </c>
      <c r="W19" s="46">
        <v>90423.743480409437</v>
      </c>
      <c r="X19" s="46">
        <v>90335.371847926857</v>
      </c>
    </row>
    <row r="20" spans="1:26" ht="17" x14ac:dyDescent="0.25">
      <c r="A20" s="5">
        <v>3</v>
      </c>
      <c r="B20" s="37" t="s">
        <v>99</v>
      </c>
      <c r="C20" s="17" t="s">
        <v>100</v>
      </c>
      <c r="D20" s="51"/>
      <c r="E20" s="50">
        <f>'Example A RP1-RP5'!E31</f>
        <v>14251.708559999999</v>
      </c>
      <c r="F20" s="50">
        <f>'Example A RP1-RP5'!F31</f>
        <v>14251.708559999999</v>
      </c>
      <c r="G20" s="50">
        <f>'Example A RP1-RP5'!G31</f>
        <v>14251.708559999999</v>
      </c>
      <c r="H20" s="50">
        <f>'Example A RP1-RP5'!H31</f>
        <v>12924.870949056633</v>
      </c>
      <c r="I20" s="50">
        <f>'Example A RP1-RP5'!I31</f>
        <v>12142.067559358657</v>
      </c>
      <c r="J20" s="46">
        <v>6657.1031261999997</v>
      </c>
      <c r="K20" s="46">
        <v>6657.1031261999988</v>
      </c>
      <c r="L20" s="46">
        <v>6657.1031261999988</v>
      </c>
      <c r="M20" s="46">
        <v>6657.1031261999988</v>
      </c>
      <c r="N20" s="46">
        <v>6657.1031261999988</v>
      </c>
      <c r="O20" s="46">
        <v>6046.2356261999985</v>
      </c>
      <c r="P20" s="46">
        <v>6046.2356261999985</v>
      </c>
      <c r="Q20" s="46">
        <v>6046.2356261999985</v>
      </c>
      <c r="R20" s="46">
        <v>6046.2356261999985</v>
      </c>
      <c r="S20" s="46">
        <v>6046.2356261999985</v>
      </c>
      <c r="T20" s="46">
        <v>5488.3706261999987</v>
      </c>
      <c r="U20" s="46">
        <v>5488.3706261999987</v>
      </c>
      <c r="V20" s="46">
        <v>5488.3706261999987</v>
      </c>
      <c r="W20" s="46">
        <v>5488.3706261999987</v>
      </c>
      <c r="X20" s="46">
        <v>5488.3706261999987</v>
      </c>
    </row>
    <row r="21" spans="1:26" ht="17" x14ac:dyDescent="0.25">
      <c r="A21" s="5">
        <v>3</v>
      </c>
      <c r="B21" s="37" t="s">
        <v>101</v>
      </c>
      <c r="C21" s="17" t="s">
        <v>102</v>
      </c>
      <c r="D21" s="96"/>
      <c r="E21" s="46">
        <f>AVERAGE(E20:X20)</f>
        <v>7939.0305540707614</v>
      </c>
      <c r="F21" s="46">
        <f>E21</f>
        <v>7939.0305540707614</v>
      </c>
      <c r="G21" s="46">
        <f t="shared" ref="G21:V21" si="1">F21</f>
        <v>7939.0305540707614</v>
      </c>
      <c r="H21" s="46">
        <f>G21</f>
        <v>7939.0305540707614</v>
      </c>
      <c r="I21" s="46">
        <f t="shared" si="1"/>
        <v>7939.0305540707614</v>
      </c>
      <c r="J21" s="46">
        <f t="shared" si="1"/>
        <v>7939.0305540707614</v>
      </c>
      <c r="K21" s="46">
        <f t="shared" si="1"/>
        <v>7939.0305540707614</v>
      </c>
      <c r="L21" s="46">
        <f t="shared" si="1"/>
        <v>7939.0305540707614</v>
      </c>
      <c r="M21" s="46">
        <f t="shared" si="1"/>
        <v>7939.0305540707614</v>
      </c>
      <c r="N21" s="46">
        <f t="shared" si="1"/>
        <v>7939.0305540707614</v>
      </c>
      <c r="O21" s="46">
        <f t="shared" si="1"/>
        <v>7939.0305540707614</v>
      </c>
      <c r="P21" s="46">
        <f t="shared" si="1"/>
        <v>7939.0305540707614</v>
      </c>
      <c r="Q21" s="46">
        <f t="shared" si="1"/>
        <v>7939.0305540707614</v>
      </c>
      <c r="R21" s="46">
        <f t="shared" si="1"/>
        <v>7939.0305540707614</v>
      </c>
      <c r="S21" s="46">
        <f t="shared" si="1"/>
        <v>7939.0305540707614</v>
      </c>
      <c r="T21" s="46">
        <f t="shared" si="1"/>
        <v>7939.0305540707614</v>
      </c>
      <c r="U21" s="46">
        <f t="shared" si="1"/>
        <v>7939.0305540707614</v>
      </c>
      <c r="V21" s="46">
        <f t="shared" si="1"/>
        <v>7939.0305540707614</v>
      </c>
      <c r="W21" s="46">
        <f t="shared" ref="I21:W22" si="2">V21</f>
        <v>7939.0305540707614</v>
      </c>
      <c r="X21" s="46">
        <f>W21</f>
        <v>7939.0305540707614</v>
      </c>
    </row>
    <row r="22" spans="1:26" ht="17" x14ac:dyDescent="0.25">
      <c r="A22" s="97">
        <v>4</v>
      </c>
      <c r="B22" s="37" t="s">
        <v>103</v>
      </c>
      <c r="C22" s="17" t="s">
        <v>104</v>
      </c>
      <c r="D22" s="96"/>
      <c r="E22" s="46">
        <f>SUM(D18:X19)/21</f>
        <v>1330729.5276531733</v>
      </c>
      <c r="F22" s="46">
        <f t="shared" ref="F22:H22" si="3">E22</f>
        <v>1330729.5276531733</v>
      </c>
      <c r="G22" s="46">
        <f t="shared" si="3"/>
        <v>1330729.5276531733</v>
      </c>
      <c r="H22" s="46">
        <f t="shared" si="3"/>
        <v>1330729.5276531733</v>
      </c>
      <c r="I22" s="46">
        <f t="shared" si="2"/>
        <v>1330729.5276531733</v>
      </c>
      <c r="J22" s="46">
        <f t="shared" si="2"/>
        <v>1330729.5276531733</v>
      </c>
      <c r="K22" s="46">
        <f t="shared" si="2"/>
        <v>1330729.5276531733</v>
      </c>
      <c r="L22" s="46">
        <f t="shared" si="2"/>
        <v>1330729.5276531733</v>
      </c>
      <c r="M22" s="46">
        <f t="shared" si="2"/>
        <v>1330729.5276531733</v>
      </c>
      <c r="N22" s="46">
        <f t="shared" si="2"/>
        <v>1330729.5276531733</v>
      </c>
      <c r="O22" s="46">
        <f t="shared" si="2"/>
        <v>1330729.5276531733</v>
      </c>
      <c r="P22" s="46">
        <f t="shared" si="2"/>
        <v>1330729.5276531733</v>
      </c>
      <c r="Q22" s="46">
        <f t="shared" si="2"/>
        <v>1330729.5276531733</v>
      </c>
      <c r="R22" s="46">
        <f t="shared" si="2"/>
        <v>1330729.5276531733</v>
      </c>
      <c r="S22" s="46">
        <f t="shared" si="2"/>
        <v>1330729.5276531733</v>
      </c>
      <c r="T22" s="46">
        <f t="shared" si="2"/>
        <v>1330729.5276531733</v>
      </c>
      <c r="U22" s="46">
        <f t="shared" si="2"/>
        <v>1330729.5276531733</v>
      </c>
      <c r="V22" s="46">
        <f t="shared" si="2"/>
        <v>1330729.5276531733</v>
      </c>
      <c r="W22" s="46">
        <f t="shared" si="2"/>
        <v>1330729.5276531733</v>
      </c>
      <c r="X22" s="46">
        <f>W22</f>
        <v>1330729.5276531733</v>
      </c>
    </row>
    <row r="23" spans="1:26" x14ac:dyDescent="0.2">
      <c r="A23" s="5" t="s">
        <v>105</v>
      </c>
      <c r="B23" s="37" t="s">
        <v>106</v>
      </c>
      <c r="C23" s="17" t="s">
        <v>107</v>
      </c>
      <c r="D23" s="96"/>
      <c r="E23" s="46">
        <f>IF(SUM($D23:D23)=0,IF($D$18+$D$19&gt;$E$22, IF((E18+E19)&lt;=E22,1,0),IF((E18+E19)&gt;=E22,1,0)),0)</f>
        <v>0</v>
      </c>
      <c r="F23" s="46">
        <f>IF(SUM($D23:E23)=0,IF($D$18+$D$19&gt;$E$22, IF((F18+F19)&lt;=F22,1,0),IF((F18+F19)&gt;=F22,1,0)),0)</f>
        <v>0</v>
      </c>
      <c r="G23" s="46">
        <f>IF(SUM($D23:F23)=0,IF($D$18+$D$19&gt;$E$22, IF((G18+G19)&lt;=G22,1,0),IF((G18+G19)&gt;=G22,1,0)),0)</f>
        <v>0</v>
      </c>
      <c r="H23" s="46">
        <f>IF(SUM($D23:G23)=0,IF($D$18+$D$19&gt;$E$22, IF((H18+H19)&lt;=H22,1,0),IF((H18+H19)&gt;=H22,1,0)),0)</f>
        <v>0</v>
      </c>
      <c r="I23" s="46">
        <f>IF(SUM($D23:H23)=0,IF($D$18+$D$19&gt;$E$22, IF((I18+I19)&lt;=I22,1,0),IF((I18+I19)&gt;=I22,1,0)),0)</f>
        <v>0</v>
      </c>
      <c r="J23" s="46">
        <f>IF(SUM($D23:I23)=0,IF($D$18+$D$19&gt;$E$22, IF((J18+J19)&lt;=J22,1,0),IF((J18+J19)&gt;=J22,1,0)),0)</f>
        <v>1</v>
      </c>
      <c r="K23" s="46">
        <f>IF(SUM($D23:J23)=0,IF($D$18+$D$19&gt;$E$22, IF((K18+K19)&lt;=K22,1,0),IF((K18+K19)&gt;=K22,1,0)),0)</f>
        <v>0</v>
      </c>
      <c r="L23" s="46">
        <f>IF(SUM($D23:K23)=0,IF($D$18+$D$19&gt;$E$22, IF((L18+L19)&lt;=L22,1,0),IF((L18+L19)&gt;=L22,1,0)),0)</f>
        <v>0</v>
      </c>
      <c r="M23" s="46">
        <f>IF(SUM($D23:L23)=0,IF($D$18+$D$19&gt;$E$22, IF((M18+M19)&lt;=M22,1,0),IF((M18+M19)&gt;=M22,1,0)),0)</f>
        <v>0</v>
      </c>
      <c r="N23" s="46">
        <f>IF(SUM($D23:M23)=0,IF($D$18+$D$19&gt;$E$22, IF((N18+N19)&lt;=N22,1,0),IF((N18+N19)&gt;=N22,1,0)),0)</f>
        <v>0</v>
      </c>
      <c r="O23" s="46">
        <f>IF(SUM($D23:N23)=0,IF($D$18+$D$19&gt;$E$22, IF((O18+O19)&lt;=O22,1,0),IF((O18+O19)&gt;=O22,1,0)),0)</f>
        <v>0</v>
      </c>
      <c r="P23" s="46">
        <f>IF(SUM($D23:O23)=0,IF($D$18+$D$19&gt;$E$22, IF((P18+P19)&lt;=P22,1,0),IF((P18+P19)&gt;=P22,1,0)),0)</f>
        <v>0</v>
      </c>
      <c r="Q23" s="46">
        <f>IF(SUM($D23:P23)=0,IF($D$18+$D$19&gt;$E$22, IF((Q18+Q19)&lt;=Q22,1,0),IF((Q18+Q19)&gt;=Q22,1,0)),0)</f>
        <v>0</v>
      </c>
      <c r="R23" s="46">
        <f>IF(SUM($D23:Q23)=0,IF($D$18+$D$19&gt;$E$22, IF((R18+R19)&lt;=R22,1,0),IF((R18+R19)&gt;=R22,1,0)),0)</f>
        <v>0</v>
      </c>
      <c r="S23" s="46">
        <f>IF(SUM($D23:R23)=0,IF($D$18+$D$19&gt;$E$22, IF((S18+S19)&lt;=S22,1,0),IF((S18+S19)&gt;=S22,1,0)),0)</f>
        <v>0</v>
      </c>
      <c r="T23" s="46">
        <f>IF(SUM($D23:S23)=0,IF($D$18+$D$19&gt;$E$22, IF((T18+T19)&lt;=T22,1,0),IF((T18+T19)&gt;=T22,1,0)),0)</f>
        <v>0</v>
      </c>
      <c r="U23" s="46">
        <f>IF(SUM($D23:T23)=0,IF($D$18+$D$19&gt;$E$22, IF((U18+U19)&lt;=U22,1,0),IF((U18+U19)&gt;=U22,1,0)),0)</f>
        <v>0</v>
      </c>
      <c r="V23" s="46">
        <f>IF(SUM($D23:U23)=0,IF($D$18+$D$19&gt;$E$22, IF((V18+V19)&lt;=V22,1,0),IF((V18+V19)&gt;=V22,1,0)),0)</f>
        <v>0</v>
      </c>
      <c r="W23" s="46">
        <f>IF(SUM($D23:V23)=0,IF($D$18+$D$19&gt;$E$22, IF((W18+W19)&lt;=W22,1,0),IF((W18+W19)&gt;=W22,1,0)),0)</f>
        <v>0</v>
      </c>
      <c r="X23" s="46">
        <f>IF(SUM($D23:W23)=0,IF($D$18+$D$19&gt;$E$22, IF((X18+X19)&lt;=X22,1,0),IF((X18+X19)&gt;=X22,1,0)),0)</f>
        <v>0</v>
      </c>
    </row>
    <row r="24" spans="1:26" ht="17" x14ac:dyDescent="0.25">
      <c r="A24" s="5" t="s">
        <v>108</v>
      </c>
      <c r="B24" s="38" t="s">
        <v>109</v>
      </c>
      <c r="C24" s="79" t="s">
        <v>110</v>
      </c>
      <c r="D24" s="98"/>
      <c r="E24" s="103">
        <f>IF(E23=1,E22-(D18+D19),IF(SUM($D23:D23)=1,0,((E18-D18)+(E19-D19))))</f>
        <v>-55305.582277048437</v>
      </c>
      <c r="F24" s="103">
        <f>IF(F23=1,F22-(E18+E19),IF(SUM($D23:E23)=1,0,((F18-E18)+(F19-E19))))</f>
        <v>-55305.582277048437</v>
      </c>
      <c r="G24" s="103">
        <f>IF(G23=1,G22-(F18+F19),IF(SUM($D23:F23)=1,0,((G18-F18)+(G19-F19))))</f>
        <v>-55305.582277048437</v>
      </c>
      <c r="H24" s="103">
        <f>IF(H23=1,H22-(G18+G19),IF(SUM($D23:G23)=1,0,((H18-G18)+(H19-G19))))</f>
        <v>-40820.242698555609</v>
      </c>
      <c r="I24" s="103">
        <f>IF(I23=1,I22-(H18+H19),IF(SUM($D23:H23)=1,0,((I18-H18)+(I19-H19))))</f>
        <v>-32274.228605008699</v>
      </c>
      <c r="J24" s="103">
        <f>IF(J23=1,J22-(I18+I19),IF(SUM($D23:I23)=1,0,((J18-I18)+(J19-I19))))</f>
        <v>-741.25421211705543</v>
      </c>
      <c r="K24" s="103">
        <f>IF(K23=1,K22-(J18+J19),IF(SUM($D23:J23)=1,0,((K18-J18)+(K19-J19))))</f>
        <v>0</v>
      </c>
      <c r="L24" s="103">
        <f>IF(L23=1,L22-(K18+K19),IF(SUM($D23:K23)=1,0,((L18-K18)+(L19-K19))))</f>
        <v>0</v>
      </c>
      <c r="M24" s="103">
        <f>IF(M23=1,M22-(L18+L19),IF(SUM($D23:L23)=1,0,((M18-L18)+(M19-L19))))</f>
        <v>0</v>
      </c>
      <c r="N24" s="103">
        <f>IF(N23=1,N22-(M18+M19),IF(SUM($D23:M23)=1,0,((N18-M18)+(N19-M19))))</f>
        <v>0</v>
      </c>
      <c r="O24" s="103">
        <f>IF(O23=1,O22-(N18+N19),IF(SUM($D23:N23)=1,0,((O18-N18)+(O19-N19))))</f>
        <v>0</v>
      </c>
      <c r="P24" s="103">
        <f>IF(P23=1,P22-(O18+O19),IF(SUM($D23:O23)=1,0,((P18-O18)+(P19-O19))))</f>
        <v>0</v>
      </c>
      <c r="Q24" s="103">
        <f>IF(Q23=1,Q22-(P18+P19),IF(SUM($D23:P23)=1,0,((Q18-P18)+(Q19-P19))))</f>
        <v>0</v>
      </c>
      <c r="R24" s="103">
        <f>IF(R23=1,R22-(Q18+Q19),IF(SUM($D23:Q23)=1,0,((R18-Q18)+(R19-Q19))))</f>
        <v>0</v>
      </c>
      <c r="S24" s="103">
        <f>IF(S23=1,S22-(R18+R19),IF(SUM($D23:R23)=1,0,((S18-R18)+(S19-R19))))</f>
        <v>0</v>
      </c>
      <c r="T24" s="103">
        <f>IF(T23=1,T22-(S18+S19),IF(SUM($D23:S23)=1,0,((T18-S18)+(T19-S19))))</f>
        <v>0</v>
      </c>
      <c r="U24" s="103">
        <f>IF(U23=1,U22-(T18+T19),IF(SUM($D23:T23)=1,0,((U18-T18)+(U19-T19))))</f>
        <v>0</v>
      </c>
      <c r="V24" s="103">
        <f>IF(V23=1,V22-(U18+U19),IF(SUM($D23:U23)=1,0,((V18-U18)+(V19-U19))))</f>
        <v>0</v>
      </c>
      <c r="W24" s="103">
        <f>IF(W23=1,W22-(V18+V19),IF(SUM($D23:V23)=1,0,((W18-V18)+(W19-V19))))</f>
        <v>0</v>
      </c>
      <c r="X24" s="103">
        <f>IF(X23=1,X22-(W18+W19),IF(SUM($D23:W23)=1,0,((X18-W18)+(X19-W19))))</f>
        <v>0</v>
      </c>
    </row>
    <row r="25" spans="1:26" x14ac:dyDescent="0.2">
      <c r="A25" s="5"/>
      <c r="B25" s="37"/>
      <c r="C25" s="47" t="s">
        <v>111</v>
      </c>
      <c r="D25" s="55"/>
      <c r="E25" s="55">
        <v>0</v>
      </c>
      <c r="F25" s="55">
        <v>0</v>
      </c>
      <c r="G25" s="55">
        <v>0</v>
      </c>
      <c r="H25" s="55">
        <v>0</v>
      </c>
      <c r="I25" s="55">
        <v>0</v>
      </c>
      <c r="J25" s="77">
        <v>0</v>
      </c>
      <c r="K25" s="77">
        <v>0</v>
      </c>
      <c r="L25" s="77">
        <v>1</v>
      </c>
      <c r="M25" s="77">
        <v>1</v>
      </c>
      <c r="N25" s="47">
        <v>1</v>
      </c>
      <c r="O25" s="55"/>
      <c r="P25" s="55"/>
      <c r="Q25" s="55"/>
      <c r="R25" s="55"/>
      <c r="S25" s="55"/>
      <c r="T25" s="55"/>
      <c r="U25" s="55"/>
      <c r="V25" s="55"/>
      <c r="W25" s="55"/>
      <c r="X25" s="55"/>
    </row>
    <row r="26" spans="1:26" ht="17" x14ac:dyDescent="0.25">
      <c r="A26" s="5"/>
      <c r="B26" s="37"/>
      <c r="C26" s="48" t="s">
        <v>112</v>
      </c>
      <c r="D26" s="55"/>
      <c r="E26" s="55"/>
      <c r="F26" s="55"/>
      <c r="G26" s="55"/>
      <c r="H26" s="55"/>
      <c r="I26" s="55"/>
      <c r="J26" s="77"/>
      <c r="K26" s="77"/>
      <c r="L26" s="77">
        <v>3008.7590940000005</v>
      </c>
      <c r="M26" s="77">
        <v>3008.7590940000005</v>
      </c>
      <c r="N26" s="77">
        <v>3008.7590940000005</v>
      </c>
      <c r="O26" s="55"/>
      <c r="P26" s="55"/>
      <c r="Q26" s="55"/>
      <c r="R26" s="55"/>
      <c r="S26" s="55"/>
      <c r="T26" s="55"/>
      <c r="U26" s="55"/>
      <c r="V26" s="55"/>
      <c r="W26" s="55"/>
      <c r="X26" s="55"/>
    </row>
    <row r="27" spans="1:26" ht="17" x14ac:dyDescent="0.25">
      <c r="A27" s="5"/>
      <c r="B27" s="37"/>
      <c r="C27" s="48" t="s">
        <v>113</v>
      </c>
      <c r="D27" s="58"/>
      <c r="E27" s="58"/>
      <c r="F27" s="58"/>
      <c r="G27" s="58"/>
      <c r="H27" s="58"/>
      <c r="I27" s="58"/>
      <c r="J27" s="78"/>
      <c r="K27" s="78"/>
      <c r="L27" s="78">
        <v>260.68042550248975</v>
      </c>
      <c r="M27" s="78">
        <v>260.68042550248975</v>
      </c>
      <c r="N27" s="78">
        <v>260.68042550248975</v>
      </c>
      <c r="O27" s="58"/>
      <c r="P27" s="58"/>
      <c r="Q27" s="58"/>
      <c r="R27" s="58"/>
      <c r="S27" s="58"/>
      <c r="T27" s="58"/>
      <c r="U27" s="58"/>
      <c r="V27" s="58"/>
      <c r="W27" s="58"/>
      <c r="X27" s="58"/>
    </row>
    <row r="28" spans="1:26" x14ac:dyDescent="0.2">
      <c r="A28" s="5"/>
      <c r="B28" s="37"/>
      <c r="C28" s="48" t="s">
        <v>114</v>
      </c>
      <c r="D28" s="55"/>
      <c r="E28" s="55"/>
      <c r="F28" s="55"/>
      <c r="G28" s="55"/>
      <c r="H28" s="55"/>
      <c r="I28" s="55"/>
      <c r="J28" s="77"/>
      <c r="K28" s="77"/>
      <c r="L28" s="77">
        <f>-601.7518188/2</f>
        <v>-300.87590940000001</v>
      </c>
      <c r="M28" s="77">
        <f t="shared" ref="M28:N28" si="4">-601.7518188/2</f>
        <v>-300.87590940000001</v>
      </c>
      <c r="N28" s="77">
        <f t="shared" si="4"/>
        <v>-300.87590940000001</v>
      </c>
      <c r="O28" s="55"/>
      <c r="P28" s="55"/>
      <c r="Q28" s="55"/>
      <c r="R28" s="55"/>
      <c r="S28" s="55"/>
      <c r="T28" s="55"/>
      <c r="U28" s="55"/>
      <c r="V28" s="55"/>
      <c r="W28" s="55"/>
      <c r="X28" s="55"/>
    </row>
    <row r="29" spans="1:26" ht="17" x14ac:dyDescent="0.25">
      <c r="A29" s="5">
        <v>1</v>
      </c>
      <c r="B29" s="37" t="s">
        <v>95</v>
      </c>
      <c r="C29" s="48" t="s">
        <v>115</v>
      </c>
      <c r="D29" s="55">
        <f>D18</f>
        <v>1456879.68</v>
      </c>
      <c r="E29" s="55">
        <f t="shared" ref="E29:N29" si="5">IF(E25=1,IF(D25=1,(E18-D18)+E26+D29,(E18-D18)+E26+D18),E18)</f>
        <v>1405574.68</v>
      </c>
      <c r="F29" s="55">
        <f t="shared" si="5"/>
        <v>1354269.68</v>
      </c>
      <c r="G29" s="55">
        <f t="shared" si="5"/>
        <v>1302964.68</v>
      </c>
      <c r="H29" s="55">
        <f t="shared" si="5"/>
        <v>1265570.230135092</v>
      </c>
      <c r="I29" s="55">
        <f t="shared" si="5"/>
        <v>1236382.681935092</v>
      </c>
      <c r="J29" s="55">
        <f t="shared" si="5"/>
        <v>1231366.5835999998</v>
      </c>
      <c r="K29" s="55">
        <f t="shared" si="5"/>
        <v>1224143.5835999998</v>
      </c>
      <c r="L29" s="55">
        <f t="shared" si="5"/>
        <v>1219929.3426939999</v>
      </c>
      <c r="M29" s="55">
        <f t="shared" si="5"/>
        <v>1215715.101788</v>
      </c>
      <c r="N29" s="55">
        <f t="shared" si="5"/>
        <v>1211500.8608820001</v>
      </c>
      <c r="O29" s="55"/>
      <c r="P29" s="55"/>
      <c r="Q29" s="55"/>
      <c r="R29" s="55"/>
      <c r="S29" s="55"/>
      <c r="T29" s="55"/>
      <c r="U29" s="55"/>
      <c r="V29" s="55"/>
      <c r="W29" s="55"/>
      <c r="X29" s="55"/>
      <c r="Z29" s="1"/>
    </row>
    <row r="30" spans="1:26" ht="17" x14ac:dyDescent="0.25">
      <c r="A30" s="5">
        <v>2</v>
      </c>
      <c r="B30" s="37" t="s">
        <v>97</v>
      </c>
      <c r="C30" s="48" t="s">
        <v>116</v>
      </c>
      <c r="D30" s="58">
        <f>D19</f>
        <v>113602.32000000002</v>
      </c>
      <c r="E30" s="58">
        <f t="shared" ref="E30:N30" si="6">IF(E25=1,IF(D25=1,(E19-D19)+E27+D30,(E19-D19)+E27+D19),E19)</f>
        <v>109601.73772295158</v>
      </c>
      <c r="F30" s="58">
        <f t="shared" si="6"/>
        <v>105601.15544590315</v>
      </c>
      <c r="G30" s="58">
        <f t="shared" si="6"/>
        <v>101600.57316885471</v>
      </c>
      <c r="H30" s="58">
        <f t="shared" si="6"/>
        <v>98174.78033520699</v>
      </c>
      <c r="I30" s="58">
        <f t="shared" si="6"/>
        <v>95088.099930198368</v>
      </c>
      <c r="J30" s="58">
        <f t="shared" si="6"/>
        <v>94624.239284551149</v>
      </c>
      <c r="K30" s="58">
        <f t="shared" si="6"/>
        <v>94069.18858766272</v>
      </c>
      <c r="L30" s="58">
        <f t="shared" si="6"/>
        <v>93774.818316276782</v>
      </c>
      <c r="M30" s="58">
        <f t="shared" si="6"/>
        <v>93480.448044890829</v>
      </c>
      <c r="N30" s="58">
        <f t="shared" si="6"/>
        <v>93186.077773504891</v>
      </c>
      <c r="O30" s="58"/>
      <c r="P30" s="58"/>
      <c r="Q30" s="58"/>
      <c r="R30" s="58"/>
      <c r="S30" s="58"/>
      <c r="T30" s="58"/>
      <c r="U30" s="58"/>
      <c r="V30" s="58"/>
      <c r="W30" s="58"/>
      <c r="X30" s="58"/>
      <c r="Z30" s="1"/>
    </row>
    <row r="31" spans="1:26" ht="17" x14ac:dyDescent="0.25">
      <c r="A31" s="5">
        <v>3</v>
      </c>
      <c r="B31" s="37" t="s">
        <v>99</v>
      </c>
      <c r="C31" s="48" t="s">
        <v>117</v>
      </c>
      <c r="D31" s="55"/>
      <c r="E31" s="55">
        <f t="shared" ref="E31:N31" si="7">IF(E25=1,E20+E28,E20)</f>
        <v>14251.708559999999</v>
      </c>
      <c r="F31" s="55">
        <f t="shared" si="7"/>
        <v>14251.708559999999</v>
      </c>
      <c r="G31" s="55">
        <f t="shared" si="7"/>
        <v>14251.708559999999</v>
      </c>
      <c r="H31" s="55">
        <f t="shared" si="7"/>
        <v>12924.870949056633</v>
      </c>
      <c r="I31" s="55">
        <f t="shared" si="7"/>
        <v>12142.067559358657</v>
      </c>
      <c r="J31" s="55">
        <f t="shared" si="7"/>
        <v>6657.1031261999997</v>
      </c>
      <c r="K31" s="55">
        <f t="shared" si="7"/>
        <v>6657.1031261999988</v>
      </c>
      <c r="L31" s="55">
        <f t="shared" si="7"/>
        <v>6356.227216799999</v>
      </c>
      <c r="M31" s="55">
        <f t="shared" si="7"/>
        <v>6356.227216799999</v>
      </c>
      <c r="N31" s="55">
        <f t="shared" si="7"/>
        <v>6356.227216799999</v>
      </c>
      <c r="O31" s="55"/>
      <c r="P31" s="55"/>
      <c r="Q31" s="55"/>
      <c r="R31" s="55"/>
      <c r="S31" s="55"/>
      <c r="T31" s="55"/>
      <c r="U31" s="55"/>
      <c r="V31" s="55"/>
      <c r="W31" s="55"/>
      <c r="X31" s="55"/>
      <c r="Z31" s="1"/>
    </row>
    <row r="32" spans="1:26" ht="17" x14ac:dyDescent="0.25">
      <c r="A32" s="5" t="s">
        <v>108</v>
      </c>
      <c r="B32" s="38" t="s">
        <v>109</v>
      </c>
      <c r="C32" s="49" t="s">
        <v>118</v>
      </c>
      <c r="D32" s="94"/>
      <c r="E32" s="102">
        <f>IF(E23=1,E22-(D29+D30),IF(SUM($D23:D23)=1,0,((E29-D29)+(E30-D30))))</f>
        <v>-55305.582277048437</v>
      </c>
      <c r="F32" s="102">
        <f>IF(F23=1,F22-(E29+E30),IF(SUM($D23:E23)=1,0,((F29-E29)+(F30-E30))))</f>
        <v>-55305.582277048437</v>
      </c>
      <c r="G32" s="102">
        <f>IF(G23=1,G22-(F29+F30),IF(SUM($D23:F23)=1,0,((G29-F29)+(G30-F30))))</f>
        <v>-55305.582277048437</v>
      </c>
      <c r="H32" s="102">
        <f>IF(H23=1,H22-(G29+G30),IF(SUM($D23:G23)=1,0,((H29-G29)+(H30-G30))))</f>
        <v>-40820.242698555609</v>
      </c>
      <c r="I32" s="102">
        <f>IF(I23=1,I22-(H29+H30),IF(SUM($D23:H23)=1,0,((I29-H29)+(I30-H30))))</f>
        <v>-32274.228605008699</v>
      </c>
      <c r="J32" s="102">
        <f>IF(J23=1,J22-(I29+I30),IF(SUM($D23:I23)=1,0,((J29-I29)+(J30-I30))))</f>
        <v>-741.25421211705543</v>
      </c>
      <c r="K32" s="102">
        <f>IF(K23=1,K22-(J29+J30),IF(SUM($D23:J23)=1,0,((K29-J29)+(K30-J30))))</f>
        <v>0</v>
      </c>
      <c r="L32" s="102">
        <f>IF(L23=1,L22-(K29+K30),IF(SUM($D23:K23)=1,0,((L29-K29)+(L30-K30))))</f>
        <v>0</v>
      </c>
      <c r="M32" s="102">
        <f>IF(M23=1,M22-(L29+L30),IF(SUM($D23:L23)=1,0,((M29-L29)+(M30-L30))))</f>
        <v>0</v>
      </c>
      <c r="N32" s="102">
        <f>IF(N23=1,N22-(M29+M30),IF(SUM($D23:M23)=1,0,((N29-M29)+(N30-M30))))</f>
        <v>0</v>
      </c>
      <c r="O32" s="55"/>
      <c r="P32" s="55"/>
      <c r="Q32" s="55"/>
      <c r="R32" s="55"/>
      <c r="S32" s="55"/>
      <c r="T32" s="55"/>
      <c r="U32" s="55"/>
      <c r="V32" s="55"/>
      <c r="W32" s="55"/>
      <c r="X32" s="55"/>
      <c r="Z32" s="1"/>
    </row>
    <row r="33" spans="1:26" x14ac:dyDescent="0.2">
      <c r="A33" s="5"/>
      <c r="B33" s="37"/>
      <c r="C33" s="25" t="s">
        <v>119</v>
      </c>
      <c r="D33" s="62"/>
      <c r="E33" s="95"/>
      <c r="F33" s="95"/>
      <c r="G33" s="95"/>
      <c r="H33" s="95"/>
      <c r="I33" s="95"/>
      <c r="J33" s="95"/>
      <c r="K33" s="95"/>
      <c r="L33" s="95"/>
      <c r="M33" s="95"/>
      <c r="N33" s="95"/>
      <c r="O33" s="95"/>
      <c r="P33" s="95"/>
      <c r="Q33" s="95"/>
      <c r="R33" s="95"/>
      <c r="S33" s="95"/>
      <c r="T33" s="95"/>
      <c r="U33" s="95"/>
      <c r="V33" s="95"/>
      <c r="W33" s="95"/>
      <c r="X33" s="95"/>
    </row>
    <row r="34" spans="1:26" ht="17" x14ac:dyDescent="0.25">
      <c r="A34" s="5">
        <v>13</v>
      </c>
      <c r="B34" s="38" t="s">
        <v>120</v>
      </c>
      <c r="C34" s="26" t="s">
        <v>121</v>
      </c>
      <c r="D34" s="62">
        <v>1456879.68</v>
      </c>
      <c r="E34" s="62">
        <v>1493301.672</v>
      </c>
      <c r="F34" s="62">
        <v>1529588.9026295999</v>
      </c>
      <c r="G34" s="62">
        <v>1565687.2007316584</v>
      </c>
      <c r="H34" s="62">
        <v>1601541.4376284133</v>
      </c>
      <c r="I34" s="62">
        <v>1637095.657543764</v>
      </c>
      <c r="J34" s="62">
        <v>1672293.214180955</v>
      </c>
      <c r="K34" s="62">
        <v>1707076.9130359187</v>
      </c>
      <c r="L34" s="62">
        <v>1741389.1589879408</v>
      </c>
      <c r="M34" s="62">
        <v>1775172.1086723069</v>
      </c>
      <c r="N34" s="62">
        <v>1808367.8271044791</v>
      </c>
      <c r="O34" s="62">
        <v>1840918.4479923598</v>
      </c>
      <c r="P34" s="62">
        <v>1872766.3371426277</v>
      </c>
      <c r="Q34" s="62">
        <v>1903854.2583391953</v>
      </c>
      <c r="R34" s="62">
        <v>1934125.5410467885</v>
      </c>
      <c r="S34" s="62">
        <v>1963524.2492706997</v>
      </c>
      <c r="T34" s="62">
        <v>1991995.3508851249</v>
      </c>
      <c r="U34" s="62">
        <v>2019484.8867273396</v>
      </c>
      <c r="V34" s="62">
        <v>2045940.1387434679</v>
      </c>
      <c r="W34" s="62">
        <v>2071309.796463887</v>
      </c>
      <c r="X34" s="62">
        <v>2095544.1210825145</v>
      </c>
      <c r="Z34" s="1"/>
    </row>
    <row r="35" spans="1:26" ht="17" x14ac:dyDescent="0.25">
      <c r="A35" s="5">
        <v>14</v>
      </c>
      <c r="B35" s="38" t="s">
        <v>122</v>
      </c>
      <c r="C35" s="26" t="s">
        <v>123</v>
      </c>
      <c r="D35" s="62">
        <v>113602.32000000002</v>
      </c>
      <c r="E35" s="62">
        <v>113602.32000000002</v>
      </c>
      <c r="F35" s="62">
        <v>113602.32000000002</v>
      </c>
      <c r="G35" s="62">
        <v>113602.32000000002</v>
      </c>
      <c r="H35" s="62">
        <v>113602.32000000002</v>
      </c>
      <c r="I35" s="62">
        <v>113602.32000000002</v>
      </c>
      <c r="J35" s="62">
        <v>113602.32000000002</v>
      </c>
      <c r="K35" s="62">
        <v>113602.32000000002</v>
      </c>
      <c r="L35" s="62">
        <v>113602.32000000002</v>
      </c>
      <c r="M35" s="62">
        <v>113602.32000000002</v>
      </c>
      <c r="N35" s="62">
        <v>113602.32000000002</v>
      </c>
      <c r="O35" s="62">
        <v>117689.7314736</v>
      </c>
      <c r="P35" s="62">
        <v>117689.7314736</v>
      </c>
      <c r="Q35" s="62">
        <v>117689.7314736</v>
      </c>
      <c r="R35" s="62">
        <v>117689.7314736</v>
      </c>
      <c r="S35" s="62">
        <v>117689.7314736</v>
      </c>
      <c r="T35" s="62">
        <v>117689.7314736</v>
      </c>
      <c r="U35" s="62">
        <v>117689.7314736</v>
      </c>
      <c r="V35" s="62">
        <v>117689.7314736</v>
      </c>
      <c r="W35" s="62">
        <v>117689.7314736</v>
      </c>
      <c r="X35" s="62">
        <v>117689.7314736</v>
      </c>
      <c r="Z35" s="1"/>
    </row>
    <row r="36" spans="1:26" ht="17" x14ac:dyDescent="0.25">
      <c r="A36" s="5">
        <v>24</v>
      </c>
      <c r="B36" s="38" t="s">
        <v>124</v>
      </c>
      <c r="C36" s="26" t="s">
        <v>125</v>
      </c>
      <c r="D36" s="63"/>
      <c r="E36" s="62">
        <v>0</v>
      </c>
      <c r="F36" s="62">
        <v>0</v>
      </c>
      <c r="G36" s="62">
        <v>0</v>
      </c>
      <c r="H36" s="62">
        <v>0</v>
      </c>
      <c r="I36" s="62">
        <v>0</v>
      </c>
      <c r="J36" s="62">
        <v>0</v>
      </c>
      <c r="K36" s="62">
        <v>0</v>
      </c>
      <c r="L36" s="62">
        <v>0</v>
      </c>
      <c r="M36" s="62">
        <v>0</v>
      </c>
      <c r="N36" s="62">
        <v>0</v>
      </c>
      <c r="O36" s="62">
        <v>0</v>
      </c>
      <c r="P36" s="62">
        <v>0</v>
      </c>
      <c r="Q36" s="62">
        <v>0</v>
      </c>
      <c r="R36" s="62">
        <v>0</v>
      </c>
      <c r="S36" s="62">
        <v>0</v>
      </c>
      <c r="T36" s="62">
        <v>0</v>
      </c>
      <c r="U36" s="62">
        <v>0</v>
      </c>
      <c r="V36" s="62">
        <v>0</v>
      </c>
      <c r="W36" s="62">
        <v>0</v>
      </c>
      <c r="X36" s="62">
        <v>0</v>
      </c>
      <c r="Z36" s="1"/>
    </row>
    <row r="37" spans="1:26" ht="17" x14ac:dyDescent="0.25">
      <c r="A37" s="5">
        <v>15</v>
      </c>
      <c r="B37" s="39" t="s">
        <v>126</v>
      </c>
      <c r="C37" s="27" t="s">
        <v>127</v>
      </c>
      <c r="D37" s="64"/>
      <c r="E37" s="65">
        <f>(E34-D34)+(E35-D35)</f>
        <v>36421.992000000086</v>
      </c>
      <c r="F37" s="65">
        <f t="shared" ref="F37:X37" si="8">(F34-E34)+(F35-E35)</f>
        <v>36287.230629599886</v>
      </c>
      <c r="G37" s="65">
        <f t="shared" si="8"/>
        <v>36098.29810205847</v>
      </c>
      <c r="H37" s="65">
        <f t="shared" si="8"/>
        <v>35854.236896754941</v>
      </c>
      <c r="I37" s="65">
        <f t="shared" si="8"/>
        <v>35554.219915350666</v>
      </c>
      <c r="J37" s="65">
        <f t="shared" si="8"/>
        <v>35197.556637190981</v>
      </c>
      <c r="K37" s="65">
        <f t="shared" si="8"/>
        <v>34783.698854963761</v>
      </c>
      <c r="L37" s="65">
        <f t="shared" si="8"/>
        <v>34312.245952022029</v>
      </c>
      <c r="M37" s="65">
        <f t="shared" si="8"/>
        <v>33782.949684366118</v>
      </c>
      <c r="N37" s="65">
        <f t="shared" si="8"/>
        <v>33195.718432172202</v>
      </c>
      <c r="O37" s="65">
        <f t="shared" si="8"/>
        <v>36638.032361480655</v>
      </c>
      <c r="P37" s="65">
        <f t="shared" si="8"/>
        <v>31847.889150267933</v>
      </c>
      <c r="Q37" s="65">
        <f t="shared" si="8"/>
        <v>31087.921196567593</v>
      </c>
      <c r="R37" s="65">
        <f t="shared" si="8"/>
        <v>30271.282707593171</v>
      </c>
      <c r="S37" s="65">
        <f t="shared" si="8"/>
        <v>29398.708223911235</v>
      </c>
      <c r="T37" s="65">
        <f t="shared" si="8"/>
        <v>28471.101614425192</v>
      </c>
      <c r="U37" s="65">
        <f t="shared" si="8"/>
        <v>27489.535842214711</v>
      </c>
      <c r="V37" s="65">
        <f t="shared" si="8"/>
        <v>26455.252016128274</v>
      </c>
      <c r="W37" s="65">
        <f t="shared" si="8"/>
        <v>25369.657720419113</v>
      </c>
      <c r="X37" s="65">
        <f t="shared" si="8"/>
        <v>24234.32461862755</v>
      </c>
      <c r="Z37" s="1"/>
    </row>
    <row r="38" spans="1:26" x14ac:dyDescent="0.2">
      <c r="A38" s="5"/>
      <c r="B38" s="39"/>
      <c r="C38" s="21" t="s">
        <v>128</v>
      </c>
      <c r="D38" s="22"/>
      <c r="E38" s="22"/>
      <c r="F38" s="22"/>
      <c r="G38" s="22"/>
      <c r="H38" s="22"/>
      <c r="I38" s="22"/>
      <c r="J38" s="22"/>
      <c r="K38" s="22"/>
      <c r="L38" s="22"/>
      <c r="M38" s="22"/>
      <c r="N38" s="22"/>
      <c r="O38" s="22"/>
      <c r="P38" s="22"/>
      <c r="Q38" s="22"/>
      <c r="R38" s="22"/>
      <c r="S38" s="22"/>
      <c r="T38" s="22"/>
      <c r="U38" s="22"/>
      <c r="V38" s="22"/>
      <c r="W38" s="22"/>
      <c r="X38" s="22"/>
    </row>
    <row r="39" spans="1:26" ht="17" x14ac:dyDescent="0.25">
      <c r="A39" s="5">
        <v>12</v>
      </c>
      <c r="B39" s="39" t="s">
        <v>129</v>
      </c>
      <c r="C39" s="23" t="s">
        <v>130</v>
      </c>
      <c r="D39" s="24">
        <f>SQRT((($D$18*$E$7^2)+($D$19*$E$8^2)+(AVERAGE($E20:$X20)*$E$7^2))/ SUM($D$18:$D$19,AVERAGE($E20:$X20)))</f>
        <v>0.10094528907826936</v>
      </c>
      <c r="E39" s="24">
        <f t="shared" ref="E39:X39" si="9">SQRT((($D$18*$E$7^2)+($D$19*$E$8^2)+(AVERAGE($E20:$X20)*$E$7^2))/ SUM($D$18:$D$19,AVERAGE($E20:$X20)))</f>
        <v>0.10094528907826936</v>
      </c>
      <c r="F39" s="24">
        <f t="shared" si="9"/>
        <v>0.10094528907826936</v>
      </c>
      <c r="G39" s="24">
        <f t="shared" si="9"/>
        <v>0.10094528907826936</v>
      </c>
      <c r="H39" s="24">
        <f t="shared" si="9"/>
        <v>0.10094528907826936</v>
      </c>
      <c r="I39" s="24">
        <f t="shared" si="9"/>
        <v>0.10094528907826936</v>
      </c>
      <c r="J39" s="24">
        <f t="shared" si="9"/>
        <v>0.10094528907826936</v>
      </c>
      <c r="K39" s="24">
        <f t="shared" si="9"/>
        <v>0.10094528907826936</v>
      </c>
      <c r="L39" s="24">
        <f t="shared" si="9"/>
        <v>0.10094528907826936</v>
      </c>
      <c r="M39" s="24">
        <f t="shared" si="9"/>
        <v>0.10094528907826936</v>
      </c>
      <c r="N39" s="24">
        <f t="shared" si="9"/>
        <v>0.10094528907826936</v>
      </c>
      <c r="O39" s="24">
        <f t="shared" si="9"/>
        <v>0.10094528907826936</v>
      </c>
      <c r="P39" s="24">
        <f t="shared" si="9"/>
        <v>0.10094528907826936</v>
      </c>
      <c r="Q39" s="24">
        <f t="shared" si="9"/>
        <v>0.10094528907826936</v>
      </c>
      <c r="R39" s="24">
        <f t="shared" si="9"/>
        <v>0.10094528907826936</v>
      </c>
      <c r="S39" s="24">
        <f t="shared" si="9"/>
        <v>0.10094528907826936</v>
      </c>
      <c r="T39" s="24">
        <f t="shared" si="9"/>
        <v>0.10094528907826936</v>
      </c>
      <c r="U39" s="24">
        <f t="shared" si="9"/>
        <v>0.10094528907826936</v>
      </c>
      <c r="V39" s="24">
        <f t="shared" si="9"/>
        <v>0.10094528907826936</v>
      </c>
      <c r="W39" s="24">
        <f t="shared" si="9"/>
        <v>0.10094528907826936</v>
      </c>
      <c r="X39" s="24">
        <f t="shared" si="9"/>
        <v>0.10094528907826936</v>
      </c>
    </row>
    <row r="40" spans="1:26" ht="17" x14ac:dyDescent="0.25">
      <c r="A40" s="5">
        <v>20</v>
      </c>
      <c r="B40" s="39" t="s">
        <v>131</v>
      </c>
      <c r="C40" s="23" t="s">
        <v>132</v>
      </c>
      <c r="D40" s="24">
        <f t="shared" ref="D40:N40" si="10">SQRT(((D$34*$E$7^2)+(D$35*$E$8^2)+(D$36*$E$7^2))/SUM(D$34:D$36))</f>
        <v>0.10107765783488372</v>
      </c>
      <c r="E40" s="24">
        <f t="shared" si="10"/>
        <v>0.10047977439483288</v>
      </c>
      <c r="F40" s="24">
        <f t="shared" si="10"/>
        <v>9.9907135318081416E-2</v>
      </c>
      <c r="G40" s="24">
        <f t="shared" si="10"/>
        <v>9.9358966715118888E-2</v>
      </c>
      <c r="H40" s="24">
        <f t="shared" si="10"/>
        <v>9.8834522214621204E-2</v>
      </c>
      <c r="I40" s="24">
        <f t="shared" si="10"/>
        <v>9.8333082906320715E-2</v>
      </c>
      <c r="J40" s="24">
        <f t="shared" si="10"/>
        <v>9.7853957213926437E-2</v>
      </c>
      <c r="K40" s="24">
        <f t="shared" si="10"/>
        <v>9.7396480707696922E-2</v>
      </c>
      <c r="L40" s="24">
        <f t="shared" si="10"/>
        <v>9.6960015865490717E-2</v>
      </c>
      <c r="M40" s="24">
        <f t="shared" si="10"/>
        <v>9.6543951790389562E-2</v>
      </c>
      <c r="N40" s="24">
        <f t="shared" si="10"/>
        <v>9.6147703892304343E-2</v>
      </c>
      <c r="O40" s="24">
        <f t="shared" ref="O40:X40" si="11">SQRT(((O$34*$S$7^2)+(O$35*$S$8^2)+(O$36*$S$7^2))/SUM(O$34:O$36))</f>
        <v>0.10388437130507376</v>
      </c>
      <c r="P40" s="24">
        <f t="shared" si="11"/>
        <v>0.10367685565792774</v>
      </c>
      <c r="Q40" s="24">
        <f t="shared" si="11"/>
        <v>0.1034802152739273</v>
      </c>
      <c r="R40" s="24">
        <f t="shared" si="11"/>
        <v>0.10329412258259951</v>
      </c>
      <c r="S40" s="24">
        <f t="shared" si="11"/>
        <v>0.10311826784301581</v>
      </c>
      <c r="T40" s="24">
        <f t="shared" si="11"/>
        <v>0.10295235866975815</v>
      </c>
      <c r="U40" s="24">
        <f t="shared" si="11"/>
        <v>0.10279611957234969</v>
      </c>
      <c r="V40" s="24">
        <f t="shared" si="11"/>
        <v>0.10264929150997563</v>
      </c>
      <c r="W40" s="24">
        <f t="shared" si="11"/>
        <v>0.10251163146306148</v>
      </c>
      <c r="X40" s="24">
        <f t="shared" si="11"/>
        <v>0.10238291202304999</v>
      </c>
    </row>
    <row r="41" spans="1:26" ht="17" x14ac:dyDescent="0.25">
      <c r="A41" s="5">
        <v>22</v>
      </c>
      <c r="B41" s="39" t="s">
        <v>133</v>
      </c>
      <c r="C41" s="23" t="s">
        <v>134</v>
      </c>
      <c r="D41" s="42"/>
      <c r="E41" s="24">
        <f>SQRT((((ABS(E$24)+E21)*E$39^2)+((ABS(E$37)+E36)*E$40^2))/((ABS(E$24)+E21)+(ABS(E$37)+E36)))</f>
        <v>0.10077542152377719</v>
      </c>
      <c r="F41" s="24">
        <f t="shared" ref="F41:X41" si="12">SQRT((((ABS(F$24)+F21)*F$39^2)+((ABS(F$37)+F36)*F$40^2))/((ABS(F$24)+F21)+(ABS(F$37)+F36)))</f>
        <v>0.10056804124313748</v>
      </c>
      <c r="G41" s="24">
        <f t="shared" si="12"/>
        <v>0.10037176599758232</v>
      </c>
      <c r="H41" s="24">
        <f t="shared" si="12"/>
        <v>0.10005630674048656</v>
      </c>
      <c r="I41" s="24">
        <f t="shared" si="12"/>
        <v>9.9728020754965271E-2</v>
      </c>
      <c r="J41" s="24">
        <f t="shared" si="12"/>
        <v>9.8473211014058648E-2</v>
      </c>
      <c r="K41" s="24">
        <f t="shared" si="12"/>
        <v>9.8065660110008918E-2</v>
      </c>
      <c r="L41" s="24">
        <f t="shared" si="12"/>
        <v>9.7721251325275177E-2</v>
      </c>
      <c r="M41" s="24">
        <f t="shared" si="12"/>
        <v>9.7396780126153909E-2</v>
      </c>
      <c r="N41" s="24">
        <f t="shared" si="12"/>
        <v>9.7092103732233023E-2</v>
      </c>
      <c r="O41" s="24">
        <f t="shared" si="12"/>
        <v>0.10336704674909727</v>
      </c>
      <c r="P41" s="24">
        <f t="shared" si="12"/>
        <v>0.10313758010925039</v>
      </c>
      <c r="Q41" s="24">
        <f t="shared" si="12"/>
        <v>0.10296960596520444</v>
      </c>
      <c r="R41" s="24">
        <f t="shared" si="12"/>
        <v>0.10281051746288615</v>
      </c>
      <c r="S41" s="24">
        <f t="shared" si="12"/>
        <v>0.10266008300613855</v>
      </c>
      <c r="T41" s="24">
        <f t="shared" si="12"/>
        <v>0.10251807797812837</v>
      </c>
      <c r="U41" s="24">
        <f t="shared" si="12"/>
        <v>0.10238428389625519</v>
      </c>
      <c r="V41" s="24">
        <f t="shared" si="12"/>
        <v>0.10225848733340669</v>
      </c>
      <c r="W41" s="24">
        <f t="shared" si="12"/>
        <v>0.10214047854155804</v>
      </c>
      <c r="X41" s="24">
        <f t="shared" si="12"/>
        <v>0.1020300496883504</v>
      </c>
    </row>
    <row r="42" spans="1:26" ht="17" x14ac:dyDescent="0.25">
      <c r="A42" s="5">
        <v>23</v>
      </c>
      <c r="B42" s="39" t="s">
        <v>135</v>
      </c>
      <c r="C42" s="23" t="s">
        <v>136</v>
      </c>
      <c r="D42" s="43"/>
      <c r="E42" s="24">
        <f>IF(E41&lt;=10%,0%,E41-10%)</f>
        <v>7.7542152377718665E-4</v>
      </c>
      <c r="F42" s="24">
        <f t="shared" ref="F42:X42" si="13">IF(F41&lt;=10%,0%,F41-10%)</f>
        <v>5.6804124313747373E-4</v>
      </c>
      <c r="G42" s="24">
        <f t="shared" si="13"/>
        <v>3.7176599758231843E-4</v>
      </c>
      <c r="H42" s="24">
        <f t="shared" si="13"/>
        <v>5.6306740486553042E-5</v>
      </c>
      <c r="I42" s="24">
        <f t="shared" si="13"/>
        <v>0</v>
      </c>
      <c r="J42" s="24">
        <f t="shared" si="13"/>
        <v>0</v>
      </c>
      <c r="K42" s="24">
        <f t="shared" si="13"/>
        <v>0</v>
      </c>
      <c r="L42" s="24">
        <f t="shared" si="13"/>
        <v>0</v>
      </c>
      <c r="M42" s="24">
        <f t="shared" si="13"/>
        <v>0</v>
      </c>
      <c r="N42" s="24">
        <f t="shared" si="13"/>
        <v>0</v>
      </c>
      <c r="O42" s="24">
        <f t="shared" si="13"/>
        <v>3.3670467490972689E-3</v>
      </c>
      <c r="P42" s="24">
        <f t="shared" si="13"/>
        <v>3.1375801092503874E-3</v>
      </c>
      <c r="Q42" s="24">
        <f t="shared" si="13"/>
        <v>2.9696059652044304E-3</v>
      </c>
      <c r="R42" s="24">
        <f t="shared" si="13"/>
        <v>2.8105174628861446E-3</v>
      </c>
      <c r="S42" s="24">
        <f t="shared" si="13"/>
        <v>2.6600830061385417E-3</v>
      </c>
      <c r="T42" s="24">
        <f t="shared" si="13"/>
        <v>2.5180779781283635E-3</v>
      </c>
      <c r="U42" s="24">
        <f t="shared" si="13"/>
        <v>2.3842838962551821E-3</v>
      </c>
      <c r="V42" s="24">
        <f t="shared" si="13"/>
        <v>2.2584873334066807E-3</v>
      </c>
      <c r="W42" s="24">
        <f t="shared" si="13"/>
        <v>2.1404785415580357E-3</v>
      </c>
      <c r="X42" s="24">
        <f t="shared" si="13"/>
        <v>2.0300496883503966E-3</v>
      </c>
    </row>
    <row r="43" spans="1:26" x14ac:dyDescent="0.2">
      <c r="A43" s="3"/>
      <c r="B43" s="37"/>
      <c r="C43" s="18" t="s">
        <v>137</v>
      </c>
      <c r="D43" s="19"/>
      <c r="E43" s="19"/>
      <c r="F43" s="19"/>
      <c r="G43" s="19"/>
      <c r="H43" s="19"/>
      <c r="I43" s="19"/>
      <c r="J43" s="19"/>
      <c r="K43" s="19"/>
      <c r="L43" s="19"/>
      <c r="M43" s="19"/>
      <c r="N43" s="19"/>
      <c r="O43" s="19"/>
      <c r="P43" s="19"/>
      <c r="Q43" s="19"/>
      <c r="R43" s="19"/>
      <c r="S43" s="19"/>
      <c r="T43" s="19"/>
      <c r="U43" s="19"/>
      <c r="V43" s="19"/>
      <c r="W43" s="19"/>
      <c r="X43" s="19"/>
    </row>
    <row r="44" spans="1:26" ht="17" x14ac:dyDescent="0.25">
      <c r="A44" s="5">
        <v>24</v>
      </c>
      <c r="B44" s="37" t="s">
        <v>138</v>
      </c>
      <c r="C44" s="20" t="s">
        <v>139</v>
      </c>
      <c r="D44" s="66"/>
      <c r="E44" s="67">
        <f>IF(E25=0,ROUNDDOWN(((E$37-E$24)+(E$36-E$21))*(1-$E$9)*(1-E42),0),ROUNDDOWN(((E$37-E$32)+(E$36-E$21))*(1-$E$9)*(1-E42),0))</f>
        <v>58606</v>
      </c>
      <c r="F44" s="67">
        <f t="shared" ref="F44:X44" si="14">IF(F25=0,ROUNDDOWN(((F$37-F$24)+(F$36-F$21))*(1-$E$9)*(1-F42),0),ROUNDDOWN(((F$37-F$32)+(F$36-F$21))*(1-$E$9)*(1-F42),0))</f>
        <v>58524</v>
      </c>
      <c r="G44" s="67">
        <f t="shared" si="14"/>
        <v>58403</v>
      </c>
      <c r="H44" s="67">
        <f>IF(H25=0,ROUNDDOWN(((H$37-H$24)+(H$36-H$21))*(1-$E$9)*(1-H42),0),ROUNDDOWN(((H$37-H$32)+(H$36-H$21))*(1-$E$9)*(1-H42),0))</f>
        <v>48112</v>
      </c>
      <c r="I44" s="67">
        <f t="shared" si="14"/>
        <v>41922</v>
      </c>
      <c r="J44" s="67">
        <f>IF(J25=0,ROUNDDOWN(((J$37-J$24)+(J$36-J$21))*(1-$E$9)*(1-J42),0),ROUNDDOWN(((J$37-J$32)+(J$36-J$21))*(1-$E$9)*(1-J42),0))</f>
        <v>19599</v>
      </c>
      <c r="K44" s="67">
        <f t="shared" si="14"/>
        <v>18791</v>
      </c>
      <c r="L44" s="67">
        <f t="shared" si="14"/>
        <v>18461</v>
      </c>
      <c r="M44" s="67">
        <f t="shared" si="14"/>
        <v>18090</v>
      </c>
      <c r="N44" s="67">
        <f t="shared" si="14"/>
        <v>17679</v>
      </c>
      <c r="O44" s="67">
        <f t="shared" si="14"/>
        <v>20021</v>
      </c>
      <c r="P44" s="67">
        <f t="shared" si="14"/>
        <v>16683</v>
      </c>
      <c r="Q44" s="67">
        <f t="shared" si="14"/>
        <v>16156</v>
      </c>
      <c r="R44" s="67">
        <f t="shared" si="14"/>
        <v>15588</v>
      </c>
      <c r="S44" s="67">
        <f t="shared" si="14"/>
        <v>14981</v>
      </c>
      <c r="T44" s="67">
        <f t="shared" si="14"/>
        <v>14336</v>
      </c>
      <c r="U44" s="67">
        <f t="shared" si="14"/>
        <v>13652</v>
      </c>
      <c r="V44" s="67">
        <f t="shared" si="14"/>
        <v>12932</v>
      </c>
      <c r="W44" s="67">
        <f t="shared" si="14"/>
        <v>12175</v>
      </c>
      <c r="X44" s="67">
        <f t="shared" si="14"/>
        <v>11383</v>
      </c>
    </row>
    <row r="45" spans="1:26" ht="17" x14ac:dyDescent="0.25">
      <c r="A45" s="5">
        <v>24</v>
      </c>
      <c r="B45" s="37" t="s">
        <v>138</v>
      </c>
      <c r="C45" s="20" t="s">
        <v>140</v>
      </c>
      <c r="D45" s="66"/>
      <c r="E45" s="67">
        <f>IF(E44&lt;0,0,IF(E44+D52+E55&lt;0,0,E44+D52+E55))</f>
        <v>58606</v>
      </c>
      <c r="F45" s="67">
        <f t="shared" ref="F45:X45" si="15">IF(F44&lt;0,0,IF(F44+E52+F55&lt;0,0,F44+E52+F55))</f>
        <v>58524</v>
      </c>
      <c r="G45" s="67">
        <f t="shared" si="15"/>
        <v>58403</v>
      </c>
      <c r="H45" s="67">
        <f t="shared" si="15"/>
        <v>48112</v>
      </c>
      <c r="I45" s="67">
        <f t="shared" si="15"/>
        <v>41922</v>
      </c>
      <c r="J45" s="67">
        <f>IF(J44&lt;0,0,IF(J44+I52+J55&lt;0,0,J44+I52+J55))</f>
        <v>24837.152698258411</v>
      </c>
      <c r="K45" s="67">
        <f t="shared" si="15"/>
        <v>18791</v>
      </c>
      <c r="L45" s="67">
        <f t="shared" si="15"/>
        <v>18461</v>
      </c>
      <c r="M45" s="67">
        <f t="shared" si="15"/>
        <v>18090</v>
      </c>
      <c r="N45" s="67">
        <f t="shared" si="15"/>
        <v>17679</v>
      </c>
      <c r="O45" s="67">
        <f t="shared" si="15"/>
        <v>20021</v>
      </c>
      <c r="P45" s="67">
        <f t="shared" si="15"/>
        <v>16683</v>
      </c>
      <c r="Q45" s="67">
        <f t="shared" si="15"/>
        <v>16156</v>
      </c>
      <c r="R45" s="67">
        <f t="shared" si="15"/>
        <v>15588</v>
      </c>
      <c r="S45" s="67">
        <f t="shared" si="15"/>
        <v>14981</v>
      </c>
      <c r="T45" s="67">
        <f t="shared" si="15"/>
        <v>14336</v>
      </c>
      <c r="U45" s="67">
        <f t="shared" si="15"/>
        <v>13652</v>
      </c>
      <c r="V45" s="67">
        <f t="shared" si="15"/>
        <v>12932</v>
      </c>
      <c r="W45" s="67">
        <f t="shared" si="15"/>
        <v>12175</v>
      </c>
      <c r="X45" s="67">
        <f t="shared" si="15"/>
        <v>11383</v>
      </c>
    </row>
    <row r="46" spans="1:26" ht="17" x14ac:dyDescent="0.25">
      <c r="A46" s="5">
        <v>25</v>
      </c>
      <c r="B46" s="37" t="s">
        <v>141</v>
      </c>
      <c r="C46" s="20" t="s">
        <v>142</v>
      </c>
      <c r="D46" s="66"/>
      <c r="E46" s="67">
        <f>ROUNDUP(E45*$E$10,0)</f>
        <v>8791</v>
      </c>
      <c r="F46" s="67">
        <f t="shared" ref="F46:X46" si="16">ROUNDUP(F45*$E$10,0)</f>
        <v>8779</v>
      </c>
      <c r="G46" s="67">
        <f t="shared" si="16"/>
        <v>8761</v>
      </c>
      <c r="H46" s="67">
        <f t="shared" si="16"/>
        <v>7217</v>
      </c>
      <c r="I46" s="67">
        <f t="shared" si="16"/>
        <v>6289</v>
      </c>
      <c r="J46" s="67">
        <f t="shared" si="16"/>
        <v>3726</v>
      </c>
      <c r="K46" s="67">
        <f t="shared" si="16"/>
        <v>2819</v>
      </c>
      <c r="L46" s="67">
        <f t="shared" si="16"/>
        <v>2770</v>
      </c>
      <c r="M46" s="67">
        <f t="shared" si="16"/>
        <v>2714</v>
      </c>
      <c r="N46" s="67">
        <f t="shared" si="16"/>
        <v>2652</v>
      </c>
      <c r="O46" s="67">
        <f t="shared" si="16"/>
        <v>3004</v>
      </c>
      <c r="P46" s="67">
        <f t="shared" si="16"/>
        <v>2503</v>
      </c>
      <c r="Q46" s="67">
        <f t="shared" si="16"/>
        <v>2424</v>
      </c>
      <c r="R46" s="67">
        <f t="shared" si="16"/>
        <v>2339</v>
      </c>
      <c r="S46" s="67">
        <f t="shared" si="16"/>
        <v>2248</v>
      </c>
      <c r="T46" s="67">
        <f t="shared" si="16"/>
        <v>2151</v>
      </c>
      <c r="U46" s="67">
        <f t="shared" si="16"/>
        <v>2048</v>
      </c>
      <c r="V46" s="67">
        <f t="shared" si="16"/>
        <v>1940</v>
      </c>
      <c r="W46" s="67">
        <f t="shared" si="16"/>
        <v>1827</v>
      </c>
      <c r="X46" s="67">
        <f t="shared" si="16"/>
        <v>1708</v>
      </c>
    </row>
    <row r="47" spans="1:26" ht="17" x14ac:dyDescent="0.25">
      <c r="A47" s="5">
        <v>26</v>
      </c>
      <c r="B47" s="37" t="s">
        <v>177</v>
      </c>
      <c r="C47" s="20" t="s">
        <v>144</v>
      </c>
      <c r="D47" s="66"/>
      <c r="E47" s="67">
        <f>E45-E46</f>
        <v>49815</v>
      </c>
      <c r="F47" s="67">
        <f t="shared" ref="F47:X47" si="17">F45-F46</f>
        <v>49745</v>
      </c>
      <c r="G47" s="67">
        <f t="shared" si="17"/>
        <v>49642</v>
      </c>
      <c r="H47" s="67">
        <f t="shared" si="17"/>
        <v>40895</v>
      </c>
      <c r="I47" s="67">
        <f t="shared" si="17"/>
        <v>35633</v>
      </c>
      <c r="J47" s="67">
        <f t="shared" si="17"/>
        <v>21111.152698258411</v>
      </c>
      <c r="K47" s="67">
        <f t="shared" si="17"/>
        <v>15972</v>
      </c>
      <c r="L47" s="67">
        <f t="shared" si="17"/>
        <v>15691</v>
      </c>
      <c r="M47" s="67">
        <f t="shared" si="17"/>
        <v>15376</v>
      </c>
      <c r="N47" s="67">
        <f t="shared" si="17"/>
        <v>15027</v>
      </c>
      <c r="O47" s="67">
        <f t="shared" si="17"/>
        <v>17017</v>
      </c>
      <c r="P47" s="67">
        <f t="shared" si="17"/>
        <v>14180</v>
      </c>
      <c r="Q47" s="67">
        <f t="shared" si="17"/>
        <v>13732</v>
      </c>
      <c r="R47" s="67">
        <f t="shared" si="17"/>
        <v>13249</v>
      </c>
      <c r="S47" s="67">
        <f t="shared" si="17"/>
        <v>12733</v>
      </c>
      <c r="T47" s="67">
        <f t="shared" si="17"/>
        <v>12185</v>
      </c>
      <c r="U47" s="67">
        <f t="shared" si="17"/>
        <v>11604</v>
      </c>
      <c r="V47" s="67">
        <f t="shared" si="17"/>
        <v>10992</v>
      </c>
      <c r="W47" s="67">
        <f t="shared" si="17"/>
        <v>10348</v>
      </c>
      <c r="X47" s="67">
        <f t="shared" si="17"/>
        <v>9675</v>
      </c>
    </row>
    <row r="48" spans="1:26" x14ac:dyDescent="0.2">
      <c r="A48" s="5"/>
      <c r="B48" s="37"/>
      <c r="C48" s="20" t="s">
        <v>178</v>
      </c>
      <c r="D48" s="66"/>
      <c r="E48" s="67">
        <f t="shared" ref="E48:X48" si="18">D$48+E$45</f>
        <v>58606</v>
      </c>
      <c r="F48" s="67">
        <f t="shared" si="18"/>
        <v>117130</v>
      </c>
      <c r="G48" s="67">
        <f t="shared" si="18"/>
        <v>175533</v>
      </c>
      <c r="H48" s="67">
        <f t="shared" si="18"/>
        <v>223645</v>
      </c>
      <c r="I48" s="67">
        <f t="shared" si="18"/>
        <v>265567</v>
      </c>
      <c r="J48" s="67">
        <f t="shared" si="18"/>
        <v>290404.1526982584</v>
      </c>
      <c r="K48" s="67">
        <f t="shared" si="18"/>
        <v>309195.1526982584</v>
      </c>
      <c r="L48" s="67">
        <f t="shared" si="18"/>
        <v>327656.1526982584</v>
      </c>
      <c r="M48" s="67">
        <f t="shared" si="18"/>
        <v>345746.1526982584</v>
      </c>
      <c r="N48" s="67">
        <f t="shared" si="18"/>
        <v>363425.1526982584</v>
      </c>
      <c r="O48" s="67">
        <f t="shared" si="18"/>
        <v>383446.1526982584</v>
      </c>
      <c r="P48" s="67">
        <f t="shared" si="18"/>
        <v>400129.1526982584</v>
      </c>
      <c r="Q48" s="67">
        <f t="shared" si="18"/>
        <v>416285.1526982584</v>
      </c>
      <c r="R48" s="67">
        <f t="shared" si="18"/>
        <v>431873.1526982584</v>
      </c>
      <c r="S48" s="67">
        <f t="shared" si="18"/>
        <v>446854.1526982584</v>
      </c>
      <c r="T48" s="67">
        <f t="shared" si="18"/>
        <v>461190.1526982584</v>
      </c>
      <c r="U48" s="67">
        <f t="shared" si="18"/>
        <v>474842.1526982584</v>
      </c>
      <c r="V48" s="67">
        <f t="shared" si="18"/>
        <v>487774.1526982584</v>
      </c>
      <c r="W48" s="67">
        <f t="shared" si="18"/>
        <v>499949.1526982584</v>
      </c>
      <c r="X48" s="67">
        <f t="shared" si="18"/>
        <v>511332.1526982584</v>
      </c>
    </row>
    <row r="49" spans="1:24" x14ac:dyDescent="0.2">
      <c r="A49" s="5"/>
      <c r="B49" s="37"/>
      <c r="C49" s="20" t="s">
        <v>146</v>
      </c>
      <c r="D49" s="66"/>
      <c r="E49" s="67">
        <f t="shared" ref="E49:X49" si="19">D$49+E$46</f>
        <v>8791</v>
      </c>
      <c r="F49" s="67">
        <f t="shared" si="19"/>
        <v>17570</v>
      </c>
      <c r="G49" s="67">
        <f t="shared" si="19"/>
        <v>26331</v>
      </c>
      <c r="H49" s="67">
        <f t="shared" si="19"/>
        <v>33548</v>
      </c>
      <c r="I49" s="67">
        <f t="shared" si="19"/>
        <v>39837</v>
      </c>
      <c r="J49" s="67">
        <f t="shared" si="19"/>
        <v>43563</v>
      </c>
      <c r="K49" s="67">
        <f t="shared" si="19"/>
        <v>46382</v>
      </c>
      <c r="L49" s="67">
        <f t="shared" si="19"/>
        <v>49152</v>
      </c>
      <c r="M49" s="67">
        <f t="shared" si="19"/>
        <v>51866</v>
      </c>
      <c r="N49" s="67">
        <f t="shared" si="19"/>
        <v>54518</v>
      </c>
      <c r="O49" s="67">
        <f t="shared" si="19"/>
        <v>57522</v>
      </c>
      <c r="P49" s="67">
        <f t="shared" si="19"/>
        <v>60025</v>
      </c>
      <c r="Q49" s="67">
        <f t="shared" si="19"/>
        <v>62449</v>
      </c>
      <c r="R49" s="67">
        <f t="shared" si="19"/>
        <v>64788</v>
      </c>
      <c r="S49" s="67">
        <f t="shared" si="19"/>
        <v>67036</v>
      </c>
      <c r="T49" s="67">
        <f t="shared" si="19"/>
        <v>69187</v>
      </c>
      <c r="U49" s="67">
        <f t="shared" si="19"/>
        <v>71235</v>
      </c>
      <c r="V49" s="67">
        <f t="shared" si="19"/>
        <v>73175</v>
      </c>
      <c r="W49" s="67">
        <f t="shared" si="19"/>
        <v>75002</v>
      </c>
      <c r="X49" s="67">
        <f t="shared" si="19"/>
        <v>76710</v>
      </c>
    </row>
    <row r="50" spans="1:24" x14ac:dyDescent="0.2">
      <c r="A50" s="5"/>
      <c r="B50" s="37"/>
      <c r="C50" s="20" t="s">
        <v>179</v>
      </c>
      <c r="D50" s="68"/>
      <c r="E50" s="67">
        <f t="shared" ref="E50:X50" si="20">D$50+E$47</f>
        <v>49815</v>
      </c>
      <c r="F50" s="67">
        <f t="shared" si="20"/>
        <v>99560</v>
      </c>
      <c r="G50" s="67">
        <f t="shared" si="20"/>
        <v>149202</v>
      </c>
      <c r="H50" s="67">
        <f t="shared" si="20"/>
        <v>190097</v>
      </c>
      <c r="I50" s="67">
        <f t="shared" si="20"/>
        <v>225730</v>
      </c>
      <c r="J50" s="67">
        <f t="shared" si="20"/>
        <v>246841.1526982584</v>
      </c>
      <c r="K50" s="67">
        <f t="shared" si="20"/>
        <v>262813.1526982584</v>
      </c>
      <c r="L50" s="67">
        <f t="shared" si="20"/>
        <v>278504.1526982584</v>
      </c>
      <c r="M50" s="67">
        <f t="shared" si="20"/>
        <v>293880.1526982584</v>
      </c>
      <c r="N50" s="67">
        <f t="shared" si="20"/>
        <v>308907.1526982584</v>
      </c>
      <c r="O50" s="67">
        <f t="shared" si="20"/>
        <v>325924.1526982584</v>
      </c>
      <c r="P50" s="67">
        <f t="shared" si="20"/>
        <v>340104.1526982584</v>
      </c>
      <c r="Q50" s="67">
        <f t="shared" si="20"/>
        <v>353836.1526982584</v>
      </c>
      <c r="R50" s="67">
        <f t="shared" si="20"/>
        <v>367085.1526982584</v>
      </c>
      <c r="S50" s="67">
        <f t="shared" si="20"/>
        <v>379818.1526982584</v>
      </c>
      <c r="T50" s="67">
        <f t="shared" si="20"/>
        <v>392003.1526982584</v>
      </c>
      <c r="U50" s="67">
        <f t="shared" si="20"/>
        <v>403607.1526982584</v>
      </c>
      <c r="V50" s="67">
        <f t="shared" si="20"/>
        <v>414599.1526982584</v>
      </c>
      <c r="W50" s="67">
        <f t="shared" si="20"/>
        <v>424947.1526982584</v>
      </c>
      <c r="X50" s="67">
        <f t="shared" si="20"/>
        <v>434622.1526982584</v>
      </c>
    </row>
    <row r="51" spans="1:24" x14ac:dyDescent="0.2">
      <c r="A51" s="5"/>
      <c r="B51" s="37"/>
      <c r="C51" s="30" t="s">
        <v>148</v>
      </c>
      <c r="D51" s="69"/>
      <c r="E51" s="69"/>
      <c r="F51" s="69"/>
      <c r="G51" s="69"/>
      <c r="H51" s="69"/>
      <c r="I51" s="69"/>
      <c r="J51" s="69"/>
      <c r="K51" s="69"/>
      <c r="L51" s="69"/>
      <c r="M51" s="69"/>
      <c r="N51" s="69"/>
      <c r="O51" s="69"/>
      <c r="P51" s="69"/>
      <c r="Q51" s="69"/>
      <c r="R51" s="69"/>
      <c r="S51" s="69"/>
      <c r="T51" s="69"/>
      <c r="U51" s="69"/>
      <c r="V51" s="69"/>
      <c r="W51" s="69"/>
      <c r="X51" s="69"/>
    </row>
    <row r="52" spans="1:24" x14ac:dyDescent="0.2">
      <c r="A52" s="5"/>
      <c r="B52" s="37"/>
      <c r="C52" s="31" t="s">
        <v>149</v>
      </c>
      <c r="D52" s="70"/>
      <c r="E52" s="71">
        <f>IF($E$44&gt;=0, 0, $E$44)</f>
        <v>0</v>
      </c>
      <c r="F52" s="71">
        <f>IF(AND(COUNTIF($E52:E52,0)=0,F44+E52&lt;0),F44+E52,0)</f>
        <v>0</v>
      </c>
      <c r="G52" s="71">
        <f>IF(AND(COUNTIF($E52:F52,0)=0,G44+F52&lt;0),G44+F52,0)</f>
        <v>0</v>
      </c>
      <c r="H52" s="71">
        <f>IF(AND(COUNTIF($E52:G52,0)=0,H44+G52&lt;0),H44+G52,0)</f>
        <v>0</v>
      </c>
      <c r="I52" s="71">
        <f>IF(AND(COUNTIF($E52:H52,0)=0,I44+H52&lt;0),I44+H52,0)</f>
        <v>0</v>
      </c>
      <c r="J52" s="71">
        <f>IF(AND(COUNTIF($E52:I52,0)=0,J44+I52&lt;0),J44+I52,0)</f>
        <v>0</v>
      </c>
      <c r="K52" s="71">
        <f>IF(AND(COUNTIF($E52:J52,0)=0,K44+J52&lt;0),K44+J52,0)</f>
        <v>0</v>
      </c>
      <c r="L52" s="71">
        <f>IF(AND(COUNTIF($E52:K52,0)=0,L44+K52&lt;0),L44+K52,0)</f>
        <v>0</v>
      </c>
      <c r="M52" s="71">
        <f>IF(AND(COUNTIF($E52:L52,0)=0,M44+L52&lt;0),M44+L52,0)</f>
        <v>0</v>
      </c>
      <c r="N52" s="71">
        <f>IF(AND(COUNTIF($E52:M52,0)=0,N44+M52&lt;0),N44+M52,0)</f>
        <v>0</v>
      </c>
      <c r="O52" s="71">
        <f>IF(AND(COUNTIF($E52:N52,0)=0,O44+N52&lt;0),O44+N52,0)</f>
        <v>0</v>
      </c>
      <c r="P52" s="71">
        <f>IF(AND(COUNTIF($E52:O52,0)=0,P44+O52&lt;0),P44+O52,0)</f>
        <v>0</v>
      </c>
      <c r="Q52" s="71">
        <f>IF(AND(COUNTIF($E52:P52,0)=0,Q44+P52&lt;0),Q44+P52,0)</f>
        <v>0</v>
      </c>
      <c r="R52" s="71">
        <f>IF(AND(COUNTIF($E52:Q52,0)=0,R44+Q52&lt;0),R44+Q52,0)</f>
        <v>0</v>
      </c>
      <c r="S52" s="71">
        <f>IF(AND(COUNTIF($E52:R52,0)=0,S44+R52&lt;0),S44+R52,0)</f>
        <v>0</v>
      </c>
      <c r="T52" s="71">
        <f>IF(AND(COUNTIF($E52:S52,0)=0,T44+S52&lt;0),T44+S52,0)</f>
        <v>0</v>
      </c>
      <c r="U52" s="71">
        <f>IF(AND(COUNTIF($E52:T52,0)=0,U44+T52&lt;0),U44+T52,0)</f>
        <v>0</v>
      </c>
      <c r="V52" s="71">
        <f>IF(AND(COUNTIF($E52:U52,0)=0,V44+U52&lt;0),V44+U52,0)</f>
        <v>0</v>
      </c>
      <c r="W52" s="71">
        <f>IF(AND(COUNTIF($E52:V52,0)=0,W44+V52&lt;0),W44+V52,0)</f>
        <v>0</v>
      </c>
      <c r="X52" s="71">
        <f>IF(AND(COUNTIF($E52:W52,0)=0,X44+W52&lt;0),X44+W52,0)</f>
        <v>0</v>
      </c>
    </row>
    <row r="53" spans="1:24" x14ac:dyDescent="0.2">
      <c r="A53" s="5"/>
      <c r="B53" s="37"/>
      <c r="C53" s="31" t="s">
        <v>150</v>
      </c>
      <c r="D53" s="70"/>
      <c r="E53" s="100">
        <f>('Example A RP1-RP5'!E32-E24)+('Example A RP1-RP5'!E21-E21)*(1-$E$9)*(1-E42)</f>
        <v>1047.1892109557989</v>
      </c>
      <c r="F53" s="100">
        <f>('Example A RP1-RP5'!F32-F24)+('Example A RP1-RP5'!F21-F21)*(1-$E$9)*(1-F42)</f>
        <v>1047.4065458744235</v>
      </c>
      <c r="G53" s="100">
        <f>('Example A RP1-RP5'!G32-G24)+('Example A RP1-RP5'!G21-G21)*(1-$E$9)*(1-G42)</f>
        <v>1047.612242695689</v>
      </c>
      <c r="H53" s="100">
        <f>('Example A RP1-RP5'!H32-H24)+('Example A RP1-RP5'!H21-H21)*(1-$E$9)*(1-H42)</f>
        <v>1047.9428445820345</v>
      </c>
      <c r="I53" s="100">
        <f>('Example A RP1-RP5'!I32-I24)+('Example A RP1-RP5'!I21-I21)*(1-$E$9)*(1-I42)</f>
        <v>1048.0018541504655</v>
      </c>
      <c r="J53" s="100"/>
      <c r="K53" s="100"/>
      <c r="L53" s="100"/>
      <c r="M53" s="100"/>
      <c r="N53" s="100"/>
      <c r="O53" s="100"/>
      <c r="P53" s="100"/>
      <c r="Q53" s="100"/>
      <c r="R53" s="100"/>
      <c r="S53" s="100"/>
      <c r="T53" s="100"/>
      <c r="U53" s="100"/>
      <c r="V53" s="100"/>
      <c r="W53" s="100"/>
      <c r="X53" s="100"/>
    </row>
    <row r="54" spans="1:24" x14ac:dyDescent="0.2">
      <c r="A54" s="5"/>
      <c r="B54" s="37"/>
      <c r="C54" s="31" t="s">
        <v>151</v>
      </c>
      <c r="D54" s="70"/>
      <c r="E54" s="71">
        <f>E53+D54</f>
        <v>1047.1892109557989</v>
      </c>
      <c r="F54" s="71">
        <f t="shared" ref="F54:I54" si="21">F53+E54</f>
        <v>2094.5957568302224</v>
      </c>
      <c r="G54" s="71">
        <f t="shared" si="21"/>
        <v>3142.2079995259114</v>
      </c>
      <c r="H54" s="71">
        <f t="shared" si="21"/>
        <v>4190.1508441079459</v>
      </c>
      <c r="I54" s="71">
        <f t="shared" si="21"/>
        <v>5238.152698258411</v>
      </c>
      <c r="J54" s="71"/>
      <c r="K54" s="71"/>
      <c r="L54" s="71"/>
      <c r="M54" s="71"/>
      <c r="N54" s="71"/>
      <c r="O54" s="71"/>
      <c r="P54" s="71"/>
      <c r="Q54" s="71"/>
      <c r="R54" s="71"/>
      <c r="S54" s="71"/>
      <c r="T54" s="71"/>
      <c r="U54" s="71"/>
      <c r="V54" s="71"/>
      <c r="W54" s="71"/>
      <c r="X54" s="71"/>
    </row>
    <row r="55" spans="1:24" x14ac:dyDescent="0.2">
      <c r="A55" s="5"/>
      <c r="B55" s="37"/>
      <c r="C55" s="31" t="s">
        <v>152</v>
      </c>
      <c r="D55" s="70"/>
      <c r="E55" s="71"/>
      <c r="F55" s="71"/>
      <c r="G55" s="71"/>
      <c r="H55" s="71"/>
      <c r="I55" s="71"/>
      <c r="J55" s="71">
        <f>I54</f>
        <v>5238.152698258411</v>
      </c>
      <c r="K55" s="71"/>
      <c r="L55" s="71"/>
      <c r="M55" s="71"/>
      <c r="N55" s="71"/>
      <c r="O55" s="71"/>
      <c r="P55" s="71"/>
      <c r="Q55" s="71"/>
      <c r="R55" s="71"/>
      <c r="S55" s="71"/>
      <c r="T55" s="71"/>
      <c r="U55" s="71"/>
      <c r="V55" s="71"/>
      <c r="W55" s="71"/>
      <c r="X55" s="71"/>
    </row>
    <row r="56" spans="1:24" x14ac:dyDescent="0.2">
      <c r="A56" s="5"/>
      <c r="B56" s="37"/>
      <c r="C56" s="31" t="s">
        <v>153</v>
      </c>
      <c r="D56" s="70"/>
      <c r="E56" s="71">
        <f t="shared" ref="E56:X56" si="22">IF(E44&lt;0,IF(E52=0,E44,0),0)</f>
        <v>0</v>
      </c>
      <c r="F56" s="71">
        <f t="shared" si="22"/>
        <v>0</v>
      </c>
      <c r="G56" s="71">
        <f t="shared" si="22"/>
        <v>0</v>
      </c>
      <c r="H56" s="71">
        <f t="shared" si="22"/>
        <v>0</v>
      </c>
      <c r="I56" s="71">
        <f t="shared" si="22"/>
        <v>0</v>
      </c>
      <c r="J56" s="71">
        <f t="shared" si="22"/>
        <v>0</v>
      </c>
      <c r="K56" s="71">
        <f t="shared" si="22"/>
        <v>0</v>
      </c>
      <c r="L56" s="71">
        <f t="shared" si="22"/>
        <v>0</v>
      </c>
      <c r="M56" s="71">
        <f t="shared" si="22"/>
        <v>0</v>
      </c>
      <c r="N56" s="71">
        <f t="shared" si="22"/>
        <v>0</v>
      </c>
      <c r="O56" s="71">
        <f t="shared" si="22"/>
        <v>0</v>
      </c>
      <c r="P56" s="71">
        <f t="shared" si="22"/>
        <v>0</v>
      </c>
      <c r="Q56" s="71">
        <f t="shared" si="22"/>
        <v>0</v>
      </c>
      <c r="R56" s="71">
        <f t="shared" si="22"/>
        <v>0</v>
      </c>
      <c r="S56" s="71">
        <f t="shared" si="22"/>
        <v>0</v>
      </c>
      <c r="T56" s="71">
        <f t="shared" si="22"/>
        <v>0</v>
      </c>
      <c r="U56" s="71">
        <f t="shared" si="22"/>
        <v>0</v>
      </c>
      <c r="V56" s="71">
        <f t="shared" si="22"/>
        <v>0</v>
      </c>
      <c r="W56" s="71">
        <f t="shared" si="22"/>
        <v>0</v>
      </c>
      <c r="X56" s="71">
        <f t="shared" si="22"/>
        <v>0</v>
      </c>
    </row>
    <row r="57" spans="1:24" x14ac:dyDescent="0.2">
      <c r="A57" s="5"/>
      <c r="B57" s="37"/>
      <c r="C57" s="32" t="s">
        <v>154</v>
      </c>
      <c r="D57" s="72"/>
      <c r="E57" s="73">
        <f>D$57+E$56</f>
        <v>0</v>
      </c>
      <c r="F57" s="73">
        <f t="shared" ref="F57:X57" si="23">E$57+F$56</f>
        <v>0</v>
      </c>
      <c r="G57" s="73">
        <f t="shared" si="23"/>
        <v>0</v>
      </c>
      <c r="H57" s="73">
        <f t="shared" si="23"/>
        <v>0</v>
      </c>
      <c r="I57" s="73">
        <f t="shared" si="23"/>
        <v>0</v>
      </c>
      <c r="J57" s="73">
        <f t="shared" si="23"/>
        <v>0</v>
      </c>
      <c r="K57" s="73">
        <f t="shared" si="23"/>
        <v>0</v>
      </c>
      <c r="L57" s="73">
        <f t="shared" si="23"/>
        <v>0</v>
      </c>
      <c r="M57" s="73">
        <f t="shared" si="23"/>
        <v>0</v>
      </c>
      <c r="N57" s="73">
        <f t="shared" si="23"/>
        <v>0</v>
      </c>
      <c r="O57" s="73">
        <f t="shared" si="23"/>
        <v>0</v>
      </c>
      <c r="P57" s="73">
        <f t="shared" si="23"/>
        <v>0</v>
      </c>
      <c r="Q57" s="73">
        <f t="shared" si="23"/>
        <v>0</v>
      </c>
      <c r="R57" s="73">
        <f t="shared" si="23"/>
        <v>0</v>
      </c>
      <c r="S57" s="73">
        <f t="shared" si="23"/>
        <v>0</v>
      </c>
      <c r="T57" s="73">
        <f t="shared" si="23"/>
        <v>0</v>
      </c>
      <c r="U57" s="73">
        <f t="shared" si="23"/>
        <v>0</v>
      </c>
      <c r="V57" s="73">
        <f t="shared" si="23"/>
        <v>0</v>
      </c>
      <c r="W57" s="73">
        <f t="shared" si="23"/>
        <v>0</v>
      </c>
      <c r="X57" s="73">
        <f t="shared" si="23"/>
        <v>0</v>
      </c>
    </row>
    <row r="58" spans="1:24" x14ac:dyDescent="0.2">
      <c r="A58" s="5"/>
      <c r="B58" s="37"/>
      <c r="C58" s="44" t="s">
        <v>155</v>
      </c>
      <c r="D58" s="74"/>
      <c r="E58" s="74"/>
      <c r="F58" s="74"/>
      <c r="G58" s="74"/>
      <c r="H58" s="74"/>
      <c r="I58" s="74"/>
      <c r="J58" s="74"/>
      <c r="K58" s="74"/>
      <c r="L58" s="74"/>
      <c r="M58" s="74"/>
      <c r="N58" s="74"/>
      <c r="O58" s="74"/>
      <c r="P58" s="74"/>
      <c r="Q58" s="74"/>
      <c r="R58" s="74"/>
      <c r="S58" s="74"/>
      <c r="T58" s="74"/>
      <c r="U58" s="74"/>
      <c r="V58" s="74"/>
      <c r="W58" s="74"/>
      <c r="X58" s="74"/>
    </row>
    <row r="59" spans="1:24" ht="17" x14ac:dyDescent="0.25">
      <c r="A59" s="5">
        <v>30</v>
      </c>
      <c r="B59" s="37" t="s">
        <v>156</v>
      </c>
      <c r="C59" s="45" t="s">
        <v>157</v>
      </c>
      <c r="D59" s="75"/>
      <c r="E59" s="74">
        <f t="shared" ref="E59:X59" si="24">IF(E44&lt;0,0,IF(E37&lt;0,0,IF(ROUNDDOWN((E37+E36)*(1-$E$9)*(1-E42),0)&gt;=E45,E45,ROUNDDOWN((E37+E36)*(1-$E$9)*(1-E42),0))))</f>
        <v>25475</v>
      </c>
      <c r="F59" s="74">
        <f t="shared" si="24"/>
        <v>25386</v>
      </c>
      <c r="G59" s="74">
        <f t="shared" si="24"/>
        <v>25259</v>
      </c>
      <c r="H59" s="74">
        <f t="shared" si="24"/>
        <v>25096</v>
      </c>
      <c r="I59" s="74">
        <f t="shared" si="24"/>
        <v>24887</v>
      </c>
      <c r="J59" s="74">
        <f t="shared" si="24"/>
        <v>24638</v>
      </c>
      <c r="K59" s="74">
        <f t="shared" si="24"/>
        <v>18791</v>
      </c>
      <c r="L59" s="74">
        <f t="shared" si="24"/>
        <v>18461</v>
      </c>
      <c r="M59" s="74">
        <f t="shared" si="24"/>
        <v>18090</v>
      </c>
      <c r="N59" s="74">
        <f t="shared" si="24"/>
        <v>17679</v>
      </c>
      <c r="O59" s="74">
        <f t="shared" si="24"/>
        <v>20021</v>
      </c>
      <c r="P59" s="74">
        <f t="shared" si="24"/>
        <v>16683</v>
      </c>
      <c r="Q59" s="74">
        <f t="shared" si="24"/>
        <v>16156</v>
      </c>
      <c r="R59" s="74">
        <f t="shared" si="24"/>
        <v>15588</v>
      </c>
      <c r="S59" s="74">
        <f t="shared" si="24"/>
        <v>14981</v>
      </c>
      <c r="T59" s="74">
        <f t="shared" si="24"/>
        <v>14336</v>
      </c>
      <c r="U59" s="74">
        <f t="shared" si="24"/>
        <v>13652</v>
      </c>
      <c r="V59" s="74">
        <f t="shared" si="24"/>
        <v>12932</v>
      </c>
      <c r="W59" s="74">
        <f t="shared" si="24"/>
        <v>12175</v>
      </c>
      <c r="X59" s="74">
        <f t="shared" si="24"/>
        <v>11383</v>
      </c>
    </row>
    <row r="60" spans="1:24" ht="17" x14ac:dyDescent="0.25">
      <c r="A60" s="5">
        <v>32</v>
      </c>
      <c r="B60" s="37" t="s">
        <v>158</v>
      </c>
      <c r="C60" s="45" t="s">
        <v>159</v>
      </c>
      <c r="D60" s="75"/>
      <c r="E60" s="74">
        <f t="shared" ref="E60:X60" si="25">IF(E44&lt;0,0,E44-E59)</f>
        <v>33131</v>
      </c>
      <c r="F60" s="74">
        <f t="shared" si="25"/>
        <v>33138</v>
      </c>
      <c r="G60" s="74">
        <f t="shared" si="25"/>
        <v>33144</v>
      </c>
      <c r="H60" s="74">
        <f t="shared" si="25"/>
        <v>23016</v>
      </c>
      <c r="I60" s="74">
        <f t="shared" si="25"/>
        <v>17035</v>
      </c>
      <c r="J60" s="74">
        <f t="shared" si="25"/>
        <v>-5039</v>
      </c>
      <c r="K60" s="74">
        <f t="shared" si="25"/>
        <v>0</v>
      </c>
      <c r="L60" s="74">
        <f t="shared" si="25"/>
        <v>0</v>
      </c>
      <c r="M60" s="74">
        <f t="shared" si="25"/>
        <v>0</v>
      </c>
      <c r="N60" s="74">
        <f t="shared" si="25"/>
        <v>0</v>
      </c>
      <c r="O60" s="74">
        <f t="shared" si="25"/>
        <v>0</v>
      </c>
      <c r="P60" s="74">
        <f t="shared" si="25"/>
        <v>0</v>
      </c>
      <c r="Q60" s="74">
        <f t="shared" si="25"/>
        <v>0</v>
      </c>
      <c r="R60" s="74">
        <f t="shared" si="25"/>
        <v>0</v>
      </c>
      <c r="S60" s="74">
        <f t="shared" si="25"/>
        <v>0</v>
      </c>
      <c r="T60" s="74">
        <f t="shared" si="25"/>
        <v>0</v>
      </c>
      <c r="U60" s="74">
        <f t="shared" si="25"/>
        <v>0</v>
      </c>
      <c r="V60" s="74">
        <f t="shared" si="25"/>
        <v>0</v>
      </c>
      <c r="W60" s="74">
        <f t="shared" si="25"/>
        <v>0</v>
      </c>
      <c r="X60" s="74">
        <f t="shared" si="25"/>
        <v>0</v>
      </c>
    </row>
    <row r="61" spans="1:24" ht="14.25" customHeight="1" x14ac:dyDescent="0.2">
      <c r="A61" s="5"/>
      <c r="B61" s="34"/>
      <c r="C61" s="29"/>
      <c r="D61" s="76"/>
      <c r="E61" s="76"/>
      <c r="F61" s="76"/>
      <c r="G61" s="76"/>
      <c r="H61" s="76"/>
      <c r="I61" s="76"/>
      <c r="J61" s="76"/>
      <c r="K61" s="76"/>
      <c r="L61" s="76"/>
      <c r="M61" s="76"/>
      <c r="N61" s="76"/>
      <c r="O61" s="76"/>
      <c r="P61" s="76"/>
      <c r="Q61" s="76"/>
      <c r="R61" s="76"/>
      <c r="S61" s="76"/>
      <c r="T61" s="76"/>
      <c r="U61" s="76"/>
      <c r="V61" s="76"/>
      <c r="W61" s="76"/>
      <c r="X61" s="76"/>
    </row>
    <row r="62" spans="1:24" ht="16" thickBot="1" x14ac:dyDescent="0.25">
      <c r="A62" s="5"/>
      <c r="B62" s="112"/>
      <c r="C62" s="6" t="s">
        <v>160</v>
      </c>
      <c r="D62" s="6" t="s">
        <v>161</v>
      </c>
      <c r="E62" s="113"/>
      <c r="F62" s="113"/>
      <c r="G62" s="113"/>
      <c r="H62" s="113"/>
      <c r="I62" s="113"/>
      <c r="J62" s="113"/>
      <c r="K62" s="113"/>
      <c r="L62" s="113"/>
      <c r="M62" s="113"/>
      <c r="N62" s="113"/>
      <c r="O62" s="113"/>
      <c r="P62" s="113"/>
      <c r="Q62" s="113"/>
      <c r="R62" s="113"/>
      <c r="S62" s="113"/>
      <c r="T62" s="113"/>
      <c r="U62" s="113"/>
      <c r="V62" s="113"/>
      <c r="W62" s="113"/>
      <c r="X62" s="113"/>
    </row>
    <row r="63" spans="1:24" ht="18" hidden="1" outlineLevel="1" thickTop="1" x14ac:dyDescent="0.25">
      <c r="A63" s="5">
        <v>27</v>
      </c>
      <c r="B63" s="37" t="s">
        <v>162</v>
      </c>
      <c r="C63" s="114" t="s">
        <v>163</v>
      </c>
      <c r="D63" s="115">
        <f>YEAR(D16)</f>
        <v>2020</v>
      </c>
      <c r="E63" s="116">
        <f>IF(YEAR(E$16)=$D63,E44,ROUND(E$44/_xlfn.DAYS(E$16,D$16)*IF(YEAR(D$16)=$D63,IF(YEAR(E$16)=$D63,_xlfn.DAYS(E$16,D$16),_xlfn.DAYS(DATE($D63,12,31),D$16)+1),IF(AND(YEAR(D$16)&lt;$D63,$D63&lt;YEAR(E$16)),_xlfn.DAYS(DATE($D63,12,31),DATE($D63,1,1))+1,0)),0))</f>
        <v>17341</v>
      </c>
      <c r="F63" s="116">
        <f t="shared" ref="F63:X63" si="26">IF(YEAR(F$16)=$D63,F44,ROUND(F$44/_xlfn.DAYS(F$16,E$16)*IF(YEAR(E$16+1)=$D63,_xlfn.DAYS(DATE($D63,12,31),E$16)+1,IF(AND(YEAR(E$16)&lt;$D63,$D63&lt;YEAR(F$16)),_xlfn.DAYS(DATE($D63,12,31),DATE($D63,1,1))+1,0)),0))</f>
        <v>0</v>
      </c>
      <c r="G63" s="116">
        <f t="shared" si="26"/>
        <v>0</v>
      </c>
      <c r="H63" s="116">
        <f t="shared" si="26"/>
        <v>0</v>
      </c>
      <c r="I63" s="116">
        <f t="shared" si="26"/>
        <v>0</v>
      </c>
      <c r="J63" s="116">
        <f t="shared" si="26"/>
        <v>0</v>
      </c>
      <c r="K63" s="116">
        <f t="shared" si="26"/>
        <v>0</v>
      </c>
      <c r="L63" s="116">
        <f t="shared" si="26"/>
        <v>0</v>
      </c>
      <c r="M63" s="116">
        <f t="shared" si="26"/>
        <v>0</v>
      </c>
      <c r="N63" s="116">
        <f t="shared" si="26"/>
        <v>0</v>
      </c>
      <c r="O63" s="116">
        <f t="shared" si="26"/>
        <v>0</v>
      </c>
      <c r="P63" s="116">
        <f t="shared" si="26"/>
        <v>0</v>
      </c>
      <c r="Q63" s="116">
        <f t="shared" si="26"/>
        <v>0</v>
      </c>
      <c r="R63" s="116">
        <f t="shared" si="26"/>
        <v>0</v>
      </c>
      <c r="S63" s="116">
        <f t="shared" si="26"/>
        <v>0</v>
      </c>
      <c r="T63" s="116">
        <f t="shared" si="26"/>
        <v>0</v>
      </c>
      <c r="U63" s="116">
        <f t="shared" si="26"/>
        <v>0</v>
      </c>
      <c r="V63" s="116">
        <f t="shared" si="26"/>
        <v>0</v>
      </c>
      <c r="W63" s="116">
        <f t="shared" si="26"/>
        <v>0</v>
      </c>
      <c r="X63" s="116">
        <f t="shared" si="26"/>
        <v>0</v>
      </c>
    </row>
    <row r="64" spans="1:24" ht="17" hidden="1" outlineLevel="1" x14ac:dyDescent="0.25">
      <c r="A64" s="5">
        <v>28</v>
      </c>
      <c r="B64" s="129" t="s">
        <v>164</v>
      </c>
      <c r="C64" s="114" t="s">
        <v>165</v>
      </c>
      <c r="D64" s="115">
        <f>D63</f>
        <v>2020</v>
      </c>
      <c r="E64" s="116">
        <f>IF(YEAR(E$16)=$D64,E46,ROUND(E$46/_xlfn.DAYS(E$16,D$16)*IF(YEAR(D$16)=$D64,IF(YEAR(E$16)=$D64,_xlfn.DAYS(E$16,D$16),_xlfn.DAYS(DATE($D64,12,31),D$16)+1),IF(AND(YEAR(D$16)&lt;$D64,$D64&lt;YEAR(E$16)),_xlfn.DAYS(DATE($D64,12,31),DATE($D64,1,1))+1,0)),0))</f>
        <v>2601</v>
      </c>
      <c r="F64" s="116">
        <f t="shared" ref="F64:X64" si="27">IF(YEAR(F$16)=$D64,F46,ROUND(F$46/_xlfn.DAYS(F$16,E$16)*IF(YEAR(E$16+1)=$D64,_xlfn.DAYS(DATE($D64,12,31),E$16)+1,IF(AND(YEAR(E$16)&lt;$D64,$D64&lt;YEAR(F$16)),_xlfn.DAYS(DATE($D64,12,31),DATE($D64,1,1))+1,0)),0))</f>
        <v>0</v>
      </c>
      <c r="G64" s="116">
        <f t="shared" si="27"/>
        <v>0</v>
      </c>
      <c r="H64" s="116">
        <f t="shared" si="27"/>
        <v>0</v>
      </c>
      <c r="I64" s="116">
        <f t="shared" si="27"/>
        <v>0</v>
      </c>
      <c r="J64" s="116">
        <f t="shared" si="27"/>
        <v>0</v>
      </c>
      <c r="K64" s="116">
        <f t="shared" si="27"/>
        <v>0</v>
      </c>
      <c r="L64" s="116">
        <f t="shared" si="27"/>
        <v>0</v>
      </c>
      <c r="M64" s="116">
        <f t="shared" si="27"/>
        <v>0</v>
      </c>
      <c r="N64" s="116">
        <f t="shared" si="27"/>
        <v>0</v>
      </c>
      <c r="O64" s="116">
        <f t="shared" si="27"/>
        <v>0</v>
      </c>
      <c r="P64" s="116">
        <f t="shared" si="27"/>
        <v>0</v>
      </c>
      <c r="Q64" s="116">
        <f t="shared" si="27"/>
        <v>0</v>
      </c>
      <c r="R64" s="116">
        <f t="shared" si="27"/>
        <v>0</v>
      </c>
      <c r="S64" s="116">
        <f t="shared" si="27"/>
        <v>0</v>
      </c>
      <c r="T64" s="116">
        <f t="shared" si="27"/>
        <v>0</v>
      </c>
      <c r="U64" s="116">
        <f t="shared" si="27"/>
        <v>0</v>
      </c>
      <c r="V64" s="116">
        <f t="shared" si="27"/>
        <v>0</v>
      </c>
      <c r="W64" s="116">
        <f t="shared" si="27"/>
        <v>0</v>
      </c>
      <c r="X64" s="116">
        <f t="shared" si="27"/>
        <v>0</v>
      </c>
    </row>
    <row r="65" spans="1:24" ht="17" hidden="1" outlineLevel="1" x14ac:dyDescent="0.25">
      <c r="A65" s="5">
        <v>29</v>
      </c>
      <c r="B65" s="129" t="s">
        <v>166</v>
      </c>
      <c r="C65" s="114" t="s">
        <v>167</v>
      </c>
      <c r="D65" s="115">
        <f>D64</f>
        <v>2020</v>
      </c>
      <c r="E65" s="116">
        <f>E63-E64</f>
        <v>14740</v>
      </c>
      <c r="F65" s="116">
        <f t="shared" ref="F65:X65" si="28">F63-F64</f>
        <v>0</v>
      </c>
      <c r="G65" s="116">
        <f t="shared" si="28"/>
        <v>0</v>
      </c>
      <c r="H65" s="116">
        <f t="shared" si="28"/>
        <v>0</v>
      </c>
      <c r="I65" s="116">
        <f t="shared" si="28"/>
        <v>0</v>
      </c>
      <c r="J65" s="116">
        <f t="shared" si="28"/>
        <v>0</v>
      </c>
      <c r="K65" s="116">
        <f t="shared" si="28"/>
        <v>0</v>
      </c>
      <c r="L65" s="116">
        <f t="shared" si="28"/>
        <v>0</v>
      </c>
      <c r="M65" s="116">
        <f t="shared" si="28"/>
        <v>0</v>
      </c>
      <c r="N65" s="116">
        <f t="shared" si="28"/>
        <v>0</v>
      </c>
      <c r="O65" s="116">
        <f t="shared" si="28"/>
        <v>0</v>
      </c>
      <c r="P65" s="116">
        <f t="shared" si="28"/>
        <v>0</v>
      </c>
      <c r="Q65" s="116">
        <f t="shared" si="28"/>
        <v>0</v>
      </c>
      <c r="R65" s="116">
        <f t="shared" si="28"/>
        <v>0</v>
      </c>
      <c r="S65" s="116">
        <f t="shared" si="28"/>
        <v>0</v>
      </c>
      <c r="T65" s="116">
        <f t="shared" si="28"/>
        <v>0</v>
      </c>
      <c r="U65" s="116">
        <f t="shared" si="28"/>
        <v>0</v>
      </c>
      <c r="V65" s="116">
        <f t="shared" si="28"/>
        <v>0</v>
      </c>
      <c r="W65" s="116">
        <f t="shared" si="28"/>
        <v>0</v>
      </c>
      <c r="X65" s="116">
        <f t="shared" si="28"/>
        <v>0</v>
      </c>
    </row>
    <row r="66" spans="1:24" ht="17" hidden="1" outlineLevel="1" x14ac:dyDescent="0.25">
      <c r="A66" s="5">
        <v>31</v>
      </c>
      <c r="B66" s="129" t="s">
        <v>168</v>
      </c>
      <c r="C66" s="114" t="s">
        <v>169</v>
      </c>
      <c r="D66" s="115">
        <f>D65</f>
        <v>2020</v>
      </c>
      <c r="E66" s="116">
        <f>IF(YEAR(E$16)=$D66,E59,ROUND(E$59/_xlfn.DAYS(E$16,D$16)*IF(YEAR(D$16)=$D66,IF(YEAR(E$16)=$D66,_xlfn.DAYS(E$16,D$16),_xlfn.DAYS(DATE($D66,12,31),D$16)+1),IF(AND(YEAR(D$16)&lt;$D66,$D66&lt;YEAR(E$16)),_xlfn.DAYS(DATE($D66,12,31),DATE($D66,1,1))+1,0)),0))</f>
        <v>7538</v>
      </c>
      <c r="F66" s="116">
        <f t="shared" ref="F66:X66" si="29">IF(YEAR(F$16)=$D66,F59,ROUND(F$59/_xlfn.DAYS(F$16,E$16)*IF(YEAR(E$16+1)=$D66,_xlfn.DAYS(DATE($D66,12,31),E$16)+1,IF(AND(YEAR(E$16)&lt;$D66,$D66&lt;YEAR(F$16)),_xlfn.DAYS(DATE($D66,12,31),DATE($D66,1,1))+1,0)),0))</f>
        <v>0</v>
      </c>
      <c r="G66" s="116">
        <f t="shared" si="29"/>
        <v>0</v>
      </c>
      <c r="H66" s="116">
        <f t="shared" si="29"/>
        <v>0</v>
      </c>
      <c r="I66" s="116">
        <f t="shared" si="29"/>
        <v>0</v>
      </c>
      <c r="J66" s="116">
        <f t="shared" si="29"/>
        <v>0</v>
      </c>
      <c r="K66" s="116">
        <f t="shared" si="29"/>
        <v>0</v>
      </c>
      <c r="L66" s="116">
        <f t="shared" si="29"/>
        <v>0</v>
      </c>
      <c r="M66" s="116">
        <f t="shared" si="29"/>
        <v>0</v>
      </c>
      <c r="N66" s="116">
        <f t="shared" si="29"/>
        <v>0</v>
      </c>
      <c r="O66" s="116">
        <f t="shared" si="29"/>
        <v>0</v>
      </c>
      <c r="P66" s="116">
        <f t="shared" si="29"/>
        <v>0</v>
      </c>
      <c r="Q66" s="116">
        <f t="shared" si="29"/>
        <v>0</v>
      </c>
      <c r="R66" s="116">
        <f t="shared" si="29"/>
        <v>0</v>
      </c>
      <c r="S66" s="116">
        <f t="shared" si="29"/>
        <v>0</v>
      </c>
      <c r="T66" s="116">
        <f t="shared" si="29"/>
        <v>0</v>
      </c>
      <c r="U66" s="116">
        <f t="shared" si="29"/>
        <v>0</v>
      </c>
      <c r="V66" s="116">
        <f t="shared" si="29"/>
        <v>0</v>
      </c>
      <c r="W66" s="116">
        <f t="shared" si="29"/>
        <v>0</v>
      </c>
      <c r="X66" s="116">
        <f t="shared" si="29"/>
        <v>0</v>
      </c>
    </row>
    <row r="67" spans="1:24" ht="17" hidden="1" outlineLevel="1" x14ac:dyDescent="0.25">
      <c r="A67" s="5">
        <v>33</v>
      </c>
      <c r="B67" s="129" t="s">
        <v>170</v>
      </c>
      <c r="C67" s="117" t="s">
        <v>171</v>
      </c>
      <c r="D67" s="118">
        <f>D66</f>
        <v>2020</v>
      </c>
      <c r="E67" s="119">
        <f>E63-E66</f>
        <v>9803</v>
      </c>
      <c r="F67" s="119">
        <f t="shared" ref="F67:X67" si="30">F63-F66</f>
        <v>0</v>
      </c>
      <c r="G67" s="119">
        <f t="shared" si="30"/>
        <v>0</v>
      </c>
      <c r="H67" s="119">
        <f t="shared" si="30"/>
        <v>0</v>
      </c>
      <c r="I67" s="119">
        <f t="shared" si="30"/>
        <v>0</v>
      </c>
      <c r="J67" s="119">
        <f t="shared" si="30"/>
        <v>0</v>
      </c>
      <c r="K67" s="119">
        <f t="shared" si="30"/>
        <v>0</v>
      </c>
      <c r="L67" s="119">
        <f t="shared" si="30"/>
        <v>0</v>
      </c>
      <c r="M67" s="119">
        <f t="shared" si="30"/>
        <v>0</v>
      </c>
      <c r="N67" s="119">
        <f t="shared" si="30"/>
        <v>0</v>
      </c>
      <c r="O67" s="119">
        <f t="shared" si="30"/>
        <v>0</v>
      </c>
      <c r="P67" s="119">
        <f t="shared" si="30"/>
        <v>0</v>
      </c>
      <c r="Q67" s="119">
        <f t="shared" si="30"/>
        <v>0</v>
      </c>
      <c r="R67" s="119">
        <f t="shared" si="30"/>
        <v>0</v>
      </c>
      <c r="S67" s="119">
        <f t="shared" si="30"/>
        <v>0</v>
      </c>
      <c r="T67" s="119">
        <f t="shared" si="30"/>
        <v>0</v>
      </c>
      <c r="U67" s="119">
        <f t="shared" si="30"/>
        <v>0</v>
      </c>
      <c r="V67" s="119">
        <f t="shared" si="30"/>
        <v>0</v>
      </c>
      <c r="W67" s="119">
        <f t="shared" si="30"/>
        <v>0</v>
      </c>
      <c r="X67" s="119">
        <f t="shared" si="30"/>
        <v>0</v>
      </c>
    </row>
    <row r="68" spans="1:24" ht="17" hidden="1" outlineLevel="1" x14ac:dyDescent="0.25">
      <c r="A68" s="5">
        <v>27</v>
      </c>
      <c r="B68" s="37" t="s">
        <v>162</v>
      </c>
      <c r="C68" s="120" t="s">
        <v>163</v>
      </c>
      <c r="D68" s="121">
        <f t="shared" ref="D68:D77" si="31">D63+1</f>
        <v>2021</v>
      </c>
      <c r="E68" s="122" cm="1">
        <f t="array" ref="E68">IF(YEAR(E$16)=$D68, E$44-SUM(_xlfn._xlws.FILTER(E$63:E67,MOD(_xlfn.SEQUENCE(ROWS(E$63:E67)),5)=1)),ROUND(E$44/_xlfn.DAYS(E$16,D$16)*IF(YEAR(D$16+1)=$D68,_xlfn.DAYS(DATE($D68,12,31),D$16)+1,IF(AND(YEAR(D$16+1)&lt;$D68,$D68&lt;YEAR(E$16)),_xlfn.DAYS(DATE($D68,12,31),DATE($D68,1,1))+1,0)),0))</f>
        <v>41265</v>
      </c>
      <c r="F68" s="122" cm="1">
        <f t="array" ref="F68">IF(YEAR(F$16)=$D68, F$44-SUM(_xlfn._xlws.FILTER(F$63:F67,MOD(_xlfn.SEQUENCE(ROWS(F$63:F67)),5)=1)),ROUND(F$44/_xlfn.DAYS(F$16,E$16)*IF(YEAR(E$16+1)=$D68,_xlfn.DAYS(DATE($D68,12,31),E$16)+1,IF(AND(YEAR(E$16+1)&lt;$D68,$D68&lt;YEAR(F$16)),_xlfn.DAYS(DATE($D68,12,31),DATE($D68,1,1))+1,0)),0))</f>
        <v>17317</v>
      </c>
      <c r="G68" s="122" cm="1">
        <f t="array" ref="G68">IF(YEAR(G$16)=$D68, G$44-SUM(_xlfn._xlws.FILTER(G$63:G67,MOD(_xlfn.SEQUENCE(ROWS(G$63:G67)),5)=1)),ROUND(G$44/_xlfn.DAYS(G$16,F$16)*IF(YEAR(F$16+1)=$D68,_xlfn.DAYS(DATE($D68,12,31),F$16)+1,IF(AND(YEAR(F$16+1)&lt;$D68,$D68&lt;YEAR(G$16)),_xlfn.DAYS(DATE($D68,12,31),DATE($D68,1,1))+1,0)),0))</f>
        <v>0</v>
      </c>
      <c r="H68" s="122" cm="1">
        <f t="array" ref="H68">IF(YEAR(H$16)=$D68, H$44-SUM(_xlfn._xlws.FILTER(H$63:H67,MOD(_xlfn.SEQUENCE(ROWS(H$63:H67)),5)=1)),ROUND(H$44/_xlfn.DAYS(H$16,G$16)*IF(YEAR(G$16+1)=$D68,_xlfn.DAYS(DATE($D68,12,31),G$16)+1,IF(AND(YEAR(G$16+1)&lt;$D68,$D68&lt;YEAR(H$16)),_xlfn.DAYS(DATE($D68,12,31),DATE($D68,1,1))+1,0)),0))</f>
        <v>0</v>
      </c>
      <c r="I68" s="122" cm="1">
        <f t="array" ref="I68">IF(YEAR(I$16)=$D68, I$44-SUM(_xlfn._xlws.FILTER(I$63:I67,MOD(_xlfn.SEQUENCE(ROWS(I$63:I67)),5)=1)),ROUND(I$44/_xlfn.DAYS(I$16,H$16)*IF(YEAR(H$16+1)=$D68,_xlfn.DAYS(DATE($D68,12,31),H$16)+1,IF(AND(YEAR(H$16+1)&lt;$D68,$D68&lt;YEAR(I$16)),_xlfn.DAYS(DATE($D68,12,31),DATE($D68,1,1))+1,0)),0))</f>
        <v>0</v>
      </c>
      <c r="J68" s="122" cm="1">
        <f t="array" ref="J68">IF(YEAR(J$16)=$D68, J$44-SUM(_xlfn._xlws.FILTER(J$63:J67,MOD(_xlfn.SEQUENCE(ROWS(J$63:J67)),5)=1)),ROUND(J$44/_xlfn.DAYS(J$16,I$16)*IF(YEAR(I$16+1)=$D68,_xlfn.DAYS(DATE($D68,12,31),I$16)+1,IF(AND(YEAR(I$16+1)&lt;$D68,$D68&lt;YEAR(J$16)),_xlfn.DAYS(DATE($D68,12,31),DATE($D68,1,1))+1,0)),0))</f>
        <v>0</v>
      </c>
      <c r="K68" s="122" cm="1">
        <f t="array" ref="K68">IF(YEAR(K$16)=$D68, K$44-SUM(_xlfn._xlws.FILTER(K$63:K67,MOD(_xlfn.SEQUENCE(ROWS(K$63:K67)),5)=1)),ROUND(K$44/_xlfn.DAYS(K$16,J$16)*IF(YEAR(J$16+1)=$D68,_xlfn.DAYS(DATE($D68,12,31),J$16)+1,IF(AND(YEAR(J$16+1)&lt;$D68,$D68&lt;YEAR(K$16)),_xlfn.DAYS(DATE($D68,12,31),DATE($D68,1,1))+1,0)),0))</f>
        <v>0</v>
      </c>
      <c r="L68" s="122" cm="1">
        <f t="array" ref="L68">IF(YEAR(L$16)=$D68, L$44-SUM(_xlfn._xlws.FILTER(L$63:L67,MOD(_xlfn.SEQUENCE(ROWS(L$63:L67)),5)=1)),ROUND(L$44/_xlfn.DAYS(L$16,K$16)*IF(YEAR(K$16+1)=$D68,_xlfn.DAYS(DATE($D68,12,31),K$16)+1,IF(AND(YEAR(K$16+1)&lt;$D68,$D68&lt;YEAR(L$16)),_xlfn.DAYS(DATE($D68,12,31),DATE($D68,1,1))+1,0)),0))</f>
        <v>0</v>
      </c>
      <c r="M68" s="122" cm="1">
        <f t="array" ref="M68">IF(YEAR(M$16)=$D68, M$44-SUM(_xlfn._xlws.FILTER(M$63:M67,MOD(_xlfn.SEQUENCE(ROWS(M$63:M67)),5)=1)),ROUND(M$44/_xlfn.DAYS(M$16,L$16)*IF(YEAR(L$16+1)=$D68,_xlfn.DAYS(DATE($D68,12,31),L$16)+1,IF(AND(YEAR(L$16+1)&lt;$D68,$D68&lt;YEAR(M$16)),_xlfn.DAYS(DATE($D68,12,31),DATE($D68,1,1))+1,0)),0))</f>
        <v>0</v>
      </c>
      <c r="N68" s="122" cm="1">
        <f t="array" ref="N68">IF(YEAR(N$16)=$D68, N$44-SUM(_xlfn._xlws.FILTER(N$63:N67,MOD(_xlfn.SEQUENCE(ROWS(N$63:N67)),5)=1)),ROUND(N$44/_xlfn.DAYS(N$16,M$16)*IF(YEAR(M$16+1)=$D68,_xlfn.DAYS(DATE($D68,12,31),M$16)+1,IF(AND(YEAR(M$16+1)&lt;$D68,$D68&lt;YEAR(N$16)),_xlfn.DAYS(DATE($D68,12,31),DATE($D68,1,1))+1,0)),0))</f>
        <v>0</v>
      </c>
      <c r="O68" s="122" cm="1">
        <f t="array" ref="O68">IF(YEAR(O$16)=$D68, O$44-SUM(_xlfn._xlws.FILTER(O$63:O67,MOD(_xlfn.SEQUENCE(ROWS(O$63:O67)),5)=1)),ROUND(O$44/_xlfn.DAYS(O$16,N$16)*IF(YEAR(N$16+1)=$D68,_xlfn.DAYS(DATE($D68,12,31),N$16)+1,IF(AND(YEAR(N$16+1)&lt;$D68,$D68&lt;YEAR(O$16)),_xlfn.DAYS(DATE($D68,12,31),DATE($D68,1,1))+1,0)),0))</f>
        <v>0</v>
      </c>
      <c r="P68" s="122" cm="1">
        <f t="array" ref="P68">IF(YEAR(P$16)=$D68, P$44-SUM(_xlfn._xlws.FILTER(P$63:P67,MOD(_xlfn.SEQUENCE(ROWS(P$63:P67)),5)=1)),ROUND(P$44/_xlfn.DAYS(P$16,O$16)*IF(YEAR(O$16+1)=$D68,_xlfn.DAYS(DATE($D68,12,31),O$16)+1,IF(AND(YEAR(O$16+1)&lt;$D68,$D68&lt;YEAR(P$16)),_xlfn.DAYS(DATE($D68,12,31),DATE($D68,1,1))+1,0)),0))</f>
        <v>0</v>
      </c>
      <c r="Q68" s="122" cm="1">
        <f t="array" ref="Q68">IF(YEAR(Q$16)=$D68, Q$44-SUM(_xlfn._xlws.FILTER(Q$63:Q67,MOD(_xlfn.SEQUENCE(ROWS(Q$63:Q67)),5)=1)),ROUND(Q$44/_xlfn.DAYS(Q$16,P$16)*IF(YEAR(P$16+1)=$D68,_xlfn.DAYS(DATE($D68,12,31),P$16)+1,IF(AND(YEAR(P$16+1)&lt;$D68,$D68&lt;YEAR(Q$16)),_xlfn.DAYS(DATE($D68,12,31),DATE($D68,1,1))+1,0)),0))</f>
        <v>0</v>
      </c>
      <c r="R68" s="122" cm="1">
        <f t="array" ref="R68">IF(YEAR(R$16)=$D68, R$44-SUM(_xlfn._xlws.FILTER(R$63:R67,MOD(_xlfn.SEQUENCE(ROWS(R$63:R67)),5)=1)),ROUND(R$44/_xlfn.DAYS(R$16,Q$16)*IF(YEAR(Q$16+1)=$D68,_xlfn.DAYS(DATE($D68,12,31),Q$16)+1,IF(AND(YEAR(Q$16+1)&lt;$D68,$D68&lt;YEAR(R$16)),_xlfn.DAYS(DATE($D68,12,31),DATE($D68,1,1))+1,0)),0))</f>
        <v>0</v>
      </c>
      <c r="S68" s="122" cm="1">
        <f t="array" ref="S68">IF(YEAR(S$16)=$D68, S$44-SUM(_xlfn._xlws.FILTER(S$63:S67,MOD(_xlfn.SEQUENCE(ROWS(S$63:S67)),5)=1)),ROUND(S$44/_xlfn.DAYS(S$16,R$16)*IF(YEAR(R$16+1)=$D68,_xlfn.DAYS(DATE($D68,12,31),R$16)+1,IF(AND(YEAR(R$16+1)&lt;$D68,$D68&lt;YEAR(S$16)),_xlfn.DAYS(DATE($D68,12,31),DATE($D68,1,1))+1,0)),0))</f>
        <v>0</v>
      </c>
      <c r="T68" s="122" cm="1">
        <f t="array" ref="T68">IF(YEAR(T$16)=$D68, T$44-SUM(_xlfn._xlws.FILTER(T$63:T67,MOD(_xlfn.SEQUENCE(ROWS(T$63:T67)),5)=1)),ROUND(T$44/_xlfn.DAYS(T$16,S$16)*IF(YEAR(S$16+1)=$D68,_xlfn.DAYS(DATE($D68,12,31),S$16)+1,IF(AND(YEAR(S$16+1)&lt;$D68,$D68&lt;YEAR(T$16)),_xlfn.DAYS(DATE($D68,12,31),DATE($D68,1,1))+1,0)),0))</f>
        <v>0</v>
      </c>
      <c r="U68" s="122" cm="1">
        <f t="array" ref="U68">IF(YEAR(U$16)=$D68, U$44-SUM(_xlfn._xlws.FILTER(U$63:U67,MOD(_xlfn.SEQUENCE(ROWS(U$63:U67)),5)=1)),ROUND(U$44/_xlfn.DAYS(U$16,T$16)*IF(YEAR(T$16+1)=$D68,_xlfn.DAYS(DATE($D68,12,31),T$16)+1,IF(AND(YEAR(T$16+1)&lt;$D68,$D68&lt;YEAR(U$16)),_xlfn.DAYS(DATE($D68,12,31),DATE($D68,1,1))+1,0)),0))</f>
        <v>0</v>
      </c>
      <c r="V68" s="122" cm="1">
        <f t="array" ref="V68">IF(YEAR(V$16)=$D68, V$44-SUM(_xlfn._xlws.FILTER(V$63:V67,MOD(_xlfn.SEQUENCE(ROWS(V$63:V67)),5)=1)),ROUND(V$44/_xlfn.DAYS(V$16,U$16)*IF(YEAR(U$16+1)=$D68,_xlfn.DAYS(DATE($D68,12,31),U$16)+1,IF(AND(YEAR(U$16+1)&lt;$D68,$D68&lt;YEAR(V$16)),_xlfn.DAYS(DATE($D68,12,31),DATE($D68,1,1))+1,0)),0))</f>
        <v>0</v>
      </c>
      <c r="W68" s="122" cm="1">
        <f t="array" ref="W68">IF(YEAR(W$16)=$D68, W$44-SUM(_xlfn._xlws.FILTER(W$63:W67,MOD(_xlfn.SEQUENCE(ROWS(W$63:W67)),5)=1)),ROUND(W$44/_xlfn.DAYS(W$16,V$16)*IF(YEAR(V$16+1)=$D68,_xlfn.DAYS(DATE($D68,12,31),V$16)+1,IF(AND(YEAR(V$16+1)&lt;$D68,$D68&lt;YEAR(W$16)),_xlfn.DAYS(DATE($D68,12,31),DATE($D68,1,1))+1,0)),0))</f>
        <v>0</v>
      </c>
      <c r="X68" s="122" cm="1">
        <f t="array" ref="X68">IF(YEAR(X$16)=$D68, X$44-SUM(_xlfn._xlws.FILTER(X$63:X67,MOD(_xlfn.SEQUENCE(ROWS(X$63:X67)),5)=1)),ROUND(X$44/_xlfn.DAYS(X$16,W$16)*IF(YEAR(W$16+1)=$D68,_xlfn.DAYS(DATE($D68,12,31),W$16)+1,IF(AND(YEAR(W$16+1)&lt;$D68,$D68&lt;YEAR(X$16)),_xlfn.DAYS(DATE($D68,12,31),DATE($D68,1,1))+1,0)),0))</f>
        <v>0</v>
      </c>
    </row>
    <row r="69" spans="1:24" ht="17" hidden="1" outlineLevel="1" x14ac:dyDescent="0.25">
      <c r="A69" s="5">
        <v>28</v>
      </c>
      <c r="B69" s="129" t="s">
        <v>164</v>
      </c>
      <c r="C69" s="120" t="s">
        <v>165</v>
      </c>
      <c r="D69" s="121">
        <f t="shared" si="31"/>
        <v>2021</v>
      </c>
      <c r="E69" s="122" cm="1">
        <f t="array" ref="E69">IF(YEAR(E$16)=$D69, E$46-SUM(_xlfn._xlws.FILTER(E$63:E68,MOD(_xlfn.SEQUENCE(ROWS(E$63:E68)),5)=2)),ROUND(E$46/_xlfn.DAYS(E$16,D$16)*IF(YEAR(D$16+1)=$D69,_xlfn.DAYS(DATE($D69,12,31),D$16)+1,IF(AND(YEAR(D$16+1)&lt;$D69,$D69&lt;YEAR(E$16)),_xlfn.DAYS(DATE($D69,12,31),DATE($D69,1,1))+1,0)),0))</f>
        <v>6190</v>
      </c>
      <c r="F69" s="122" cm="1">
        <f t="array" ref="F69">IF(YEAR(F$16)=$D69, F$46-SUM(_xlfn._xlws.FILTER(F$63:F68,MOD(_xlfn.SEQUENCE(ROWS(F$63:F68)),5)=2)),ROUND(F$46/_xlfn.DAYS(F$16,E$16)*IF(YEAR(E$16+1)=$D69,_xlfn.DAYS(DATE($D69,12,31),E$16)+1,IF(AND(YEAR(E$16+1)&lt;$D69,$D69&lt;YEAR(F$16)),_xlfn.DAYS(DATE($D69,12,31),DATE($D69,1,1))+1,0)),0))</f>
        <v>2598</v>
      </c>
      <c r="G69" s="122" cm="1">
        <f t="array" ref="G69">IF(YEAR(G$16)=$D69, G$46-SUM(_xlfn._xlws.FILTER(G$63:G68,MOD(_xlfn.SEQUENCE(ROWS(G$63:G68)),5)=2)),ROUND(G$46/_xlfn.DAYS(G$16,F$16)*IF(YEAR(F$16+1)=$D69,_xlfn.DAYS(DATE($D69,12,31),F$16)+1,IF(AND(YEAR(F$16+1)&lt;$D69,$D69&lt;YEAR(G$16)),_xlfn.DAYS(DATE($D69,12,31),DATE($D69,1,1))+1,0)),0))</f>
        <v>0</v>
      </c>
      <c r="H69" s="122" cm="1">
        <f t="array" ref="H69">IF(YEAR(H$16)=$D69, H$46-SUM(_xlfn._xlws.FILTER(H$63:H68,MOD(_xlfn.SEQUENCE(ROWS(H$63:H68)),5)=2)),ROUND(H$46/_xlfn.DAYS(H$16,G$16)*IF(YEAR(G$16+1)=$D69,_xlfn.DAYS(DATE($D69,12,31),G$16)+1,IF(AND(YEAR(G$16+1)&lt;$D69,$D69&lt;YEAR(H$16)),_xlfn.DAYS(DATE($D69,12,31),DATE($D69,1,1))+1,0)),0))</f>
        <v>0</v>
      </c>
      <c r="I69" s="122" cm="1">
        <f t="array" ref="I69">IF(YEAR(I$16)=$D69, I$46-SUM(_xlfn._xlws.FILTER(I$63:I68,MOD(_xlfn.SEQUENCE(ROWS(I$63:I68)),5)=2)),ROUND(I$46/_xlfn.DAYS(I$16,H$16)*IF(YEAR(H$16+1)=$D69,_xlfn.DAYS(DATE($D69,12,31),H$16)+1,IF(AND(YEAR(H$16+1)&lt;$D69,$D69&lt;YEAR(I$16)),_xlfn.DAYS(DATE($D69,12,31),DATE($D69,1,1))+1,0)),0))</f>
        <v>0</v>
      </c>
      <c r="J69" s="122" cm="1">
        <f t="array" ref="J69">IF(YEAR(J$16)=$D69, J$46-SUM(_xlfn._xlws.FILTER(J$63:J68,MOD(_xlfn.SEQUENCE(ROWS(J$63:J68)),5)=2)),ROUND(J$46/_xlfn.DAYS(J$16,I$16)*IF(YEAR(I$16+1)=$D69,_xlfn.DAYS(DATE($D69,12,31),I$16)+1,IF(AND(YEAR(I$16+1)&lt;$D69,$D69&lt;YEAR(J$16)),_xlfn.DAYS(DATE($D69,12,31),DATE($D69,1,1))+1,0)),0))</f>
        <v>0</v>
      </c>
      <c r="K69" s="122" cm="1">
        <f t="array" ref="K69">IF(YEAR(K$16)=$D69, K$46-SUM(_xlfn._xlws.FILTER(K$63:K68,MOD(_xlfn.SEQUENCE(ROWS(K$63:K68)),5)=2)),ROUND(K$46/_xlfn.DAYS(K$16,J$16)*IF(YEAR(J$16+1)=$D69,_xlfn.DAYS(DATE($D69,12,31),J$16)+1,IF(AND(YEAR(J$16+1)&lt;$D69,$D69&lt;YEAR(K$16)),_xlfn.DAYS(DATE($D69,12,31),DATE($D69,1,1))+1,0)),0))</f>
        <v>0</v>
      </c>
      <c r="L69" s="122" cm="1">
        <f t="array" ref="L69">IF(YEAR(L$16)=$D69, L$46-SUM(_xlfn._xlws.FILTER(L$63:L68,MOD(_xlfn.SEQUENCE(ROWS(L$63:L68)),5)=2)),ROUND(L$46/_xlfn.DAYS(L$16,K$16)*IF(YEAR(K$16+1)=$D69,_xlfn.DAYS(DATE($D69,12,31),K$16)+1,IF(AND(YEAR(K$16+1)&lt;$D69,$D69&lt;YEAR(L$16)),_xlfn.DAYS(DATE($D69,12,31),DATE($D69,1,1))+1,0)),0))</f>
        <v>0</v>
      </c>
      <c r="M69" s="122" cm="1">
        <f t="array" ref="M69">IF(YEAR(M$16)=$D69, M$46-SUM(_xlfn._xlws.FILTER(M$63:M68,MOD(_xlfn.SEQUENCE(ROWS(M$63:M68)),5)=2)),ROUND(M$46/_xlfn.DAYS(M$16,L$16)*IF(YEAR(L$16+1)=$D69,_xlfn.DAYS(DATE($D69,12,31),L$16)+1,IF(AND(YEAR(L$16+1)&lt;$D69,$D69&lt;YEAR(M$16)),_xlfn.DAYS(DATE($D69,12,31),DATE($D69,1,1))+1,0)),0))</f>
        <v>0</v>
      </c>
      <c r="N69" s="122" cm="1">
        <f t="array" ref="N69">IF(YEAR(N$16)=$D69, N$46-SUM(_xlfn._xlws.FILTER(N$63:N68,MOD(_xlfn.SEQUENCE(ROWS(N$63:N68)),5)=2)),ROUND(N$46/_xlfn.DAYS(N$16,M$16)*IF(YEAR(M$16+1)=$D69,_xlfn.DAYS(DATE($D69,12,31),M$16)+1,IF(AND(YEAR(M$16+1)&lt;$D69,$D69&lt;YEAR(N$16)),_xlfn.DAYS(DATE($D69,12,31),DATE($D69,1,1))+1,0)),0))</f>
        <v>0</v>
      </c>
      <c r="O69" s="122" cm="1">
        <f t="array" ref="O69">IF(YEAR(O$16)=$D69, O$46-SUM(_xlfn._xlws.FILTER(O$63:O68,MOD(_xlfn.SEQUENCE(ROWS(O$63:O68)),5)=2)),ROUND(O$46/_xlfn.DAYS(O$16,N$16)*IF(YEAR(N$16+1)=$D69,_xlfn.DAYS(DATE($D69,12,31),N$16)+1,IF(AND(YEAR(N$16+1)&lt;$D69,$D69&lt;YEAR(O$16)),_xlfn.DAYS(DATE($D69,12,31),DATE($D69,1,1))+1,0)),0))</f>
        <v>0</v>
      </c>
      <c r="P69" s="122" cm="1">
        <f t="array" ref="P69">IF(YEAR(P$16)=$D69, P$46-SUM(_xlfn._xlws.FILTER(P$63:P68,MOD(_xlfn.SEQUENCE(ROWS(P$63:P68)),5)=2)),ROUND(P$46/_xlfn.DAYS(P$16,O$16)*IF(YEAR(O$16+1)=$D69,_xlfn.DAYS(DATE($D69,12,31),O$16)+1,IF(AND(YEAR(O$16+1)&lt;$D69,$D69&lt;YEAR(P$16)),_xlfn.DAYS(DATE($D69,12,31),DATE($D69,1,1))+1,0)),0))</f>
        <v>0</v>
      </c>
      <c r="Q69" s="122" cm="1">
        <f t="array" ref="Q69">IF(YEAR(Q$16)=$D69, Q$46-SUM(_xlfn._xlws.FILTER(Q$63:Q68,MOD(_xlfn.SEQUENCE(ROWS(Q$63:Q68)),5)=2)),ROUND(Q$46/_xlfn.DAYS(Q$16,P$16)*IF(YEAR(P$16+1)=$D69,_xlfn.DAYS(DATE($D69,12,31),P$16)+1,IF(AND(YEAR(P$16+1)&lt;$D69,$D69&lt;YEAR(Q$16)),_xlfn.DAYS(DATE($D69,12,31),DATE($D69,1,1))+1,0)),0))</f>
        <v>0</v>
      </c>
      <c r="R69" s="122" cm="1">
        <f t="array" ref="R69">IF(YEAR(R$16)=$D69, R$46-SUM(_xlfn._xlws.FILTER(R$63:R68,MOD(_xlfn.SEQUENCE(ROWS(R$63:R68)),5)=2)),ROUND(R$46/_xlfn.DAYS(R$16,Q$16)*IF(YEAR(Q$16+1)=$D69,_xlfn.DAYS(DATE($D69,12,31),Q$16)+1,IF(AND(YEAR(Q$16+1)&lt;$D69,$D69&lt;YEAR(R$16)),_xlfn.DAYS(DATE($D69,12,31),DATE($D69,1,1))+1,0)),0))</f>
        <v>0</v>
      </c>
      <c r="S69" s="122" cm="1">
        <f t="array" ref="S69">IF(YEAR(S$16)=$D69, S$46-SUM(_xlfn._xlws.FILTER(S$63:S68,MOD(_xlfn.SEQUENCE(ROWS(S$63:S68)),5)=2)),ROUND(S$46/_xlfn.DAYS(S$16,R$16)*IF(YEAR(R$16+1)=$D69,_xlfn.DAYS(DATE($D69,12,31),R$16)+1,IF(AND(YEAR(R$16+1)&lt;$D69,$D69&lt;YEAR(S$16)),_xlfn.DAYS(DATE($D69,12,31),DATE($D69,1,1))+1,0)),0))</f>
        <v>0</v>
      </c>
      <c r="T69" s="122" cm="1">
        <f t="array" ref="T69">IF(YEAR(T$16)=$D69, T$46-SUM(_xlfn._xlws.FILTER(T$63:T68,MOD(_xlfn.SEQUENCE(ROWS(T$63:T68)),5)=2)),ROUND(T$46/_xlfn.DAYS(T$16,S$16)*IF(YEAR(S$16+1)=$D69,_xlfn.DAYS(DATE($D69,12,31),S$16)+1,IF(AND(YEAR(S$16+1)&lt;$D69,$D69&lt;YEAR(T$16)),_xlfn.DAYS(DATE($D69,12,31),DATE($D69,1,1))+1,0)),0))</f>
        <v>0</v>
      </c>
      <c r="U69" s="122" cm="1">
        <f t="array" ref="U69">IF(YEAR(U$16)=$D69, U$46-SUM(_xlfn._xlws.FILTER(U$63:U68,MOD(_xlfn.SEQUENCE(ROWS(U$63:U68)),5)=2)),ROUND(U$46/_xlfn.DAYS(U$16,T$16)*IF(YEAR(T$16+1)=$D69,_xlfn.DAYS(DATE($D69,12,31),T$16)+1,IF(AND(YEAR(T$16+1)&lt;$D69,$D69&lt;YEAR(U$16)),_xlfn.DAYS(DATE($D69,12,31),DATE($D69,1,1))+1,0)),0))</f>
        <v>0</v>
      </c>
      <c r="V69" s="122" cm="1">
        <f t="array" ref="V69">IF(YEAR(V$16)=$D69, V$46-SUM(_xlfn._xlws.FILTER(V$63:V68,MOD(_xlfn.SEQUENCE(ROWS(V$63:V68)),5)=2)),ROUND(V$46/_xlfn.DAYS(V$16,U$16)*IF(YEAR(U$16+1)=$D69,_xlfn.DAYS(DATE($D69,12,31),U$16)+1,IF(AND(YEAR(U$16+1)&lt;$D69,$D69&lt;YEAR(V$16)),_xlfn.DAYS(DATE($D69,12,31),DATE($D69,1,1))+1,0)),0))</f>
        <v>0</v>
      </c>
      <c r="W69" s="122" cm="1">
        <f t="array" ref="W69">IF(YEAR(W$16)=$D69, W$46-SUM(_xlfn._xlws.FILTER(W$63:W68,MOD(_xlfn.SEQUENCE(ROWS(W$63:W68)),5)=2)),ROUND(W$46/_xlfn.DAYS(W$16,V$16)*IF(YEAR(V$16+1)=$D69,_xlfn.DAYS(DATE($D69,12,31),V$16)+1,IF(AND(YEAR(V$16+1)&lt;$D69,$D69&lt;YEAR(W$16)),_xlfn.DAYS(DATE($D69,12,31),DATE($D69,1,1))+1,0)),0))</f>
        <v>0</v>
      </c>
      <c r="X69" s="122" cm="1">
        <f t="array" ref="X69">IF(YEAR(X$16)=$D69, X$46-SUM(_xlfn._xlws.FILTER(X$63:X68,MOD(_xlfn.SEQUENCE(ROWS(X$63:X68)),5)=2)),ROUND(X$46/_xlfn.DAYS(X$16,W$16)*IF(YEAR(W$16+1)=$D69,_xlfn.DAYS(DATE($D69,12,31),W$16)+1,IF(AND(YEAR(W$16+1)&lt;$D69,$D69&lt;YEAR(X$16)),_xlfn.DAYS(DATE($D69,12,31),DATE($D69,1,1))+1,0)),0))</f>
        <v>0</v>
      </c>
    </row>
    <row r="70" spans="1:24" ht="17" hidden="1" outlineLevel="1" x14ac:dyDescent="0.25">
      <c r="A70" s="5">
        <v>29</v>
      </c>
      <c r="B70" s="129" t="s">
        <v>166</v>
      </c>
      <c r="C70" s="120" t="s">
        <v>167</v>
      </c>
      <c r="D70" s="121">
        <f t="shared" si="31"/>
        <v>2021</v>
      </c>
      <c r="E70" s="123">
        <f>E68-E69</f>
        <v>35075</v>
      </c>
      <c r="F70" s="123">
        <f t="shared" ref="F70:X70" si="32">F68-F69</f>
        <v>14719</v>
      </c>
      <c r="G70" s="123">
        <f t="shared" si="32"/>
        <v>0</v>
      </c>
      <c r="H70" s="123">
        <f t="shared" si="32"/>
        <v>0</v>
      </c>
      <c r="I70" s="123">
        <f t="shared" si="32"/>
        <v>0</v>
      </c>
      <c r="J70" s="123">
        <f t="shared" si="32"/>
        <v>0</v>
      </c>
      <c r="K70" s="123">
        <f t="shared" si="32"/>
        <v>0</v>
      </c>
      <c r="L70" s="123">
        <f t="shared" si="32"/>
        <v>0</v>
      </c>
      <c r="M70" s="123">
        <f t="shared" si="32"/>
        <v>0</v>
      </c>
      <c r="N70" s="123">
        <f t="shared" si="32"/>
        <v>0</v>
      </c>
      <c r="O70" s="123">
        <f t="shared" si="32"/>
        <v>0</v>
      </c>
      <c r="P70" s="123">
        <f t="shared" si="32"/>
        <v>0</v>
      </c>
      <c r="Q70" s="123">
        <f t="shared" si="32"/>
        <v>0</v>
      </c>
      <c r="R70" s="123">
        <f t="shared" si="32"/>
        <v>0</v>
      </c>
      <c r="S70" s="123">
        <f t="shared" si="32"/>
        <v>0</v>
      </c>
      <c r="T70" s="123">
        <f t="shared" si="32"/>
        <v>0</v>
      </c>
      <c r="U70" s="123">
        <f t="shared" si="32"/>
        <v>0</v>
      </c>
      <c r="V70" s="123">
        <f t="shared" si="32"/>
        <v>0</v>
      </c>
      <c r="W70" s="123">
        <f t="shared" si="32"/>
        <v>0</v>
      </c>
      <c r="X70" s="123">
        <f t="shared" si="32"/>
        <v>0</v>
      </c>
    </row>
    <row r="71" spans="1:24" ht="17" hidden="1" outlineLevel="1" x14ac:dyDescent="0.25">
      <c r="A71" s="5">
        <v>31</v>
      </c>
      <c r="B71" s="129" t="s">
        <v>168</v>
      </c>
      <c r="C71" s="120" t="s">
        <v>169</v>
      </c>
      <c r="D71" s="121">
        <f t="shared" si="31"/>
        <v>2021</v>
      </c>
      <c r="E71" s="122" cm="1">
        <f t="array" ref="E71">IF(YEAR(E$16)=$D71, E$59-SUM(_xlfn._xlws.FILTER(E$63:E70,MOD(_xlfn.SEQUENCE(ROWS(E$63:E70)),5)=4)),ROUND(E$59/_xlfn.DAYS(E$16,D$16)*IF(YEAR(D$16+1)=$D71,_xlfn.DAYS(DATE($D71,12,31),D$16)+1,IF(AND(YEAR(D$16+1)&lt;$D71,$D71&lt;YEAR(E$16)),_xlfn.DAYS(DATE($D71,12,31),DATE($D71,1,1))+1,0)),0))</f>
        <v>17937</v>
      </c>
      <c r="F71" s="122" cm="1">
        <f t="array" ref="F71">IF(YEAR(F$16)=$D71, F$59-SUM(_xlfn._xlws.FILTER(F$63:F70,MOD(_xlfn.SEQUENCE(ROWS(F$63:F70)),5)=4)),ROUND(F$59/_xlfn.DAYS(F$16,E$16)*IF(YEAR(E$16+1)=$D71,_xlfn.DAYS(DATE($D71,12,31),E$16)+1,IF(AND(YEAR(E$16+1)&lt;$D71,$D71&lt;YEAR(F$16)),_xlfn.DAYS(DATE($D71,12,31),DATE($D71,1,1))+1,0)),0))</f>
        <v>7511</v>
      </c>
      <c r="G71" s="122" cm="1">
        <f t="array" ref="G71">IF(YEAR(G$16)=$D71, G$59-SUM(_xlfn._xlws.FILTER(G$63:G70,MOD(_xlfn.SEQUENCE(ROWS(G$63:G70)),5)=4)),ROUND(G$59/_xlfn.DAYS(G$16,F$16)*IF(YEAR(F$16+1)=$D71,_xlfn.DAYS(DATE($D71,12,31),F$16)+1,IF(AND(YEAR(F$16+1)&lt;$D71,$D71&lt;YEAR(G$16)),_xlfn.DAYS(DATE($D71,12,31),DATE($D71,1,1))+1,0)),0))</f>
        <v>0</v>
      </c>
      <c r="H71" s="122" cm="1">
        <f t="array" ref="H71">IF(YEAR(H$16)=$D71, H$59-SUM(_xlfn._xlws.FILTER(H$63:H70,MOD(_xlfn.SEQUENCE(ROWS(H$63:H70)),5)=4)),ROUND(H$59/_xlfn.DAYS(H$16,G$16)*IF(YEAR(G$16+1)=$D71,_xlfn.DAYS(DATE($D71,12,31),G$16)+1,IF(AND(YEAR(G$16+1)&lt;$D71,$D71&lt;YEAR(H$16)),_xlfn.DAYS(DATE($D71,12,31),DATE($D71,1,1))+1,0)),0))</f>
        <v>0</v>
      </c>
      <c r="I71" s="122" cm="1">
        <f t="array" ref="I71">IF(YEAR(I$16)=$D71, I$59-SUM(_xlfn._xlws.FILTER(I$63:I70,MOD(_xlfn.SEQUENCE(ROWS(I$63:I70)),5)=4)),ROUND(I$59/_xlfn.DAYS(I$16,H$16)*IF(YEAR(H$16+1)=$D71,_xlfn.DAYS(DATE($D71,12,31),H$16)+1,IF(AND(YEAR(H$16+1)&lt;$D71,$D71&lt;YEAR(I$16)),_xlfn.DAYS(DATE($D71,12,31),DATE($D71,1,1))+1,0)),0))</f>
        <v>0</v>
      </c>
      <c r="J71" s="122" cm="1">
        <f t="array" ref="J71">IF(YEAR(J$16)=$D71, J$59-SUM(_xlfn._xlws.FILTER(J$63:J70,MOD(_xlfn.SEQUENCE(ROWS(J$63:J70)),5)=4)),ROUND(J$59/_xlfn.DAYS(J$16,I$16)*IF(YEAR(I$16+1)=$D71,_xlfn.DAYS(DATE($D71,12,31),I$16)+1,IF(AND(YEAR(I$16+1)&lt;$D71,$D71&lt;YEAR(J$16)),_xlfn.DAYS(DATE($D71,12,31),DATE($D71,1,1))+1,0)),0))</f>
        <v>0</v>
      </c>
      <c r="K71" s="122" cm="1">
        <f t="array" ref="K71">IF(YEAR(K$16)=$D71, K$59-SUM(_xlfn._xlws.FILTER(K$63:K70,MOD(_xlfn.SEQUENCE(ROWS(K$63:K70)),5)=4)),ROUND(K$59/_xlfn.DAYS(K$16,J$16)*IF(YEAR(J$16+1)=$D71,_xlfn.DAYS(DATE($D71,12,31),J$16)+1,IF(AND(YEAR(J$16+1)&lt;$D71,$D71&lt;YEAR(K$16)),_xlfn.DAYS(DATE($D71,12,31),DATE($D71,1,1))+1,0)),0))</f>
        <v>0</v>
      </c>
      <c r="L71" s="122" cm="1">
        <f t="array" ref="L71">IF(YEAR(L$16)=$D71, L$59-SUM(_xlfn._xlws.FILTER(L$63:L70,MOD(_xlfn.SEQUENCE(ROWS(L$63:L70)),5)=4)),ROUND(L$59/_xlfn.DAYS(L$16,K$16)*IF(YEAR(K$16+1)=$D71,_xlfn.DAYS(DATE($D71,12,31),K$16)+1,IF(AND(YEAR(K$16+1)&lt;$D71,$D71&lt;YEAR(L$16)),_xlfn.DAYS(DATE($D71,12,31),DATE($D71,1,1))+1,0)),0))</f>
        <v>0</v>
      </c>
      <c r="M71" s="122" cm="1">
        <f t="array" ref="M71">IF(YEAR(M$16)=$D71, M$59-SUM(_xlfn._xlws.FILTER(M$63:M70,MOD(_xlfn.SEQUENCE(ROWS(M$63:M70)),5)=4)),ROUND(M$59/_xlfn.DAYS(M$16,L$16)*IF(YEAR(L$16+1)=$D71,_xlfn.DAYS(DATE($D71,12,31),L$16)+1,IF(AND(YEAR(L$16+1)&lt;$D71,$D71&lt;YEAR(M$16)),_xlfn.DAYS(DATE($D71,12,31),DATE($D71,1,1))+1,0)),0))</f>
        <v>0</v>
      </c>
      <c r="N71" s="122" cm="1">
        <f t="array" ref="N71">IF(YEAR(N$16)=$D71, N$59-SUM(_xlfn._xlws.FILTER(N$63:N70,MOD(_xlfn.SEQUENCE(ROWS(N$63:N70)),5)=4)),ROUND(N$59/_xlfn.DAYS(N$16,M$16)*IF(YEAR(M$16+1)=$D71,_xlfn.DAYS(DATE($D71,12,31),M$16)+1,IF(AND(YEAR(M$16+1)&lt;$D71,$D71&lt;YEAR(N$16)),_xlfn.DAYS(DATE($D71,12,31),DATE($D71,1,1))+1,0)),0))</f>
        <v>0</v>
      </c>
      <c r="O71" s="122" cm="1">
        <f t="array" ref="O71">IF(YEAR(O$16)=$D71, O$59-SUM(_xlfn._xlws.FILTER(O$63:O70,MOD(_xlfn.SEQUENCE(ROWS(O$63:O70)),5)=4)),ROUND(O$59/_xlfn.DAYS(O$16,N$16)*IF(YEAR(N$16+1)=$D71,_xlfn.DAYS(DATE($D71,12,31),N$16)+1,IF(AND(YEAR(N$16+1)&lt;$D71,$D71&lt;YEAR(O$16)),_xlfn.DAYS(DATE($D71,12,31),DATE($D71,1,1))+1,0)),0))</f>
        <v>0</v>
      </c>
      <c r="P71" s="122" cm="1">
        <f t="array" ref="P71">IF(YEAR(P$16)=$D71, P$59-SUM(_xlfn._xlws.FILTER(P$63:P70,MOD(_xlfn.SEQUENCE(ROWS(P$63:P70)),5)=4)),ROUND(P$59/_xlfn.DAYS(P$16,O$16)*IF(YEAR(O$16+1)=$D71,_xlfn.DAYS(DATE($D71,12,31),O$16)+1,IF(AND(YEAR(O$16+1)&lt;$D71,$D71&lt;YEAR(P$16)),_xlfn.DAYS(DATE($D71,12,31),DATE($D71,1,1))+1,0)),0))</f>
        <v>0</v>
      </c>
      <c r="Q71" s="122" cm="1">
        <f t="array" ref="Q71">IF(YEAR(Q$16)=$D71, Q$59-SUM(_xlfn._xlws.FILTER(Q$63:Q70,MOD(_xlfn.SEQUENCE(ROWS(Q$63:Q70)),5)=4)),ROUND(Q$59/_xlfn.DAYS(Q$16,P$16)*IF(YEAR(P$16+1)=$D71,_xlfn.DAYS(DATE($D71,12,31),P$16)+1,IF(AND(YEAR(P$16+1)&lt;$D71,$D71&lt;YEAR(Q$16)),_xlfn.DAYS(DATE($D71,12,31),DATE($D71,1,1))+1,0)),0))</f>
        <v>0</v>
      </c>
      <c r="R71" s="122" cm="1">
        <f t="array" ref="R71">IF(YEAR(R$16)=$D71, R$59-SUM(_xlfn._xlws.FILTER(R$63:R70,MOD(_xlfn.SEQUENCE(ROWS(R$63:R70)),5)=4)),ROUND(R$59/_xlfn.DAYS(R$16,Q$16)*IF(YEAR(Q$16+1)=$D71,_xlfn.DAYS(DATE($D71,12,31),Q$16)+1,IF(AND(YEAR(Q$16+1)&lt;$D71,$D71&lt;YEAR(R$16)),_xlfn.DAYS(DATE($D71,12,31),DATE($D71,1,1))+1,0)),0))</f>
        <v>0</v>
      </c>
      <c r="S71" s="122" cm="1">
        <f t="array" ref="S71">IF(YEAR(S$16)=$D71, S$59-SUM(_xlfn._xlws.FILTER(S$63:S70,MOD(_xlfn.SEQUENCE(ROWS(S$63:S70)),5)=4)),ROUND(S$59/_xlfn.DAYS(S$16,R$16)*IF(YEAR(R$16+1)=$D71,_xlfn.DAYS(DATE($D71,12,31),R$16)+1,IF(AND(YEAR(R$16+1)&lt;$D71,$D71&lt;YEAR(S$16)),_xlfn.DAYS(DATE($D71,12,31),DATE($D71,1,1))+1,0)),0))</f>
        <v>0</v>
      </c>
      <c r="T71" s="122" cm="1">
        <f t="array" ref="T71">IF(YEAR(T$16)=$D71, T$59-SUM(_xlfn._xlws.FILTER(T$63:T70,MOD(_xlfn.SEQUENCE(ROWS(T$63:T70)),5)=4)),ROUND(T$59/_xlfn.DAYS(T$16,S$16)*IF(YEAR(S$16+1)=$D71,_xlfn.DAYS(DATE($D71,12,31),S$16)+1,IF(AND(YEAR(S$16+1)&lt;$D71,$D71&lt;YEAR(T$16)),_xlfn.DAYS(DATE($D71,12,31),DATE($D71,1,1))+1,0)),0))</f>
        <v>0</v>
      </c>
      <c r="U71" s="122" cm="1">
        <f t="array" ref="U71">IF(YEAR(U$16)=$D71, U$59-SUM(_xlfn._xlws.FILTER(U$63:U70,MOD(_xlfn.SEQUENCE(ROWS(U$63:U70)),5)=4)),ROUND(U$59/_xlfn.DAYS(U$16,T$16)*IF(YEAR(T$16+1)=$D71,_xlfn.DAYS(DATE($D71,12,31),T$16)+1,IF(AND(YEAR(T$16+1)&lt;$D71,$D71&lt;YEAR(U$16)),_xlfn.DAYS(DATE($D71,12,31),DATE($D71,1,1))+1,0)),0))</f>
        <v>0</v>
      </c>
      <c r="V71" s="122" cm="1">
        <f t="array" ref="V71">IF(YEAR(V$16)=$D71, V$59-SUM(_xlfn._xlws.FILTER(V$63:V70,MOD(_xlfn.SEQUENCE(ROWS(V$63:V70)),5)=4)),ROUND(V$59/_xlfn.DAYS(V$16,U$16)*IF(YEAR(U$16+1)=$D71,_xlfn.DAYS(DATE($D71,12,31),U$16)+1,IF(AND(YEAR(U$16+1)&lt;$D71,$D71&lt;YEAR(V$16)),_xlfn.DAYS(DATE($D71,12,31),DATE($D71,1,1))+1,0)),0))</f>
        <v>0</v>
      </c>
      <c r="W71" s="122" cm="1">
        <f t="array" ref="W71">IF(YEAR(W$16)=$D71, W$59-SUM(_xlfn._xlws.FILTER(W$63:W70,MOD(_xlfn.SEQUENCE(ROWS(W$63:W70)),5)=4)),ROUND(W$59/_xlfn.DAYS(W$16,V$16)*IF(YEAR(V$16+1)=$D71,_xlfn.DAYS(DATE($D71,12,31),V$16)+1,IF(AND(YEAR(V$16+1)&lt;$D71,$D71&lt;YEAR(W$16)),_xlfn.DAYS(DATE($D71,12,31),DATE($D71,1,1))+1,0)),0))</f>
        <v>0</v>
      </c>
      <c r="X71" s="122" cm="1">
        <f t="array" ref="X71">IF(YEAR(X$16)=$D71, X$59-SUM(_xlfn._xlws.FILTER(X$63:X70,MOD(_xlfn.SEQUENCE(ROWS(X$63:X70)),5)=4)),ROUND(X$59/_xlfn.DAYS(X$16,W$16)*IF(YEAR(W$16+1)=$D71,_xlfn.DAYS(DATE($D71,12,31),W$16)+1,IF(AND(YEAR(W$16+1)&lt;$D71,$D71&lt;YEAR(X$16)),_xlfn.DAYS(DATE($D71,12,31),DATE($D71,1,1))+1,0)),0))</f>
        <v>0</v>
      </c>
    </row>
    <row r="72" spans="1:24" ht="17" hidden="1" outlineLevel="1" x14ac:dyDescent="0.25">
      <c r="A72" s="5">
        <v>33</v>
      </c>
      <c r="B72" s="129" t="s">
        <v>170</v>
      </c>
      <c r="C72" s="124" t="s">
        <v>171</v>
      </c>
      <c r="D72" s="125">
        <f t="shared" si="31"/>
        <v>2021</v>
      </c>
      <c r="E72" s="126">
        <f>E68-E71</f>
        <v>23328</v>
      </c>
      <c r="F72" s="126">
        <f t="shared" ref="F72:X72" si="33">F68-F71</f>
        <v>9806</v>
      </c>
      <c r="G72" s="126">
        <f t="shared" si="33"/>
        <v>0</v>
      </c>
      <c r="H72" s="126">
        <f t="shared" si="33"/>
        <v>0</v>
      </c>
      <c r="I72" s="126">
        <f t="shared" si="33"/>
        <v>0</v>
      </c>
      <c r="J72" s="126">
        <f t="shared" si="33"/>
        <v>0</v>
      </c>
      <c r="K72" s="126">
        <f t="shared" si="33"/>
        <v>0</v>
      </c>
      <c r="L72" s="126">
        <f t="shared" si="33"/>
        <v>0</v>
      </c>
      <c r="M72" s="126">
        <f t="shared" si="33"/>
        <v>0</v>
      </c>
      <c r="N72" s="126">
        <f t="shared" si="33"/>
        <v>0</v>
      </c>
      <c r="O72" s="126">
        <f t="shared" si="33"/>
        <v>0</v>
      </c>
      <c r="P72" s="126">
        <f t="shared" si="33"/>
        <v>0</v>
      </c>
      <c r="Q72" s="126">
        <f t="shared" si="33"/>
        <v>0</v>
      </c>
      <c r="R72" s="126">
        <f t="shared" si="33"/>
        <v>0</v>
      </c>
      <c r="S72" s="126">
        <f t="shared" si="33"/>
        <v>0</v>
      </c>
      <c r="T72" s="126">
        <f t="shared" si="33"/>
        <v>0</v>
      </c>
      <c r="U72" s="126">
        <f t="shared" si="33"/>
        <v>0</v>
      </c>
      <c r="V72" s="126">
        <f t="shared" si="33"/>
        <v>0</v>
      </c>
      <c r="W72" s="126">
        <f t="shared" si="33"/>
        <v>0</v>
      </c>
      <c r="X72" s="126">
        <f t="shared" si="33"/>
        <v>0</v>
      </c>
    </row>
    <row r="73" spans="1:24" ht="17" hidden="1" outlineLevel="1" x14ac:dyDescent="0.25">
      <c r="A73" s="5">
        <v>27</v>
      </c>
      <c r="B73" s="37" t="s">
        <v>162</v>
      </c>
      <c r="C73" s="114" t="s">
        <v>163</v>
      </c>
      <c r="D73" s="115">
        <f t="shared" si="31"/>
        <v>2022</v>
      </c>
      <c r="E73" s="116" cm="1">
        <f t="array" ref="E73">IF(YEAR(E$16)=$D73, E$44-SUM(_xlfn._xlws.FILTER(E$63:E72,MOD(_xlfn.SEQUENCE(ROWS(E$63:E72)),5)=1)),ROUND(E$44/_xlfn.DAYS(E$16,D$16)*IF(YEAR(D$16+1)=$D73,_xlfn.DAYS(DATE($D73,12,31),D$16)+1,IF(AND(YEAR(D$16+1)&lt;$D73,$D73&lt;YEAR(E$16)),_xlfn.DAYS(DATE($D73,12,31),DATE($D73,1,1))+1,0)),0))</f>
        <v>0</v>
      </c>
      <c r="F73" s="116" cm="1">
        <f t="array" ref="F73">IF(YEAR(F$16)=$D73, F$44-SUM(_xlfn._xlws.FILTER(F$63:F72,MOD(_xlfn.SEQUENCE(ROWS(F$63:F72)),5)=1)),ROUND(F$44/_xlfn.DAYS(F$16,E$16)*IF(YEAR(E$16+1)=$D73,_xlfn.DAYS(DATE($D73,12,31),E$16)+1,IF(AND(YEAR(E$16+1)&lt;$D73,$D73&lt;YEAR(F$16)),_xlfn.DAYS(DATE($D73,12,31),DATE($D73,1,1))+1,0)),0))</f>
        <v>41207</v>
      </c>
      <c r="G73" s="116" cm="1">
        <f t="array" ref="G73">IF(YEAR(G$16)=$D73, G$44-SUM(_xlfn._xlws.FILTER(G$63:G72,MOD(_xlfn.SEQUENCE(ROWS(G$63:G72)),5)=1)),ROUND(G$44/_xlfn.DAYS(G$16,F$16)*IF(YEAR(F$16+1)=$D73,_xlfn.DAYS(DATE($D73,12,31),F$16)+1,IF(AND(YEAR(F$16+1)&lt;$D73,$D73&lt;YEAR(G$16)),_xlfn.DAYS(DATE($D73,12,31),DATE($D73,1,1))+1,0)),0))</f>
        <v>17281</v>
      </c>
      <c r="H73" s="116" cm="1">
        <f t="array" ref="H73">IF(YEAR(H$16)=$D73, H$44-SUM(_xlfn._xlws.FILTER(H$63:H72,MOD(_xlfn.SEQUENCE(ROWS(H$63:H72)),5)=1)),ROUND(H$44/_xlfn.DAYS(H$16,G$16)*IF(YEAR(G$16+1)=$D73,_xlfn.DAYS(DATE($D73,12,31),G$16)+1,IF(AND(YEAR(G$16+1)&lt;$D73,$D73&lt;YEAR(H$16)),_xlfn.DAYS(DATE($D73,12,31),DATE($D73,1,1))+1,0)),0))</f>
        <v>0</v>
      </c>
      <c r="I73" s="116" cm="1">
        <f t="array" ref="I73">IF(YEAR(I$16)=$D73, I$44-SUM(_xlfn._xlws.FILTER(I$63:I72,MOD(_xlfn.SEQUENCE(ROWS(I$63:I72)),5)=1)),ROUND(I$44/_xlfn.DAYS(I$16,H$16)*IF(YEAR(H$16+1)=$D73,_xlfn.DAYS(DATE($D73,12,31),H$16)+1,IF(AND(YEAR(H$16+1)&lt;$D73,$D73&lt;YEAR(I$16)),_xlfn.DAYS(DATE($D73,12,31),DATE($D73,1,1))+1,0)),0))</f>
        <v>0</v>
      </c>
      <c r="J73" s="116" cm="1">
        <f t="array" ref="J73">IF(YEAR(J$16)=$D73, J$44-SUM(_xlfn._xlws.FILTER(J$63:J72,MOD(_xlfn.SEQUENCE(ROWS(J$63:J72)),5)=1)),ROUND(J$44/_xlfn.DAYS(J$16,I$16)*IF(YEAR(I$16+1)=$D73,_xlfn.DAYS(DATE($D73,12,31),I$16)+1,IF(AND(YEAR(I$16+1)&lt;$D73,$D73&lt;YEAR(J$16)),_xlfn.DAYS(DATE($D73,12,31),DATE($D73,1,1))+1,0)),0))</f>
        <v>0</v>
      </c>
      <c r="K73" s="116" cm="1">
        <f t="array" ref="K73">IF(YEAR(K$16)=$D73, K$44-SUM(_xlfn._xlws.FILTER(K$63:K72,MOD(_xlfn.SEQUENCE(ROWS(K$63:K72)),5)=1)),ROUND(K$44/_xlfn.DAYS(K$16,J$16)*IF(YEAR(J$16+1)=$D73,_xlfn.DAYS(DATE($D73,12,31),J$16)+1,IF(AND(YEAR(J$16+1)&lt;$D73,$D73&lt;YEAR(K$16)),_xlfn.DAYS(DATE($D73,12,31),DATE($D73,1,1))+1,0)),0))</f>
        <v>0</v>
      </c>
      <c r="L73" s="116" cm="1">
        <f t="array" ref="L73">IF(YEAR(L$16)=$D73, L$44-SUM(_xlfn._xlws.FILTER(L$63:L72,MOD(_xlfn.SEQUENCE(ROWS(L$63:L72)),5)=1)),ROUND(L$44/_xlfn.DAYS(L$16,K$16)*IF(YEAR(K$16+1)=$D73,_xlfn.DAYS(DATE($D73,12,31),K$16)+1,IF(AND(YEAR(K$16+1)&lt;$D73,$D73&lt;YEAR(L$16)),_xlfn.DAYS(DATE($D73,12,31),DATE($D73,1,1))+1,0)),0))</f>
        <v>0</v>
      </c>
      <c r="M73" s="116" cm="1">
        <f t="array" ref="M73">IF(YEAR(M$16)=$D73, M$44-SUM(_xlfn._xlws.FILTER(M$63:M72,MOD(_xlfn.SEQUENCE(ROWS(M$63:M72)),5)=1)),ROUND(M$44/_xlfn.DAYS(M$16,L$16)*IF(YEAR(L$16+1)=$D73,_xlfn.DAYS(DATE($D73,12,31),L$16)+1,IF(AND(YEAR(L$16+1)&lt;$D73,$D73&lt;YEAR(M$16)),_xlfn.DAYS(DATE($D73,12,31),DATE($D73,1,1))+1,0)),0))</f>
        <v>0</v>
      </c>
      <c r="N73" s="116" cm="1">
        <f t="array" ref="N73">IF(YEAR(N$16)=$D73, N$44-SUM(_xlfn._xlws.FILTER(N$63:N72,MOD(_xlfn.SEQUENCE(ROWS(N$63:N72)),5)=1)),ROUND(N$44/_xlfn.DAYS(N$16,M$16)*IF(YEAR(M$16+1)=$D73,_xlfn.DAYS(DATE($D73,12,31),M$16)+1,IF(AND(YEAR(M$16+1)&lt;$D73,$D73&lt;YEAR(N$16)),_xlfn.DAYS(DATE($D73,12,31),DATE($D73,1,1))+1,0)),0))</f>
        <v>0</v>
      </c>
      <c r="O73" s="116" cm="1">
        <f t="array" ref="O73">IF(YEAR(O$16)=$D73, O$44-SUM(_xlfn._xlws.FILTER(O$63:O72,MOD(_xlfn.SEQUENCE(ROWS(O$63:O72)),5)=1)),ROUND(O$44/_xlfn.DAYS(O$16,N$16)*IF(YEAR(N$16+1)=$D73,_xlfn.DAYS(DATE($D73,12,31),N$16)+1,IF(AND(YEAR(N$16+1)&lt;$D73,$D73&lt;YEAR(O$16)),_xlfn.DAYS(DATE($D73,12,31),DATE($D73,1,1))+1,0)),0))</f>
        <v>0</v>
      </c>
      <c r="P73" s="116" cm="1">
        <f t="array" ref="P73">IF(YEAR(P$16)=$D73, P$44-SUM(_xlfn._xlws.FILTER(P$63:P72,MOD(_xlfn.SEQUENCE(ROWS(P$63:P72)),5)=1)),ROUND(P$44/_xlfn.DAYS(P$16,O$16)*IF(YEAR(O$16+1)=$D73,_xlfn.DAYS(DATE($D73,12,31),O$16)+1,IF(AND(YEAR(O$16+1)&lt;$D73,$D73&lt;YEAR(P$16)),_xlfn.DAYS(DATE($D73,12,31),DATE($D73,1,1))+1,0)),0))</f>
        <v>0</v>
      </c>
      <c r="Q73" s="116" cm="1">
        <f t="array" ref="Q73">IF(YEAR(Q$16)=$D73, Q$44-SUM(_xlfn._xlws.FILTER(Q$63:Q72,MOD(_xlfn.SEQUENCE(ROWS(Q$63:Q72)),5)=1)),ROUND(Q$44/_xlfn.DAYS(Q$16,P$16)*IF(YEAR(P$16+1)=$D73,_xlfn.DAYS(DATE($D73,12,31),P$16)+1,IF(AND(YEAR(P$16+1)&lt;$D73,$D73&lt;YEAR(Q$16)),_xlfn.DAYS(DATE($D73,12,31),DATE($D73,1,1))+1,0)),0))</f>
        <v>0</v>
      </c>
      <c r="R73" s="116" cm="1">
        <f t="array" ref="R73">IF(YEAR(R$16)=$D73, R$44-SUM(_xlfn._xlws.FILTER(R$63:R72,MOD(_xlfn.SEQUENCE(ROWS(R$63:R72)),5)=1)),ROUND(R$44/_xlfn.DAYS(R$16,Q$16)*IF(YEAR(Q$16+1)=$D73,_xlfn.DAYS(DATE($D73,12,31),Q$16)+1,IF(AND(YEAR(Q$16+1)&lt;$D73,$D73&lt;YEAR(R$16)),_xlfn.DAYS(DATE($D73,12,31),DATE($D73,1,1))+1,0)),0))</f>
        <v>0</v>
      </c>
      <c r="S73" s="116" cm="1">
        <f t="array" ref="S73">IF(YEAR(S$16)=$D73, S$44-SUM(_xlfn._xlws.FILTER(S$63:S72,MOD(_xlfn.SEQUENCE(ROWS(S$63:S72)),5)=1)),ROUND(S$44/_xlfn.DAYS(S$16,R$16)*IF(YEAR(R$16+1)=$D73,_xlfn.DAYS(DATE($D73,12,31),R$16)+1,IF(AND(YEAR(R$16+1)&lt;$D73,$D73&lt;YEAR(S$16)),_xlfn.DAYS(DATE($D73,12,31),DATE($D73,1,1))+1,0)),0))</f>
        <v>0</v>
      </c>
      <c r="T73" s="116" cm="1">
        <f t="array" ref="T73">IF(YEAR(T$16)=$D73, T$44-SUM(_xlfn._xlws.FILTER(T$63:T72,MOD(_xlfn.SEQUENCE(ROWS(T$63:T72)),5)=1)),ROUND(T$44/_xlfn.DAYS(T$16,S$16)*IF(YEAR(S$16+1)=$D73,_xlfn.DAYS(DATE($D73,12,31),S$16)+1,IF(AND(YEAR(S$16+1)&lt;$D73,$D73&lt;YEAR(T$16)),_xlfn.DAYS(DATE($D73,12,31),DATE($D73,1,1))+1,0)),0))</f>
        <v>0</v>
      </c>
      <c r="U73" s="116" cm="1">
        <f t="array" ref="U73">IF(YEAR(U$16)=$D73, U$44-SUM(_xlfn._xlws.FILTER(U$63:U72,MOD(_xlfn.SEQUENCE(ROWS(U$63:U72)),5)=1)),ROUND(U$44/_xlfn.DAYS(U$16,T$16)*IF(YEAR(T$16+1)=$D73,_xlfn.DAYS(DATE($D73,12,31),T$16)+1,IF(AND(YEAR(T$16+1)&lt;$D73,$D73&lt;YEAR(U$16)),_xlfn.DAYS(DATE($D73,12,31),DATE($D73,1,1))+1,0)),0))</f>
        <v>0</v>
      </c>
      <c r="V73" s="116" cm="1">
        <f t="array" ref="V73">IF(YEAR(V$16)=$D73, V$44-SUM(_xlfn._xlws.FILTER(V$63:V72,MOD(_xlfn.SEQUENCE(ROWS(V$63:V72)),5)=1)),ROUND(V$44/_xlfn.DAYS(V$16,U$16)*IF(YEAR(U$16+1)=$D73,_xlfn.DAYS(DATE($D73,12,31),U$16)+1,IF(AND(YEAR(U$16+1)&lt;$D73,$D73&lt;YEAR(V$16)),_xlfn.DAYS(DATE($D73,12,31),DATE($D73,1,1))+1,0)),0))</f>
        <v>0</v>
      </c>
      <c r="W73" s="116" cm="1">
        <f t="array" ref="W73">IF(YEAR(W$16)=$D73, W$44-SUM(_xlfn._xlws.FILTER(W$63:W72,MOD(_xlfn.SEQUENCE(ROWS(W$63:W72)),5)=1)),ROUND(W$44/_xlfn.DAYS(W$16,V$16)*IF(YEAR(V$16+1)=$D73,_xlfn.DAYS(DATE($D73,12,31),V$16)+1,IF(AND(YEAR(V$16+1)&lt;$D73,$D73&lt;YEAR(W$16)),_xlfn.DAYS(DATE($D73,12,31),DATE($D73,1,1))+1,0)),0))</f>
        <v>0</v>
      </c>
      <c r="X73" s="116" cm="1">
        <f t="array" ref="X73">IF(YEAR(X$16)=$D73, X$44-SUM(_xlfn._xlws.FILTER(X$63:X72,MOD(_xlfn.SEQUENCE(ROWS(X$63:X72)),5)=1)),ROUND(X$44/_xlfn.DAYS(X$16,W$16)*IF(YEAR(W$16+1)=$D73,_xlfn.DAYS(DATE($D73,12,31),W$16)+1,IF(AND(YEAR(W$16+1)&lt;$D73,$D73&lt;YEAR(X$16)),_xlfn.DAYS(DATE($D73,12,31),DATE($D73,1,1))+1,0)),0))</f>
        <v>0</v>
      </c>
    </row>
    <row r="74" spans="1:24" ht="17" hidden="1" outlineLevel="1" x14ac:dyDescent="0.25">
      <c r="A74" s="5">
        <v>28</v>
      </c>
      <c r="B74" s="129" t="s">
        <v>164</v>
      </c>
      <c r="C74" s="114" t="s">
        <v>165</v>
      </c>
      <c r="D74" s="115">
        <f t="shared" si="31"/>
        <v>2022</v>
      </c>
      <c r="E74" s="116" cm="1">
        <f t="array" ref="E74">IF(YEAR(E$16)=$D74, E$46-SUM(_xlfn._xlws.FILTER(E$63:E73,MOD(_xlfn.SEQUENCE(ROWS(E$63:E73)),5)=2)),ROUND(E$46/_xlfn.DAYS(E$16,D$16)*IF(YEAR(D$16+1)=$D74,_xlfn.DAYS(DATE($D74,12,31),D$16)+1,IF(AND(YEAR(D$16+1)&lt;$D74,$D74&lt;YEAR(E$16)),_xlfn.DAYS(DATE($D74,12,31),DATE($D74,1,1))+1,0)),0))</f>
        <v>0</v>
      </c>
      <c r="F74" s="116" cm="1">
        <f t="array" ref="F74">IF(YEAR(F$16)=$D74, F$46-SUM(_xlfn._xlws.FILTER(F$63:F73,MOD(_xlfn.SEQUENCE(ROWS(F$63:F73)),5)=2)),ROUND(F$46/_xlfn.DAYS(F$16,E$16)*IF(YEAR(E$16+1)=$D74,_xlfn.DAYS(DATE($D74,12,31),E$16)+1,IF(AND(YEAR(E$16+1)&lt;$D74,$D74&lt;YEAR(F$16)),_xlfn.DAYS(DATE($D74,12,31),DATE($D74,1,1))+1,0)),0))</f>
        <v>6181</v>
      </c>
      <c r="G74" s="116" cm="1">
        <f t="array" ref="G74">IF(YEAR(G$16)=$D74, G$46-SUM(_xlfn._xlws.FILTER(G$63:G73,MOD(_xlfn.SEQUENCE(ROWS(G$63:G73)),5)=2)),ROUND(G$46/_xlfn.DAYS(G$16,F$16)*IF(YEAR(F$16+1)=$D74,_xlfn.DAYS(DATE($D74,12,31),F$16)+1,IF(AND(YEAR(F$16+1)&lt;$D74,$D74&lt;YEAR(G$16)),_xlfn.DAYS(DATE($D74,12,31),DATE($D74,1,1))+1,0)),0))</f>
        <v>2592</v>
      </c>
      <c r="H74" s="116" cm="1">
        <f t="array" ref="H74">IF(YEAR(H$16)=$D74, H$46-SUM(_xlfn._xlws.FILTER(H$63:H73,MOD(_xlfn.SEQUENCE(ROWS(H$63:H73)),5)=2)),ROUND(H$46/_xlfn.DAYS(H$16,G$16)*IF(YEAR(G$16+1)=$D74,_xlfn.DAYS(DATE($D74,12,31),G$16)+1,IF(AND(YEAR(G$16+1)&lt;$D74,$D74&lt;YEAR(H$16)),_xlfn.DAYS(DATE($D74,12,31),DATE($D74,1,1))+1,0)),0))</f>
        <v>0</v>
      </c>
      <c r="I74" s="116" cm="1">
        <f t="array" ref="I74">IF(YEAR(I$16)=$D74, I$46-SUM(_xlfn._xlws.FILTER(I$63:I73,MOD(_xlfn.SEQUENCE(ROWS(I$63:I73)),5)=2)),ROUND(I$46/_xlfn.DAYS(I$16,H$16)*IF(YEAR(H$16+1)=$D74,_xlfn.DAYS(DATE($D74,12,31),H$16)+1,IF(AND(YEAR(H$16+1)&lt;$D74,$D74&lt;YEAR(I$16)),_xlfn.DAYS(DATE($D74,12,31),DATE($D74,1,1))+1,0)),0))</f>
        <v>0</v>
      </c>
      <c r="J74" s="116" cm="1">
        <f t="array" ref="J74">IF(YEAR(J$16)=$D74, J$46-SUM(_xlfn._xlws.FILTER(J$63:J73,MOD(_xlfn.SEQUENCE(ROWS(J$63:J73)),5)=2)),ROUND(J$46/_xlfn.DAYS(J$16,I$16)*IF(YEAR(I$16+1)=$D74,_xlfn.DAYS(DATE($D74,12,31),I$16)+1,IF(AND(YEAR(I$16+1)&lt;$D74,$D74&lt;YEAR(J$16)),_xlfn.DAYS(DATE($D74,12,31),DATE($D74,1,1))+1,0)),0))</f>
        <v>0</v>
      </c>
      <c r="K74" s="116" cm="1">
        <f t="array" ref="K74">IF(YEAR(K$16)=$D74, K$46-SUM(_xlfn._xlws.FILTER(K$63:K73,MOD(_xlfn.SEQUENCE(ROWS(K$63:K73)),5)=2)),ROUND(K$46/_xlfn.DAYS(K$16,J$16)*IF(YEAR(J$16+1)=$D74,_xlfn.DAYS(DATE($D74,12,31),J$16)+1,IF(AND(YEAR(J$16+1)&lt;$D74,$D74&lt;YEAR(K$16)),_xlfn.DAYS(DATE($D74,12,31),DATE($D74,1,1))+1,0)),0))</f>
        <v>0</v>
      </c>
      <c r="L74" s="116" cm="1">
        <f t="array" ref="L74">IF(YEAR(L$16)=$D74, L$46-SUM(_xlfn._xlws.FILTER(L$63:L73,MOD(_xlfn.SEQUENCE(ROWS(L$63:L73)),5)=2)),ROUND(L$46/_xlfn.DAYS(L$16,K$16)*IF(YEAR(K$16+1)=$D74,_xlfn.DAYS(DATE($D74,12,31),K$16)+1,IF(AND(YEAR(K$16+1)&lt;$D74,$D74&lt;YEAR(L$16)),_xlfn.DAYS(DATE($D74,12,31),DATE($D74,1,1))+1,0)),0))</f>
        <v>0</v>
      </c>
      <c r="M74" s="116" cm="1">
        <f t="array" ref="M74">IF(YEAR(M$16)=$D74, M$46-SUM(_xlfn._xlws.FILTER(M$63:M73,MOD(_xlfn.SEQUENCE(ROWS(M$63:M73)),5)=2)),ROUND(M$46/_xlfn.DAYS(M$16,L$16)*IF(YEAR(L$16+1)=$D74,_xlfn.DAYS(DATE($D74,12,31),L$16)+1,IF(AND(YEAR(L$16+1)&lt;$D74,$D74&lt;YEAR(M$16)),_xlfn.DAYS(DATE($D74,12,31),DATE($D74,1,1))+1,0)),0))</f>
        <v>0</v>
      </c>
      <c r="N74" s="116" cm="1">
        <f t="array" ref="N74">IF(YEAR(N$16)=$D74, N$46-SUM(_xlfn._xlws.FILTER(N$63:N73,MOD(_xlfn.SEQUENCE(ROWS(N$63:N73)),5)=2)),ROUND(N$46/_xlfn.DAYS(N$16,M$16)*IF(YEAR(M$16+1)=$D74,_xlfn.DAYS(DATE($D74,12,31),M$16)+1,IF(AND(YEAR(M$16+1)&lt;$D74,$D74&lt;YEAR(N$16)),_xlfn.DAYS(DATE($D74,12,31),DATE($D74,1,1))+1,0)),0))</f>
        <v>0</v>
      </c>
      <c r="O74" s="116" cm="1">
        <f t="array" ref="O74">IF(YEAR(O$16)=$D74, O$46-SUM(_xlfn._xlws.FILTER(O$63:O73,MOD(_xlfn.SEQUENCE(ROWS(O$63:O73)),5)=2)),ROUND(O$46/_xlfn.DAYS(O$16,N$16)*IF(YEAR(N$16+1)=$D74,_xlfn.DAYS(DATE($D74,12,31),N$16)+1,IF(AND(YEAR(N$16+1)&lt;$D74,$D74&lt;YEAR(O$16)),_xlfn.DAYS(DATE($D74,12,31),DATE($D74,1,1))+1,0)),0))</f>
        <v>0</v>
      </c>
      <c r="P74" s="116" cm="1">
        <f t="array" ref="P74">IF(YEAR(P$16)=$D74, P$46-SUM(_xlfn._xlws.FILTER(P$63:P73,MOD(_xlfn.SEQUENCE(ROWS(P$63:P73)),5)=2)),ROUND(P$46/_xlfn.DAYS(P$16,O$16)*IF(YEAR(O$16+1)=$D74,_xlfn.DAYS(DATE($D74,12,31),O$16)+1,IF(AND(YEAR(O$16+1)&lt;$D74,$D74&lt;YEAR(P$16)),_xlfn.DAYS(DATE($D74,12,31),DATE($D74,1,1))+1,0)),0))</f>
        <v>0</v>
      </c>
      <c r="Q74" s="116" cm="1">
        <f t="array" ref="Q74">IF(YEAR(Q$16)=$D74, Q$46-SUM(_xlfn._xlws.FILTER(Q$63:Q73,MOD(_xlfn.SEQUENCE(ROWS(Q$63:Q73)),5)=2)),ROUND(Q$46/_xlfn.DAYS(Q$16,P$16)*IF(YEAR(P$16+1)=$D74,_xlfn.DAYS(DATE($D74,12,31),P$16)+1,IF(AND(YEAR(P$16+1)&lt;$D74,$D74&lt;YEAR(Q$16)),_xlfn.DAYS(DATE($D74,12,31),DATE($D74,1,1))+1,0)),0))</f>
        <v>0</v>
      </c>
      <c r="R74" s="116" cm="1">
        <f t="array" ref="R74">IF(YEAR(R$16)=$D74, R$46-SUM(_xlfn._xlws.FILTER(R$63:R73,MOD(_xlfn.SEQUENCE(ROWS(R$63:R73)),5)=2)),ROUND(R$46/_xlfn.DAYS(R$16,Q$16)*IF(YEAR(Q$16+1)=$D74,_xlfn.DAYS(DATE($D74,12,31),Q$16)+1,IF(AND(YEAR(Q$16+1)&lt;$D74,$D74&lt;YEAR(R$16)),_xlfn.DAYS(DATE($D74,12,31),DATE($D74,1,1))+1,0)),0))</f>
        <v>0</v>
      </c>
      <c r="S74" s="116" cm="1">
        <f t="array" ref="S74">IF(YEAR(S$16)=$D74, S$46-SUM(_xlfn._xlws.FILTER(S$63:S73,MOD(_xlfn.SEQUENCE(ROWS(S$63:S73)),5)=2)),ROUND(S$46/_xlfn.DAYS(S$16,R$16)*IF(YEAR(R$16+1)=$D74,_xlfn.DAYS(DATE($D74,12,31),R$16)+1,IF(AND(YEAR(R$16+1)&lt;$D74,$D74&lt;YEAR(S$16)),_xlfn.DAYS(DATE($D74,12,31),DATE($D74,1,1))+1,0)),0))</f>
        <v>0</v>
      </c>
      <c r="T74" s="116" cm="1">
        <f t="array" ref="T74">IF(YEAR(T$16)=$D74, T$46-SUM(_xlfn._xlws.FILTER(T$63:T73,MOD(_xlfn.SEQUENCE(ROWS(T$63:T73)),5)=2)),ROUND(T$46/_xlfn.DAYS(T$16,S$16)*IF(YEAR(S$16+1)=$D74,_xlfn.DAYS(DATE($D74,12,31),S$16)+1,IF(AND(YEAR(S$16+1)&lt;$D74,$D74&lt;YEAR(T$16)),_xlfn.DAYS(DATE($D74,12,31),DATE($D74,1,1))+1,0)),0))</f>
        <v>0</v>
      </c>
      <c r="U74" s="116" cm="1">
        <f t="array" ref="U74">IF(YEAR(U$16)=$D74, U$46-SUM(_xlfn._xlws.FILTER(U$63:U73,MOD(_xlfn.SEQUENCE(ROWS(U$63:U73)),5)=2)),ROUND(U$46/_xlfn.DAYS(U$16,T$16)*IF(YEAR(T$16+1)=$D74,_xlfn.DAYS(DATE($D74,12,31),T$16)+1,IF(AND(YEAR(T$16+1)&lt;$D74,$D74&lt;YEAR(U$16)),_xlfn.DAYS(DATE($D74,12,31),DATE($D74,1,1))+1,0)),0))</f>
        <v>0</v>
      </c>
      <c r="V74" s="116" cm="1">
        <f t="array" ref="V74">IF(YEAR(V$16)=$D74, V$46-SUM(_xlfn._xlws.FILTER(V$63:V73,MOD(_xlfn.SEQUENCE(ROWS(V$63:V73)),5)=2)),ROUND(V$46/_xlfn.DAYS(V$16,U$16)*IF(YEAR(U$16+1)=$D74,_xlfn.DAYS(DATE($D74,12,31),U$16)+1,IF(AND(YEAR(U$16+1)&lt;$D74,$D74&lt;YEAR(V$16)),_xlfn.DAYS(DATE($D74,12,31),DATE($D74,1,1))+1,0)),0))</f>
        <v>0</v>
      </c>
      <c r="W74" s="116" cm="1">
        <f t="array" ref="W74">IF(YEAR(W$16)=$D74, W$46-SUM(_xlfn._xlws.FILTER(W$63:W73,MOD(_xlfn.SEQUENCE(ROWS(W$63:W73)),5)=2)),ROUND(W$46/_xlfn.DAYS(W$16,V$16)*IF(YEAR(V$16+1)=$D74,_xlfn.DAYS(DATE($D74,12,31),V$16)+1,IF(AND(YEAR(V$16+1)&lt;$D74,$D74&lt;YEAR(W$16)),_xlfn.DAYS(DATE($D74,12,31),DATE($D74,1,1))+1,0)),0))</f>
        <v>0</v>
      </c>
      <c r="X74" s="116" cm="1">
        <f t="array" ref="X74">IF(YEAR(X$16)=$D74, X$46-SUM(_xlfn._xlws.FILTER(X$63:X73,MOD(_xlfn.SEQUENCE(ROWS(X$63:X73)),5)=2)),ROUND(X$46/_xlfn.DAYS(X$16,W$16)*IF(YEAR(W$16+1)=$D74,_xlfn.DAYS(DATE($D74,12,31),W$16)+1,IF(AND(YEAR(W$16+1)&lt;$D74,$D74&lt;YEAR(X$16)),_xlfn.DAYS(DATE($D74,12,31),DATE($D74,1,1))+1,0)),0))</f>
        <v>0</v>
      </c>
    </row>
    <row r="75" spans="1:24" ht="17" hidden="1" outlineLevel="1" x14ac:dyDescent="0.25">
      <c r="A75" s="5">
        <v>29</v>
      </c>
      <c r="B75" s="129" t="s">
        <v>166</v>
      </c>
      <c r="C75" s="114" t="s">
        <v>167</v>
      </c>
      <c r="D75" s="115">
        <f t="shared" si="31"/>
        <v>2022</v>
      </c>
      <c r="E75" s="116">
        <f>E73-E74</f>
        <v>0</v>
      </c>
      <c r="F75" s="116">
        <f t="shared" ref="F75:X75" si="34">F73-F74</f>
        <v>35026</v>
      </c>
      <c r="G75" s="116">
        <f t="shared" si="34"/>
        <v>14689</v>
      </c>
      <c r="H75" s="116">
        <f t="shared" si="34"/>
        <v>0</v>
      </c>
      <c r="I75" s="116">
        <f t="shared" si="34"/>
        <v>0</v>
      </c>
      <c r="J75" s="116">
        <f t="shared" si="34"/>
        <v>0</v>
      </c>
      <c r="K75" s="116">
        <f t="shared" si="34"/>
        <v>0</v>
      </c>
      <c r="L75" s="116">
        <f t="shared" si="34"/>
        <v>0</v>
      </c>
      <c r="M75" s="116">
        <f t="shared" si="34"/>
        <v>0</v>
      </c>
      <c r="N75" s="116">
        <f t="shared" si="34"/>
        <v>0</v>
      </c>
      <c r="O75" s="116">
        <f t="shared" si="34"/>
        <v>0</v>
      </c>
      <c r="P75" s="116">
        <f t="shared" si="34"/>
        <v>0</v>
      </c>
      <c r="Q75" s="116">
        <f t="shared" si="34"/>
        <v>0</v>
      </c>
      <c r="R75" s="116">
        <f t="shared" si="34"/>
        <v>0</v>
      </c>
      <c r="S75" s="116">
        <f t="shared" si="34"/>
        <v>0</v>
      </c>
      <c r="T75" s="116">
        <f t="shared" si="34"/>
        <v>0</v>
      </c>
      <c r="U75" s="116">
        <f t="shared" si="34"/>
        <v>0</v>
      </c>
      <c r="V75" s="116">
        <f t="shared" si="34"/>
        <v>0</v>
      </c>
      <c r="W75" s="116">
        <f t="shared" si="34"/>
        <v>0</v>
      </c>
      <c r="X75" s="116">
        <f t="shared" si="34"/>
        <v>0</v>
      </c>
    </row>
    <row r="76" spans="1:24" ht="17" hidden="1" outlineLevel="1" x14ac:dyDescent="0.25">
      <c r="A76" s="5">
        <v>31</v>
      </c>
      <c r="B76" s="129" t="s">
        <v>168</v>
      </c>
      <c r="C76" s="114" t="s">
        <v>169</v>
      </c>
      <c r="D76" s="115">
        <f t="shared" si="31"/>
        <v>2022</v>
      </c>
      <c r="E76" s="116" cm="1">
        <f t="array" ref="E76">IF(YEAR(E$16)=$D76, E$59-SUM(_xlfn._xlws.FILTER(E$63:E75,MOD(_xlfn.SEQUENCE(ROWS(E$63:E75)),5)=4)),ROUND(E$59/_xlfn.DAYS(E$16,D$16)*IF(YEAR(D$16+1)=$D76,_xlfn.DAYS(DATE($D76,12,31),D$16)+1,IF(AND(YEAR(D$16+1)&lt;$D76,$D76&lt;YEAR(E$16)),_xlfn.DAYS(DATE($D76,12,31),DATE($D76,1,1))+1,0)),0))</f>
        <v>0</v>
      </c>
      <c r="F76" s="116" cm="1">
        <f t="array" ref="F76">IF(YEAR(F$16)=$D76, F$59-SUM(_xlfn._xlws.FILTER(F$63:F75,MOD(_xlfn.SEQUENCE(ROWS(F$63:F75)),5)=4)),ROUND(F$59/_xlfn.DAYS(F$16,E$16)*IF(YEAR(E$16+1)=$D76,_xlfn.DAYS(DATE($D76,12,31),E$16)+1,IF(AND(YEAR(E$16+1)&lt;$D76,$D76&lt;YEAR(F$16)),_xlfn.DAYS(DATE($D76,12,31),DATE($D76,1,1))+1,0)),0))</f>
        <v>17875</v>
      </c>
      <c r="G76" s="116" cm="1">
        <f t="array" ref="G76">IF(YEAR(G$16)=$D76, G$59-SUM(_xlfn._xlws.FILTER(G$63:G75,MOD(_xlfn.SEQUENCE(ROWS(G$63:G75)),5)=4)),ROUND(G$59/_xlfn.DAYS(G$16,F$16)*IF(YEAR(F$16+1)=$D76,_xlfn.DAYS(DATE($D76,12,31),F$16)+1,IF(AND(YEAR(F$16+1)&lt;$D76,$D76&lt;YEAR(G$16)),_xlfn.DAYS(DATE($D76,12,31),DATE($D76,1,1))+1,0)),0))</f>
        <v>7474</v>
      </c>
      <c r="H76" s="116" cm="1">
        <f t="array" ref="H76">IF(YEAR(H$16)=$D76, H$59-SUM(_xlfn._xlws.FILTER(H$63:H75,MOD(_xlfn.SEQUENCE(ROWS(H$63:H75)),5)=4)),ROUND(H$59/_xlfn.DAYS(H$16,G$16)*IF(YEAR(G$16+1)=$D76,_xlfn.DAYS(DATE($D76,12,31),G$16)+1,IF(AND(YEAR(G$16+1)&lt;$D76,$D76&lt;YEAR(H$16)),_xlfn.DAYS(DATE($D76,12,31),DATE($D76,1,1))+1,0)),0))</f>
        <v>0</v>
      </c>
      <c r="I76" s="116" cm="1">
        <f t="array" ref="I76">IF(YEAR(I$16)=$D76, I$59-SUM(_xlfn._xlws.FILTER(I$63:I75,MOD(_xlfn.SEQUENCE(ROWS(I$63:I75)),5)=4)),ROUND(I$59/_xlfn.DAYS(I$16,H$16)*IF(YEAR(H$16+1)=$D76,_xlfn.DAYS(DATE($D76,12,31),H$16)+1,IF(AND(YEAR(H$16+1)&lt;$D76,$D76&lt;YEAR(I$16)),_xlfn.DAYS(DATE($D76,12,31),DATE($D76,1,1))+1,0)),0))</f>
        <v>0</v>
      </c>
      <c r="J76" s="116" cm="1">
        <f t="array" ref="J76">IF(YEAR(J$16)=$D76, J$59-SUM(_xlfn._xlws.FILTER(J$63:J75,MOD(_xlfn.SEQUENCE(ROWS(J$63:J75)),5)=4)),ROUND(J$59/_xlfn.DAYS(J$16,I$16)*IF(YEAR(I$16+1)=$D76,_xlfn.DAYS(DATE($D76,12,31),I$16)+1,IF(AND(YEAR(I$16+1)&lt;$D76,$D76&lt;YEAR(J$16)),_xlfn.DAYS(DATE($D76,12,31),DATE($D76,1,1))+1,0)),0))</f>
        <v>0</v>
      </c>
      <c r="K76" s="116" cm="1">
        <f t="array" ref="K76">IF(YEAR(K$16)=$D76, K$59-SUM(_xlfn._xlws.FILTER(K$63:K75,MOD(_xlfn.SEQUENCE(ROWS(K$63:K75)),5)=4)),ROUND(K$59/_xlfn.DAYS(K$16,J$16)*IF(YEAR(J$16+1)=$D76,_xlfn.DAYS(DATE($D76,12,31),J$16)+1,IF(AND(YEAR(J$16+1)&lt;$D76,$D76&lt;YEAR(K$16)),_xlfn.DAYS(DATE($D76,12,31),DATE($D76,1,1))+1,0)),0))</f>
        <v>0</v>
      </c>
      <c r="L76" s="116" cm="1">
        <f t="array" ref="L76">IF(YEAR(L$16)=$D76, L$59-SUM(_xlfn._xlws.FILTER(L$63:L75,MOD(_xlfn.SEQUENCE(ROWS(L$63:L75)),5)=4)),ROUND(L$59/_xlfn.DAYS(L$16,K$16)*IF(YEAR(K$16+1)=$D76,_xlfn.DAYS(DATE($D76,12,31),K$16)+1,IF(AND(YEAR(K$16+1)&lt;$D76,$D76&lt;YEAR(L$16)),_xlfn.DAYS(DATE($D76,12,31),DATE($D76,1,1))+1,0)),0))</f>
        <v>0</v>
      </c>
      <c r="M76" s="116" cm="1">
        <f t="array" ref="M76">IF(YEAR(M$16)=$D76, M$59-SUM(_xlfn._xlws.FILTER(M$63:M75,MOD(_xlfn.SEQUENCE(ROWS(M$63:M75)),5)=4)),ROUND(M$59/_xlfn.DAYS(M$16,L$16)*IF(YEAR(L$16+1)=$D76,_xlfn.DAYS(DATE($D76,12,31),L$16)+1,IF(AND(YEAR(L$16+1)&lt;$D76,$D76&lt;YEAR(M$16)),_xlfn.DAYS(DATE($D76,12,31),DATE($D76,1,1))+1,0)),0))</f>
        <v>0</v>
      </c>
      <c r="N76" s="116" cm="1">
        <f t="array" ref="N76">IF(YEAR(N$16)=$D76, N$59-SUM(_xlfn._xlws.FILTER(N$63:N75,MOD(_xlfn.SEQUENCE(ROWS(N$63:N75)),5)=4)),ROUND(N$59/_xlfn.DAYS(N$16,M$16)*IF(YEAR(M$16+1)=$D76,_xlfn.DAYS(DATE($D76,12,31),M$16)+1,IF(AND(YEAR(M$16+1)&lt;$D76,$D76&lt;YEAR(N$16)),_xlfn.DAYS(DATE($D76,12,31),DATE($D76,1,1))+1,0)),0))</f>
        <v>0</v>
      </c>
      <c r="O76" s="116" cm="1">
        <f t="array" ref="O76">IF(YEAR(O$16)=$D76, O$59-SUM(_xlfn._xlws.FILTER(O$63:O75,MOD(_xlfn.SEQUENCE(ROWS(O$63:O75)),5)=4)),ROUND(O$59/_xlfn.DAYS(O$16,N$16)*IF(YEAR(N$16+1)=$D76,_xlfn.DAYS(DATE($D76,12,31),N$16)+1,IF(AND(YEAR(N$16+1)&lt;$D76,$D76&lt;YEAR(O$16)),_xlfn.DAYS(DATE($D76,12,31),DATE($D76,1,1))+1,0)),0))</f>
        <v>0</v>
      </c>
      <c r="P76" s="116" cm="1">
        <f t="array" ref="P76">IF(YEAR(P$16)=$D76, P$59-SUM(_xlfn._xlws.FILTER(P$63:P75,MOD(_xlfn.SEQUENCE(ROWS(P$63:P75)),5)=4)),ROUND(P$59/_xlfn.DAYS(P$16,O$16)*IF(YEAR(O$16+1)=$D76,_xlfn.DAYS(DATE($D76,12,31),O$16)+1,IF(AND(YEAR(O$16+1)&lt;$D76,$D76&lt;YEAR(P$16)),_xlfn.DAYS(DATE($D76,12,31),DATE($D76,1,1))+1,0)),0))</f>
        <v>0</v>
      </c>
      <c r="Q76" s="116" cm="1">
        <f t="array" ref="Q76">IF(YEAR(Q$16)=$D76, Q$59-SUM(_xlfn._xlws.FILTER(Q$63:Q75,MOD(_xlfn.SEQUENCE(ROWS(Q$63:Q75)),5)=4)),ROUND(Q$59/_xlfn.DAYS(Q$16,P$16)*IF(YEAR(P$16+1)=$D76,_xlfn.DAYS(DATE($D76,12,31),P$16)+1,IF(AND(YEAR(P$16+1)&lt;$D76,$D76&lt;YEAR(Q$16)),_xlfn.DAYS(DATE($D76,12,31),DATE($D76,1,1))+1,0)),0))</f>
        <v>0</v>
      </c>
      <c r="R76" s="116" cm="1">
        <f t="array" ref="R76">IF(YEAR(R$16)=$D76, R$59-SUM(_xlfn._xlws.FILTER(R$63:R75,MOD(_xlfn.SEQUENCE(ROWS(R$63:R75)),5)=4)),ROUND(R$59/_xlfn.DAYS(R$16,Q$16)*IF(YEAR(Q$16+1)=$D76,_xlfn.DAYS(DATE($D76,12,31),Q$16)+1,IF(AND(YEAR(Q$16+1)&lt;$D76,$D76&lt;YEAR(R$16)),_xlfn.DAYS(DATE($D76,12,31),DATE($D76,1,1))+1,0)),0))</f>
        <v>0</v>
      </c>
      <c r="S76" s="116" cm="1">
        <f t="array" ref="S76">IF(YEAR(S$16)=$D76, S$59-SUM(_xlfn._xlws.FILTER(S$63:S75,MOD(_xlfn.SEQUENCE(ROWS(S$63:S75)),5)=4)),ROUND(S$59/_xlfn.DAYS(S$16,R$16)*IF(YEAR(R$16+1)=$D76,_xlfn.DAYS(DATE($D76,12,31),R$16)+1,IF(AND(YEAR(R$16+1)&lt;$D76,$D76&lt;YEAR(S$16)),_xlfn.DAYS(DATE($D76,12,31),DATE($D76,1,1))+1,0)),0))</f>
        <v>0</v>
      </c>
      <c r="T76" s="116" cm="1">
        <f t="array" ref="T76">IF(YEAR(T$16)=$D76, T$59-SUM(_xlfn._xlws.FILTER(T$63:T75,MOD(_xlfn.SEQUENCE(ROWS(T$63:T75)),5)=4)),ROUND(T$59/_xlfn.DAYS(T$16,S$16)*IF(YEAR(S$16+1)=$D76,_xlfn.DAYS(DATE($D76,12,31),S$16)+1,IF(AND(YEAR(S$16+1)&lt;$D76,$D76&lt;YEAR(T$16)),_xlfn.DAYS(DATE($D76,12,31),DATE($D76,1,1))+1,0)),0))</f>
        <v>0</v>
      </c>
      <c r="U76" s="116" cm="1">
        <f t="array" ref="U76">IF(YEAR(U$16)=$D76, U$59-SUM(_xlfn._xlws.FILTER(U$63:U75,MOD(_xlfn.SEQUENCE(ROWS(U$63:U75)),5)=4)),ROUND(U$59/_xlfn.DAYS(U$16,T$16)*IF(YEAR(T$16+1)=$D76,_xlfn.DAYS(DATE($D76,12,31),T$16)+1,IF(AND(YEAR(T$16+1)&lt;$D76,$D76&lt;YEAR(U$16)),_xlfn.DAYS(DATE($D76,12,31),DATE($D76,1,1))+1,0)),0))</f>
        <v>0</v>
      </c>
      <c r="V76" s="116" cm="1">
        <f t="array" ref="V76">IF(YEAR(V$16)=$D76, V$59-SUM(_xlfn._xlws.FILTER(V$63:V75,MOD(_xlfn.SEQUENCE(ROWS(V$63:V75)),5)=4)),ROUND(V$59/_xlfn.DAYS(V$16,U$16)*IF(YEAR(U$16+1)=$D76,_xlfn.DAYS(DATE($D76,12,31),U$16)+1,IF(AND(YEAR(U$16+1)&lt;$D76,$D76&lt;YEAR(V$16)),_xlfn.DAYS(DATE($D76,12,31),DATE($D76,1,1))+1,0)),0))</f>
        <v>0</v>
      </c>
      <c r="W76" s="116" cm="1">
        <f t="array" ref="W76">IF(YEAR(W$16)=$D76, W$59-SUM(_xlfn._xlws.FILTER(W$63:W75,MOD(_xlfn.SEQUENCE(ROWS(W$63:W75)),5)=4)),ROUND(W$59/_xlfn.DAYS(W$16,V$16)*IF(YEAR(V$16+1)=$D76,_xlfn.DAYS(DATE($D76,12,31),V$16)+1,IF(AND(YEAR(V$16+1)&lt;$D76,$D76&lt;YEAR(W$16)),_xlfn.DAYS(DATE($D76,12,31),DATE($D76,1,1))+1,0)),0))</f>
        <v>0</v>
      </c>
      <c r="X76" s="116" cm="1">
        <f t="array" ref="X76">IF(YEAR(X$16)=$D76, X$59-SUM(_xlfn._xlws.FILTER(X$63:X75,MOD(_xlfn.SEQUENCE(ROWS(X$63:X75)),5)=4)),ROUND(X$59/_xlfn.DAYS(X$16,W$16)*IF(YEAR(W$16+1)=$D76,_xlfn.DAYS(DATE($D76,12,31),W$16)+1,IF(AND(YEAR(W$16+1)&lt;$D76,$D76&lt;YEAR(X$16)),_xlfn.DAYS(DATE($D76,12,31),DATE($D76,1,1))+1,0)),0))</f>
        <v>0</v>
      </c>
    </row>
    <row r="77" spans="1:24" ht="17" hidden="1" outlineLevel="1" x14ac:dyDescent="0.25">
      <c r="A77" s="5">
        <v>33</v>
      </c>
      <c r="B77" s="129" t="s">
        <v>170</v>
      </c>
      <c r="C77" s="117" t="s">
        <v>171</v>
      </c>
      <c r="D77" s="118">
        <f t="shared" si="31"/>
        <v>2022</v>
      </c>
      <c r="E77" s="119">
        <f>E73-E76</f>
        <v>0</v>
      </c>
      <c r="F77" s="119">
        <f t="shared" ref="F77:X77" si="35">F73-F76</f>
        <v>23332</v>
      </c>
      <c r="G77" s="119">
        <f t="shared" si="35"/>
        <v>9807</v>
      </c>
      <c r="H77" s="119">
        <f t="shared" si="35"/>
        <v>0</v>
      </c>
      <c r="I77" s="119">
        <f t="shared" si="35"/>
        <v>0</v>
      </c>
      <c r="J77" s="119">
        <f t="shared" si="35"/>
        <v>0</v>
      </c>
      <c r="K77" s="119">
        <f t="shared" si="35"/>
        <v>0</v>
      </c>
      <c r="L77" s="119">
        <f t="shared" si="35"/>
        <v>0</v>
      </c>
      <c r="M77" s="119">
        <f t="shared" si="35"/>
        <v>0</v>
      </c>
      <c r="N77" s="119">
        <f t="shared" si="35"/>
        <v>0</v>
      </c>
      <c r="O77" s="119">
        <f t="shared" si="35"/>
        <v>0</v>
      </c>
      <c r="P77" s="119">
        <f t="shared" si="35"/>
        <v>0</v>
      </c>
      <c r="Q77" s="119">
        <f t="shared" si="35"/>
        <v>0</v>
      </c>
      <c r="R77" s="119">
        <f t="shared" si="35"/>
        <v>0</v>
      </c>
      <c r="S77" s="119">
        <f t="shared" si="35"/>
        <v>0</v>
      </c>
      <c r="T77" s="119">
        <f t="shared" si="35"/>
        <v>0</v>
      </c>
      <c r="U77" s="119">
        <f t="shared" si="35"/>
        <v>0</v>
      </c>
      <c r="V77" s="119">
        <f t="shared" si="35"/>
        <v>0</v>
      </c>
      <c r="W77" s="119">
        <f t="shared" si="35"/>
        <v>0</v>
      </c>
      <c r="X77" s="119">
        <f t="shared" si="35"/>
        <v>0</v>
      </c>
    </row>
    <row r="78" spans="1:24" ht="17" hidden="1" outlineLevel="1" x14ac:dyDescent="0.25">
      <c r="A78" s="5">
        <v>27</v>
      </c>
      <c r="B78" s="37" t="s">
        <v>162</v>
      </c>
      <c r="C78" s="120" t="s">
        <v>163</v>
      </c>
      <c r="D78" s="121">
        <f>D73+1</f>
        <v>2023</v>
      </c>
      <c r="E78" s="122" cm="1">
        <f t="array" ref="E78">IF(YEAR(E$16)=$D78, E$44-SUM(_xlfn._xlws.FILTER(E$63:E77,MOD(_xlfn.SEQUENCE(ROWS(E$63:E77)),5)=1)),ROUND(E$44/_xlfn.DAYS(E$16,D$16)*IF(YEAR(D$16+1)=$D78,_xlfn.DAYS(DATE($D78,12,31),D$16)+1,IF(AND(YEAR(D$16+1)&lt;$D78,$D78&lt;YEAR(E$16)),_xlfn.DAYS(DATE($D78,12,31),DATE($D78,1,1))+1,0)),0))</f>
        <v>0</v>
      </c>
      <c r="F78" s="122" cm="1">
        <f t="array" ref="F78">IF(YEAR(F$16)=$D78, F$44-SUM(_xlfn._xlws.FILTER(F$63:F77,MOD(_xlfn.SEQUENCE(ROWS(F$63:F77)),5)=1)),ROUND(F$44/_xlfn.DAYS(F$16,E$16)*IF(YEAR(E$16+1)=$D78,_xlfn.DAYS(DATE($D78,12,31),E$16)+1,IF(AND(YEAR(E$16+1)&lt;$D78,$D78&lt;YEAR(F$16)),_xlfn.DAYS(DATE($D78,12,31),DATE($D78,1,1))+1,0)),0))</f>
        <v>0</v>
      </c>
      <c r="G78" s="122" cm="1">
        <f t="array" ref="G78">IF(YEAR(G$16)=$D78, G$44-SUM(_xlfn._xlws.FILTER(G$63:G77,MOD(_xlfn.SEQUENCE(ROWS(G$63:G77)),5)=1)),ROUND(G$44/_xlfn.DAYS(G$16,F$16)*IF(YEAR(F$16+1)=$D78,_xlfn.DAYS(DATE($D78,12,31),F$16)+1,IF(AND(YEAR(F$16+1)&lt;$D78,$D78&lt;YEAR(G$16)),_xlfn.DAYS(DATE($D78,12,31),DATE($D78,1,1))+1,0)),0))</f>
        <v>41122</v>
      </c>
      <c r="H78" s="122" cm="1">
        <f t="array" ref="H78">IF(YEAR(H$16)=$D78, H$44-SUM(_xlfn._xlws.FILTER(H$63:H77,MOD(_xlfn.SEQUENCE(ROWS(H$63:H77)),5)=1)),ROUND(H$44/_xlfn.DAYS(H$16,G$16)*IF(YEAR(G$16+1)=$D78,_xlfn.DAYS(DATE($D78,12,31),G$16)+1,IF(AND(YEAR(G$16+1)&lt;$D78,$D78&lt;YEAR(H$16)),_xlfn.DAYS(DATE($D78,12,31),DATE($D78,1,1))+1,0)),0))</f>
        <v>14197</v>
      </c>
      <c r="I78" s="122" cm="1">
        <f t="array" ref="I78">IF(YEAR(I$16)=$D78, I$44-SUM(_xlfn._xlws.FILTER(I$63:I77,MOD(_xlfn.SEQUENCE(ROWS(I$63:I77)),5)=1)),ROUND(I$44/_xlfn.DAYS(I$16,H$16)*IF(YEAR(H$16+1)=$D78,_xlfn.DAYS(DATE($D78,12,31),H$16)+1,IF(AND(YEAR(H$16+1)&lt;$D78,$D78&lt;YEAR(I$16)),_xlfn.DAYS(DATE($D78,12,31),DATE($D78,1,1))+1,0)),0))</f>
        <v>0</v>
      </c>
      <c r="J78" s="122" cm="1">
        <f t="array" ref="J78">IF(YEAR(J$16)=$D78, J$44-SUM(_xlfn._xlws.FILTER(J$63:J77,MOD(_xlfn.SEQUENCE(ROWS(J$63:J77)),5)=1)),ROUND(J$44/_xlfn.DAYS(J$16,I$16)*IF(YEAR(I$16+1)=$D78,_xlfn.DAYS(DATE($D78,12,31),I$16)+1,IF(AND(YEAR(I$16+1)&lt;$D78,$D78&lt;YEAR(J$16)),_xlfn.DAYS(DATE($D78,12,31),DATE($D78,1,1))+1,0)),0))</f>
        <v>0</v>
      </c>
      <c r="K78" s="122" cm="1">
        <f t="array" ref="K78">IF(YEAR(K$16)=$D78, K$44-SUM(_xlfn._xlws.FILTER(K$63:K77,MOD(_xlfn.SEQUENCE(ROWS(K$63:K77)),5)=1)),ROUND(K$44/_xlfn.DAYS(K$16,J$16)*IF(YEAR(J$16+1)=$D78,_xlfn.DAYS(DATE($D78,12,31),J$16)+1,IF(AND(YEAR(J$16+1)&lt;$D78,$D78&lt;YEAR(K$16)),_xlfn.DAYS(DATE($D78,12,31),DATE($D78,1,1))+1,0)),0))</f>
        <v>0</v>
      </c>
      <c r="L78" s="122" cm="1">
        <f t="array" ref="L78">IF(YEAR(L$16)=$D78, L$44-SUM(_xlfn._xlws.FILTER(L$63:L77,MOD(_xlfn.SEQUENCE(ROWS(L$63:L77)),5)=1)),ROUND(L$44/_xlfn.DAYS(L$16,K$16)*IF(YEAR(K$16+1)=$D78,_xlfn.DAYS(DATE($D78,12,31),K$16)+1,IF(AND(YEAR(K$16+1)&lt;$D78,$D78&lt;YEAR(L$16)),_xlfn.DAYS(DATE($D78,12,31),DATE($D78,1,1))+1,0)),0))</f>
        <v>0</v>
      </c>
      <c r="M78" s="122" cm="1">
        <f t="array" ref="M78">IF(YEAR(M$16)=$D78, M$44-SUM(_xlfn._xlws.FILTER(M$63:M77,MOD(_xlfn.SEQUENCE(ROWS(M$63:M77)),5)=1)),ROUND(M$44/_xlfn.DAYS(M$16,L$16)*IF(YEAR(L$16+1)=$D78,_xlfn.DAYS(DATE($D78,12,31),L$16)+1,IF(AND(YEAR(L$16+1)&lt;$D78,$D78&lt;YEAR(M$16)),_xlfn.DAYS(DATE($D78,12,31),DATE($D78,1,1))+1,0)),0))</f>
        <v>0</v>
      </c>
      <c r="N78" s="122" cm="1">
        <f t="array" ref="N78">IF(YEAR(N$16)=$D78, N$44-SUM(_xlfn._xlws.FILTER(N$63:N77,MOD(_xlfn.SEQUENCE(ROWS(N$63:N77)),5)=1)),ROUND(N$44/_xlfn.DAYS(N$16,M$16)*IF(YEAR(M$16+1)=$D78,_xlfn.DAYS(DATE($D78,12,31),M$16)+1,IF(AND(YEAR(M$16+1)&lt;$D78,$D78&lt;YEAR(N$16)),_xlfn.DAYS(DATE($D78,12,31),DATE($D78,1,1))+1,0)),0))</f>
        <v>0</v>
      </c>
      <c r="O78" s="122" cm="1">
        <f t="array" ref="O78">IF(YEAR(O$16)=$D78, O$44-SUM(_xlfn._xlws.FILTER(O$63:O77,MOD(_xlfn.SEQUENCE(ROWS(O$63:O77)),5)=1)),ROUND(O$44/_xlfn.DAYS(O$16,N$16)*IF(YEAR(N$16+1)=$D78,_xlfn.DAYS(DATE($D78,12,31),N$16)+1,IF(AND(YEAR(N$16+1)&lt;$D78,$D78&lt;YEAR(O$16)),_xlfn.DAYS(DATE($D78,12,31),DATE($D78,1,1))+1,0)),0))</f>
        <v>0</v>
      </c>
      <c r="P78" s="122" cm="1">
        <f t="array" ref="P78">IF(YEAR(P$16)=$D78, P$44-SUM(_xlfn._xlws.FILTER(P$63:P77,MOD(_xlfn.SEQUENCE(ROWS(P$63:P77)),5)=1)),ROUND(P$44/_xlfn.DAYS(P$16,O$16)*IF(YEAR(O$16+1)=$D78,_xlfn.DAYS(DATE($D78,12,31),O$16)+1,IF(AND(YEAR(O$16+1)&lt;$D78,$D78&lt;YEAR(P$16)),_xlfn.DAYS(DATE($D78,12,31),DATE($D78,1,1))+1,0)),0))</f>
        <v>0</v>
      </c>
      <c r="Q78" s="122" cm="1">
        <f t="array" ref="Q78">IF(YEAR(Q$16)=$D78, Q$44-SUM(_xlfn._xlws.FILTER(Q$63:Q77,MOD(_xlfn.SEQUENCE(ROWS(Q$63:Q77)),5)=1)),ROUND(Q$44/_xlfn.DAYS(Q$16,P$16)*IF(YEAR(P$16+1)=$D78,_xlfn.DAYS(DATE($D78,12,31),P$16)+1,IF(AND(YEAR(P$16+1)&lt;$D78,$D78&lt;YEAR(Q$16)),_xlfn.DAYS(DATE($D78,12,31),DATE($D78,1,1))+1,0)),0))</f>
        <v>0</v>
      </c>
      <c r="R78" s="122" cm="1">
        <f t="array" ref="R78">IF(YEAR(R$16)=$D78, R$44-SUM(_xlfn._xlws.FILTER(R$63:R77,MOD(_xlfn.SEQUENCE(ROWS(R$63:R77)),5)=1)),ROUND(R$44/_xlfn.DAYS(R$16,Q$16)*IF(YEAR(Q$16+1)=$D78,_xlfn.DAYS(DATE($D78,12,31),Q$16)+1,IF(AND(YEAR(Q$16+1)&lt;$D78,$D78&lt;YEAR(R$16)),_xlfn.DAYS(DATE($D78,12,31),DATE($D78,1,1))+1,0)),0))</f>
        <v>0</v>
      </c>
      <c r="S78" s="122" cm="1">
        <f t="array" ref="S78">IF(YEAR(S$16)=$D78, S$44-SUM(_xlfn._xlws.FILTER(S$63:S77,MOD(_xlfn.SEQUENCE(ROWS(S$63:S77)),5)=1)),ROUND(S$44/_xlfn.DAYS(S$16,R$16)*IF(YEAR(R$16+1)=$D78,_xlfn.DAYS(DATE($D78,12,31),R$16)+1,IF(AND(YEAR(R$16+1)&lt;$D78,$D78&lt;YEAR(S$16)),_xlfn.DAYS(DATE($D78,12,31),DATE($D78,1,1))+1,0)),0))</f>
        <v>0</v>
      </c>
      <c r="T78" s="122" cm="1">
        <f t="array" ref="T78">IF(YEAR(T$16)=$D78, T$44-SUM(_xlfn._xlws.FILTER(T$63:T77,MOD(_xlfn.SEQUENCE(ROWS(T$63:T77)),5)=1)),ROUND(T$44/_xlfn.DAYS(T$16,S$16)*IF(YEAR(S$16+1)=$D78,_xlfn.DAYS(DATE($D78,12,31),S$16)+1,IF(AND(YEAR(S$16+1)&lt;$D78,$D78&lt;YEAR(T$16)),_xlfn.DAYS(DATE($D78,12,31),DATE($D78,1,1))+1,0)),0))</f>
        <v>0</v>
      </c>
      <c r="U78" s="122" cm="1">
        <f t="array" ref="U78">IF(YEAR(U$16)=$D78, U$44-SUM(_xlfn._xlws.FILTER(U$63:U77,MOD(_xlfn.SEQUENCE(ROWS(U$63:U77)),5)=1)),ROUND(U$44/_xlfn.DAYS(U$16,T$16)*IF(YEAR(T$16+1)=$D78,_xlfn.DAYS(DATE($D78,12,31),T$16)+1,IF(AND(YEAR(T$16+1)&lt;$D78,$D78&lt;YEAR(U$16)),_xlfn.DAYS(DATE($D78,12,31),DATE($D78,1,1))+1,0)),0))</f>
        <v>0</v>
      </c>
      <c r="V78" s="122" cm="1">
        <f t="array" ref="V78">IF(YEAR(V$16)=$D78, V$44-SUM(_xlfn._xlws.FILTER(V$63:V77,MOD(_xlfn.SEQUENCE(ROWS(V$63:V77)),5)=1)),ROUND(V$44/_xlfn.DAYS(V$16,U$16)*IF(YEAR(U$16+1)=$D78,_xlfn.DAYS(DATE($D78,12,31),U$16)+1,IF(AND(YEAR(U$16+1)&lt;$D78,$D78&lt;YEAR(V$16)),_xlfn.DAYS(DATE($D78,12,31),DATE($D78,1,1))+1,0)),0))</f>
        <v>0</v>
      </c>
      <c r="W78" s="122" cm="1">
        <f t="array" ref="W78">IF(YEAR(W$16)=$D78, W$44-SUM(_xlfn._xlws.FILTER(W$63:W77,MOD(_xlfn.SEQUENCE(ROWS(W$63:W77)),5)=1)),ROUND(W$44/_xlfn.DAYS(W$16,V$16)*IF(YEAR(V$16+1)=$D78,_xlfn.DAYS(DATE($D78,12,31),V$16)+1,IF(AND(YEAR(V$16+1)&lt;$D78,$D78&lt;YEAR(W$16)),_xlfn.DAYS(DATE($D78,12,31),DATE($D78,1,1))+1,0)),0))</f>
        <v>0</v>
      </c>
      <c r="X78" s="122" cm="1">
        <f t="array" ref="X78">IF(YEAR(X$16)=$D78, X$44-SUM(_xlfn._xlws.FILTER(X$63:X77,MOD(_xlfn.SEQUENCE(ROWS(X$63:X77)),5)=1)),ROUND(X$44/_xlfn.DAYS(X$16,W$16)*IF(YEAR(W$16+1)=$D78,_xlfn.DAYS(DATE($D78,12,31),W$16)+1,IF(AND(YEAR(W$16+1)&lt;$D78,$D78&lt;YEAR(X$16)),_xlfn.DAYS(DATE($D78,12,31),DATE($D78,1,1))+1,0)),0))</f>
        <v>0</v>
      </c>
    </row>
    <row r="79" spans="1:24" ht="17" hidden="1" outlineLevel="1" x14ac:dyDescent="0.25">
      <c r="A79" s="5">
        <v>28</v>
      </c>
      <c r="B79" s="129" t="s">
        <v>164</v>
      </c>
      <c r="C79" s="120" t="s">
        <v>165</v>
      </c>
      <c r="D79" s="121">
        <f t="shared" ref="D79:D142" si="36">D74+1</f>
        <v>2023</v>
      </c>
      <c r="E79" s="122" cm="1">
        <f t="array" ref="E79">IF(YEAR(E$16)=$D79, E$46-SUM(_xlfn._xlws.FILTER(E$63:E78,MOD(_xlfn.SEQUENCE(ROWS(E$63:E78)),5)=2)),ROUND(E$46/_xlfn.DAYS(E$16,D$16)*IF(YEAR(D$16+1)=$D79,_xlfn.DAYS(DATE($D79,12,31),D$16)+1,IF(AND(YEAR(D$16+1)&lt;$D79,$D79&lt;YEAR(E$16)),_xlfn.DAYS(DATE($D79,12,31),DATE($D79,1,1))+1,0)),0))</f>
        <v>0</v>
      </c>
      <c r="F79" s="122" cm="1">
        <f t="array" ref="F79">IF(YEAR(F$16)=$D79, F$46-SUM(_xlfn._xlws.FILTER(F$63:F78,MOD(_xlfn.SEQUENCE(ROWS(F$63:F78)),5)=2)),ROUND(F$46/_xlfn.DAYS(F$16,E$16)*IF(YEAR(E$16+1)=$D79,_xlfn.DAYS(DATE($D79,12,31),E$16)+1,IF(AND(YEAR(E$16+1)&lt;$D79,$D79&lt;YEAR(F$16)),_xlfn.DAYS(DATE($D79,12,31),DATE($D79,1,1))+1,0)),0))</f>
        <v>0</v>
      </c>
      <c r="G79" s="122" cm="1">
        <f t="array" ref="G79">IF(YEAR(G$16)=$D79, G$46-SUM(_xlfn._xlws.FILTER(G$63:G78,MOD(_xlfn.SEQUENCE(ROWS(G$63:G78)),5)=2)),ROUND(G$46/_xlfn.DAYS(G$16,F$16)*IF(YEAR(F$16+1)=$D79,_xlfn.DAYS(DATE($D79,12,31),F$16)+1,IF(AND(YEAR(F$16+1)&lt;$D79,$D79&lt;YEAR(G$16)),_xlfn.DAYS(DATE($D79,12,31),DATE($D79,1,1))+1,0)),0))</f>
        <v>6169</v>
      </c>
      <c r="H79" s="122" cm="1">
        <f t="array" ref="H79">IF(YEAR(H$16)=$D79, H$46-SUM(_xlfn._xlws.FILTER(H$63:H78,MOD(_xlfn.SEQUENCE(ROWS(H$63:H78)),5)=2)),ROUND(H$46/_xlfn.DAYS(H$16,G$16)*IF(YEAR(G$16+1)=$D79,_xlfn.DAYS(DATE($D79,12,31),G$16)+1,IF(AND(YEAR(G$16+1)&lt;$D79,$D79&lt;YEAR(H$16)),_xlfn.DAYS(DATE($D79,12,31),DATE($D79,1,1))+1,0)),0))</f>
        <v>2130</v>
      </c>
      <c r="I79" s="122" cm="1">
        <f t="array" ref="I79">IF(YEAR(I$16)=$D79, I$46-SUM(_xlfn._xlws.FILTER(I$63:I78,MOD(_xlfn.SEQUENCE(ROWS(I$63:I78)),5)=2)),ROUND(I$46/_xlfn.DAYS(I$16,H$16)*IF(YEAR(H$16+1)=$D79,_xlfn.DAYS(DATE($D79,12,31),H$16)+1,IF(AND(YEAR(H$16+1)&lt;$D79,$D79&lt;YEAR(I$16)),_xlfn.DAYS(DATE($D79,12,31),DATE($D79,1,1))+1,0)),0))</f>
        <v>0</v>
      </c>
      <c r="J79" s="122" cm="1">
        <f t="array" ref="J79">IF(YEAR(J$16)=$D79, J$46-SUM(_xlfn._xlws.FILTER(J$63:J78,MOD(_xlfn.SEQUENCE(ROWS(J$63:J78)),5)=2)),ROUND(J$46/_xlfn.DAYS(J$16,I$16)*IF(YEAR(I$16+1)=$D79,_xlfn.DAYS(DATE($D79,12,31),I$16)+1,IF(AND(YEAR(I$16+1)&lt;$D79,$D79&lt;YEAR(J$16)),_xlfn.DAYS(DATE($D79,12,31),DATE($D79,1,1))+1,0)),0))</f>
        <v>0</v>
      </c>
      <c r="K79" s="122" cm="1">
        <f t="array" ref="K79">IF(YEAR(K$16)=$D79, K$46-SUM(_xlfn._xlws.FILTER(K$63:K78,MOD(_xlfn.SEQUENCE(ROWS(K$63:K78)),5)=2)),ROUND(K$46/_xlfn.DAYS(K$16,J$16)*IF(YEAR(J$16+1)=$D79,_xlfn.DAYS(DATE($D79,12,31),J$16)+1,IF(AND(YEAR(J$16+1)&lt;$D79,$D79&lt;YEAR(K$16)),_xlfn.DAYS(DATE($D79,12,31),DATE($D79,1,1))+1,0)),0))</f>
        <v>0</v>
      </c>
      <c r="L79" s="122" cm="1">
        <f t="array" ref="L79">IF(YEAR(L$16)=$D79, L$46-SUM(_xlfn._xlws.FILTER(L$63:L78,MOD(_xlfn.SEQUENCE(ROWS(L$63:L78)),5)=2)),ROUND(L$46/_xlfn.DAYS(L$16,K$16)*IF(YEAR(K$16+1)=$D79,_xlfn.DAYS(DATE($D79,12,31),K$16)+1,IF(AND(YEAR(K$16+1)&lt;$D79,$D79&lt;YEAR(L$16)),_xlfn.DAYS(DATE($D79,12,31),DATE($D79,1,1))+1,0)),0))</f>
        <v>0</v>
      </c>
      <c r="M79" s="122" cm="1">
        <f t="array" ref="M79">IF(YEAR(M$16)=$D79, M$46-SUM(_xlfn._xlws.FILTER(M$63:M78,MOD(_xlfn.SEQUENCE(ROWS(M$63:M78)),5)=2)),ROUND(M$46/_xlfn.DAYS(M$16,L$16)*IF(YEAR(L$16+1)=$D79,_xlfn.DAYS(DATE($D79,12,31),L$16)+1,IF(AND(YEAR(L$16+1)&lt;$D79,$D79&lt;YEAR(M$16)),_xlfn.DAYS(DATE($D79,12,31),DATE($D79,1,1))+1,0)),0))</f>
        <v>0</v>
      </c>
      <c r="N79" s="122" cm="1">
        <f t="array" ref="N79">IF(YEAR(N$16)=$D79, N$46-SUM(_xlfn._xlws.FILTER(N$63:N78,MOD(_xlfn.SEQUENCE(ROWS(N$63:N78)),5)=2)),ROUND(N$46/_xlfn.DAYS(N$16,M$16)*IF(YEAR(M$16+1)=$D79,_xlfn.DAYS(DATE($D79,12,31),M$16)+1,IF(AND(YEAR(M$16+1)&lt;$D79,$D79&lt;YEAR(N$16)),_xlfn.DAYS(DATE($D79,12,31),DATE($D79,1,1))+1,0)),0))</f>
        <v>0</v>
      </c>
      <c r="O79" s="122" cm="1">
        <f t="array" ref="O79">IF(YEAR(O$16)=$D79, O$46-SUM(_xlfn._xlws.FILTER(O$63:O78,MOD(_xlfn.SEQUENCE(ROWS(O$63:O78)),5)=2)),ROUND(O$46/_xlfn.DAYS(O$16,N$16)*IF(YEAR(N$16+1)=$D79,_xlfn.DAYS(DATE($D79,12,31),N$16)+1,IF(AND(YEAR(N$16+1)&lt;$D79,$D79&lt;YEAR(O$16)),_xlfn.DAYS(DATE($D79,12,31),DATE($D79,1,1))+1,0)),0))</f>
        <v>0</v>
      </c>
      <c r="P79" s="122" cm="1">
        <f t="array" ref="P79">IF(YEAR(P$16)=$D79, P$46-SUM(_xlfn._xlws.FILTER(P$63:P78,MOD(_xlfn.SEQUENCE(ROWS(P$63:P78)),5)=2)),ROUND(P$46/_xlfn.DAYS(P$16,O$16)*IF(YEAR(O$16+1)=$D79,_xlfn.DAYS(DATE($D79,12,31),O$16)+1,IF(AND(YEAR(O$16+1)&lt;$D79,$D79&lt;YEAR(P$16)),_xlfn.DAYS(DATE($D79,12,31),DATE($D79,1,1))+1,0)),0))</f>
        <v>0</v>
      </c>
      <c r="Q79" s="122" cm="1">
        <f t="array" ref="Q79">IF(YEAR(Q$16)=$D79, Q$46-SUM(_xlfn._xlws.FILTER(Q$63:Q78,MOD(_xlfn.SEQUENCE(ROWS(Q$63:Q78)),5)=2)),ROUND(Q$46/_xlfn.DAYS(Q$16,P$16)*IF(YEAR(P$16+1)=$D79,_xlfn.DAYS(DATE($D79,12,31),P$16)+1,IF(AND(YEAR(P$16+1)&lt;$D79,$D79&lt;YEAR(Q$16)),_xlfn.DAYS(DATE($D79,12,31),DATE($D79,1,1))+1,0)),0))</f>
        <v>0</v>
      </c>
      <c r="R79" s="122" cm="1">
        <f t="array" ref="R79">IF(YEAR(R$16)=$D79, R$46-SUM(_xlfn._xlws.FILTER(R$63:R78,MOD(_xlfn.SEQUENCE(ROWS(R$63:R78)),5)=2)),ROUND(R$46/_xlfn.DAYS(R$16,Q$16)*IF(YEAR(Q$16+1)=$D79,_xlfn.DAYS(DATE($D79,12,31),Q$16)+1,IF(AND(YEAR(Q$16+1)&lt;$D79,$D79&lt;YEAR(R$16)),_xlfn.DAYS(DATE($D79,12,31),DATE($D79,1,1))+1,0)),0))</f>
        <v>0</v>
      </c>
      <c r="S79" s="122" cm="1">
        <f t="array" ref="S79">IF(YEAR(S$16)=$D79, S$46-SUM(_xlfn._xlws.FILTER(S$63:S78,MOD(_xlfn.SEQUENCE(ROWS(S$63:S78)),5)=2)),ROUND(S$46/_xlfn.DAYS(S$16,R$16)*IF(YEAR(R$16+1)=$D79,_xlfn.DAYS(DATE($D79,12,31),R$16)+1,IF(AND(YEAR(R$16+1)&lt;$D79,$D79&lt;YEAR(S$16)),_xlfn.DAYS(DATE($D79,12,31),DATE($D79,1,1))+1,0)),0))</f>
        <v>0</v>
      </c>
      <c r="T79" s="122" cm="1">
        <f t="array" ref="T79">IF(YEAR(T$16)=$D79, T$46-SUM(_xlfn._xlws.FILTER(T$63:T78,MOD(_xlfn.SEQUENCE(ROWS(T$63:T78)),5)=2)),ROUND(T$46/_xlfn.DAYS(T$16,S$16)*IF(YEAR(S$16+1)=$D79,_xlfn.DAYS(DATE($D79,12,31),S$16)+1,IF(AND(YEAR(S$16+1)&lt;$D79,$D79&lt;YEAR(T$16)),_xlfn.DAYS(DATE($D79,12,31),DATE($D79,1,1))+1,0)),0))</f>
        <v>0</v>
      </c>
      <c r="U79" s="122" cm="1">
        <f t="array" ref="U79">IF(YEAR(U$16)=$D79, U$46-SUM(_xlfn._xlws.FILTER(U$63:U78,MOD(_xlfn.SEQUENCE(ROWS(U$63:U78)),5)=2)),ROUND(U$46/_xlfn.DAYS(U$16,T$16)*IF(YEAR(T$16+1)=$D79,_xlfn.DAYS(DATE($D79,12,31),T$16)+1,IF(AND(YEAR(T$16+1)&lt;$D79,$D79&lt;YEAR(U$16)),_xlfn.DAYS(DATE($D79,12,31),DATE($D79,1,1))+1,0)),0))</f>
        <v>0</v>
      </c>
      <c r="V79" s="122" cm="1">
        <f t="array" ref="V79">IF(YEAR(V$16)=$D79, V$46-SUM(_xlfn._xlws.FILTER(V$63:V78,MOD(_xlfn.SEQUENCE(ROWS(V$63:V78)),5)=2)),ROUND(V$46/_xlfn.DAYS(V$16,U$16)*IF(YEAR(U$16+1)=$D79,_xlfn.DAYS(DATE($D79,12,31),U$16)+1,IF(AND(YEAR(U$16+1)&lt;$D79,$D79&lt;YEAR(V$16)),_xlfn.DAYS(DATE($D79,12,31),DATE($D79,1,1))+1,0)),0))</f>
        <v>0</v>
      </c>
      <c r="W79" s="122" cm="1">
        <f t="array" ref="W79">IF(YEAR(W$16)=$D79, W$46-SUM(_xlfn._xlws.FILTER(W$63:W78,MOD(_xlfn.SEQUENCE(ROWS(W$63:W78)),5)=2)),ROUND(W$46/_xlfn.DAYS(W$16,V$16)*IF(YEAR(V$16+1)=$D79,_xlfn.DAYS(DATE($D79,12,31),V$16)+1,IF(AND(YEAR(V$16+1)&lt;$D79,$D79&lt;YEAR(W$16)),_xlfn.DAYS(DATE($D79,12,31),DATE($D79,1,1))+1,0)),0))</f>
        <v>0</v>
      </c>
      <c r="X79" s="122" cm="1">
        <f t="array" ref="X79">IF(YEAR(X$16)=$D79, X$46-SUM(_xlfn._xlws.FILTER(X$63:X78,MOD(_xlfn.SEQUENCE(ROWS(X$63:X78)),5)=2)),ROUND(X$46/_xlfn.DAYS(X$16,W$16)*IF(YEAR(W$16+1)=$D79,_xlfn.DAYS(DATE($D79,12,31),W$16)+1,IF(AND(YEAR(W$16+1)&lt;$D79,$D79&lt;YEAR(X$16)),_xlfn.DAYS(DATE($D79,12,31),DATE($D79,1,1))+1,0)),0))</f>
        <v>0</v>
      </c>
    </row>
    <row r="80" spans="1:24" ht="17" hidden="1" outlineLevel="1" x14ac:dyDescent="0.25">
      <c r="A80" s="5">
        <v>29</v>
      </c>
      <c r="B80" s="129" t="s">
        <v>166</v>
      </c>
      <c r="C80" s="120" t="s">
        <v>167</v>
      </c>
      <c r="D80" s="121">
        <f t="shared" si="36"/>
        <v>2023</v>
      </c>
      <c r="E80" s="123">
        <f>E78-E79</f>
        <v>0</v>
      </c>
      <c r="F80" s="123">
        <f t="shared" ref="F80:X80" si="37">F78-F79</f>
        <v>0</v>
      </c>
      <c r="G80" s="123">
        <f t="shared" si="37"/>
        <v>34953</v>
      </c>
      <c r="H80" s="123">
        <f t="shared" si="37"/>
        <v>12067</v>
      </c>
      <c r="I80" s="123">
        <f t="shared" si="37"/>
        <v>0</v>
      </c>
      <c r="J80" s="123">
        <f t="shared" si="37"/>
        <v>0</v>
      </c>
      <c r="K80" s="123">
        <f t="shared" si="37"/>
        <v>0</v>
      </c>
      <c r="L80" s="123">
        <f t="shared" si="37"/>
        <v>0</v>
      </c>
      <c r="M80" s="123">
        <f t="shared" si="37"/>
        <v>0</v>
      </c>
      <c r="N80" s="123">
        <f t="shared" si="37"/>
        <v>0</v>
      </c>
      <c r="O80" s="123">
        <f t="shared" si="37"/>
        <v>0</v>
      </c>
      <c r="P80" s="123">
        <f t="shared" si="37"/>
        <v>0</v>
      </c>
      <c r="Q80" s="123">
        <f t="shared" si="37"/>
        <v>0</v>
      </c>
      <c r="R80" s="123">
        <f t="shared" si="37"/>
        <v>0</v>
      </c>
      <c r="S80" s="123">
        <f t="shared" si="37"/>
        <v>0</v>
      </c>
      <c r="T80" s="123">
        <f t="shared" si="37"/>
        <v>0</v>
      </c>
      <c r="U80" s="123">
        <f t="shared" si="37"/>
        <v>0</v>
      </c>
      <c r="V80" s="123">
        <f t="shared" si="37"/>
        <v>0</v>
      </c>
      <c r="W80" s="123">
        <f t="shared" si="37"/>
        <v>0</v>
      </c>
      <c r="X80" s="123">
        <f t="shared" si="37"/>
        <v>0</v>
      </c>
    </row>
    <row r="81" spans="1:24" ht="17" hidden="1" outlineLevel="1" x14ac:dyDescent="0.25">
      <c r="A81" s="5">
        <v>31</v>
      </c>
      <c r="B81" s="129" t="s">
        <v>168</v>
      </c>
      <c r="C81" s="120" t="s">
        <v>169</v>
      </c>
      <c r="D81" s="121">
        <f t="shared" si="36"/>
        <v>2023</v>
      </c>
      <c r="E81" s="122" cm="1">
        <f t="array" ref="E81">IF(YEAR(E$16)=$D81, E$59-SUM(_xlfn._xlws.FILTER(E$63:E80,MOD(_xlfn.SEQUENCE(ROWS(E$63:E80)),5)=4)),ROUND(E$59/_xlfn.DAYS(E$16,D$16)*IF(YEAR(D$16+1)=$D81,_xlfn.DAYS(DATE($D81,12,31),D$16)+1,IF(AND(YEAR(D$16+1)&lt;$D81,$D81&lt;YEAR(E$16)),_xlfn.DAYS(DATE($D81,12,31),DATE($D81,1,1))+1,0)),0))</f>
        <v>0</v>
      </c>
      <c r="F81" s="122" cm="1">
        <f t="array" ref="F81">IF(YEAR(F$16)=$D81, F$59-SUM(_xlfn._xlws.FILTER(F$63:F80,MOD(_xlfn.SEQUENCE(ROWS(F$63:F80)),5)=4)),ROUND(F$59/_xlfn.DAYS(F$16,E$16)*IF(YEAR(E$16+1)=$D81,_xlfn.DAYS(DATE($D81,12,31),E$16)+1,IF(AND(YEAR(E$16+1)&lt;$D81,$D81&lt;YEAR(F$16)),_xlfn.DAYS(DATE($D81,12,31),DATE($D81,1,1))+1,0)),0))</f>
        <v>0</v>
      </c>
      <c r="G81" s="122" cm="1">
        <f t="array" ref="G81">IF(YEAR(G$16)=$D81, G$59-SUM(_xlfn._xlws.FILTER(G$63:G80,MOD(_xlfn.SEQUENCE(ROWS(G$63:G80)),5)=4)),ROUND(G$59/_xlfn.DAYS(G$16,F$16)*IF(YEAR(F$16+1)=$D81,_xlfn.DAYS(DATE($D81,12,31),F$16)+1,IF(AND(YEAR(F$16+1)&lt;$D81,$D81&lt;YEAR(G$16)),_xlfn.DAYS(DATE($D81,12,31),DATE($D81,1,1))+1,0)),0))</f>
        <v>17785</v>
      </c>
      <c r="H81" s="122" cm="1">
        <f t="array" ref="H81">IF(YEAR(H$16)=$D81, H$59-SUM(_xlfn._xlws.FILTER(H$63:H80,MOD(_xlfn.SEQUENCE(ROWS(H$63:H80)),5)=4)),ROUND(H$59/_xlfn.DAYS(H$16,G$16)*IF(YEAR(G$16+1)=$D81,_xlfn.DAYS(DATE($D81,12,31),G$16)+1,IF(AND(YEAR(G$16+1)&lt;$D81,$D81&lt;YEAR(H$16)),_xlfn.DAYS(DATE($D81,12,31),DATE($D81,1,1))+1,0)),0))</f>
        <v>7405</v>
      </c>
      <c r="I81" s="122" cm="1">
        <f t="array" ref="I81">IF(YEAR(I$16)=$D81, I$59-SUM(_xlfn._xlws.FILTER(I$63:I80,MOD(_xlfn.SEQUENCE(ROWS(I$63:I80)),5)=4)),ROUND(I$59/_xlfn.DAYS(I$16,H$16)*IF(YEAR(H$16+1)=$D81,_xlfn.DAYS(DATE($D81,12,31),H$16)+1,IF(AND(YEAR(H$16+1)&lt;$D81,$D81&lt;YEAR(I$16)),_xlfn.DAYS(DATE($D81,12,31),DATE($D81,1,1))+1,0)),0))</f>
        <v>0</v>
      </c>
      <c r="J81" s="122" cm="1">
        <f t="array" ref="J81">IF(YEAR(J$16)=$D81, J$59-SUM(_xlfn._xlws.FILTER(J$63:J80,MOD(_xlfn.SEQUENCE(ROWS(J$63:J80)),5)=4)),ROUND(J$59/_xlfn.DAYS(J$16,I$16)*IF(YEAR(I$16+1)=$D81,_xlfn.DAYS(DATE($D81,12,31),I$16)+1,IF(AND(YEAR(I$16+1)&lt;$D81,$D81&lt;YEAR(J$16)),_xlfn.DAYS(DATE($D81,12,31),DATE($D81,1,1))+1,0)),0))</f>
        <v>0</v>
      </c>
      <c r="K81" s="122" cm="1">
        <f t="array" ref="K81">IF(YEAR(K$16)=$D81, K$59-SUM(_xlfn._xlws.FILTER(K$63:K80,MOD(_xlfn.SEQUENCE(ROWS(K$63:K80)),5)=4)),ROUND(K$59/_xlfn.DAYS(K$16,J$16)*IF(YEAR(J$16+1)=$D81,_xlfn.DAYS(DATE($D81,12,31),J$16)+1,IF(AND(YEAR(J$16+1)&lt;$D81,$D81&lt;YEAR(K$16)),_xlfn.DAYS(DATE($D81,12,31),DATE($D81,1,1))+1,0)),0))</f>
        <v>0</v>
      </c>
      <c r="L81" s="122" cm="1">
        <f t="array" ref="L81">IF(YEAR(L$16)=$D81, L$59-SUM(_xlfn._xlws.FILTER(L$63:L80,MOD(_xlfn.SEQUENCE(ROWS(L$63:L80)),5)=4)),ROUND(L$59/_xlfn.DAYS(L$16,K$16)*IF(YEAR(K$16+1)=$D81,_xlfn.DAYS(DATE($D81,12,31),K$16)+1,IF(AND(YEAR(K$16+1)&lt;$D81,$D81&lt;YEAR(L$16)),_xlfn.DAYS(DATE($D81,12,31),DATE($D81,1,1))+1,0)),0))</f>
        <v>0</v>
      </c>
      <c r="M81" s="122" cm="1">
        <f t="array" ref="M81">IF(YEAR(M$16)=$D81, M$59-SUM(_xlfn._xlws.FILTER(M$63:M80,MOD(_xlfn.SEQUENCE(ROWS(M$63:M80)),5)=4)),ROUND(M$59/_xlfn.DAYS(M$16,L$16)*IF(YEAR(L$16+1)=$D81,_xlfn.DAYS(DATE($D81,12,31),L$16)+1,IF(AND(YEAR(L$16+1)&lt;$D81,$D81&lt;YEAR(M$16)),_xlfn.DAYS(DATE($D81,12,31),DATE($D81,1,1))+1,0)),0))</f>
        <v>0</v>
      </c>
      <c r="N81" s="122" cm="1">
        <f t="array" ref="N81">IF(YEAR(N$16)=$D81, N$59-SUM(_xlfn._xlws.FILTER(N$63:N80,MOD(_xlfn.SEQUENCE(ROWS(N$63:N80)),5)=4)),ROUND(N$59/_xlfn.DAYS(N$16,M$16)*IF(YEAR(M$16+1)=$D81,_xlfn.DAYS(DATE($D81,12,31),M$16)+1,IF(AND(YEAR(M$16+1)&lt;$D81,$D81&lt;YEAR(N$16)),_xlfn.DAYS(DATE($D81,12,31),DATE($D81,1,1))+1,0)),0))</f>
        <v>0</v>
      </c>
      <c r="O81" s="122" cm="1">
        <f t="array" ref="O81">IF(YEAR(O$16)=$D81, O$59-SUM(_xlfn._xlws.FILTER(O$63:O80,MOD(_xlfn.SEQUENCE(ROWS(O$63:O80)),5)=4)),ROUND(O$59/_xlfn.DAYS(O$16,N$16)*IF(YEAR(N$16+1)=$D81,_xlfn.DAYS(DATE($D81,12,31),N$16)+1,IF(AND(YEAR(N$16+1)&lt;$D81,$D81&lt;YEAR(O$16)),_xlfn.DAYS(DATE($D81,12,31),DATE($D81,1,1))+1,0)),0))</f>
        <v>0</v>
      </c>
      <c r="P81" s="122" cm="1">
        <f t="array" ref="P81">IF(YEAR(P$16)=$D81, P$59-SUM(_xlfn._xlws.FILTER(P$63:P80,MOD(_xlfn.SEQUENCE(ROWS(P$63:P80)),5)=4)),ROUND(P$59/_xlfn.DAYS(P$16,O$16)*IF(YEAR(O$16+1)=$D81,_xlfn.DAYS(DATE($D81,12,31),O$16)+1,IF(AND(YEAR(O$16+1)&lt;$D81,$D81&lt;YEAR(P$16)),_xlfn.DAYS(DATE($D81,12,31),DATE($D81,1,1))+1,0)),0))</f>
        <v>0</v>
      </c>
      <c r="Q81" s="122" cm="1">
        <f t="array" ref="Q81">IF(YEAR(Q$16)=$D81, Q$59-SUM(_xlfn._xlws.FILTER(Q$63:Q80,MOD(_xlfn.SEQUENCE(ROWS(Q$63:Q80)),5)=4)),ROUND(Q$59/_xlfn.DAYS(Q$16,P$16)*IF(YEAR(P$16+1)=$D81,_xlfn.DAYS(DATE($D81,12,31),P$16)+1,IF(AND(YEAR(P$16+1)&lt;$D81,$D81&lt;YEAR(Q$16)),_xlfn.DAYS(DATE($D81,12,31),DATE($D81,1,1))+1,0)),0))</f>
        <v>0</v>
      </c>
      <c r="R81" s="122" cm="1">
        <f t="array" ref="R81">IF(YEAR(R$16)=$D81, R$59-SUM(_xlfn._xlws.FILTER(R$63:R80,MOD(_xlfn.SEQUENCE(ROWS(R$63:R80)),5)=4)),ROUND(R$59/_xlfn.DAYS(R$16,Q$16)*IF(YEAR(Q$16+1)=$D81,_xlfn.DAYS(DATE($D81,12,31),Q$16)+1,IF(AND(YEAR(Q$16+1)&lt;$D81,$D81&lt;YEAR(R$16)),_xlfn.DAYS(DATE($D81,12,31),DATE($D81,1,1))+1,0)),0))</f>
        <v>0</v>
      </c>
      <c r="S81" s="122" cm="1">
        <f t="array" ref="S81">IF(YEAR(S$16)=$D81, S$59-SUM(_xlfn._xlws.FILTER(S$63:S80,MOD(_xlfn.SEQUENCE(ROWS(S$63:S80)),5)=4)),ROUND(S$59/_xlfn.DAYS(S$16,R$16)*IF(YEAR(R$16+1)=$D81,_xlfn.DAYS(DATE($D81,12,31),R$16)+1,IF(AND(YEAR(R$16+1)&lt;$D81,$D81&lt;YEAR(S$16)),_xlfn.DAYS(DATE($D81,12,31),DATE($D81,1,1))+1,0)),0))</f>
        <v>0</v>
      </c>
      <c r="T81" s="122" cm="1">
        <f t="array" ref="T81">IF(YEAR(T$16)=$D81, T$59-SUM(_xlfn._xlws.FILTER(T$63:T80,MOD(_xlfn.SEQUENCE(ROWS(T$63:T80)),5)=4)),ROUND(T$59/_xlfn.DAYS(T$16,S$16)*IF(YEAR(S$16+1)=$D81,_xlfn.DAYS(DATE($D81,12,31),S$16)+1,IF(AND(YEAR(S$16+1)&lt;$D81,$D81&lt;YEAR(T$16)),_xlfn.DAYS(DATE($D81,12,31),DATE($D81,1,1))+1,0)),0))</f>
        <v>0</v>
      </c>
      <c r="U81" s="122" cm="1">
        <f t="array" ref="U81">IF(YEAR(U$16)=$D81, U$59-SUM(_xlfn._xlws.FILTER(U$63:U80,MOD(_xlfn.SEQUENCE(ROWS(U$63:U80)),5)=4)),ROUND(U$59/_xlfn.DAYS(U$16,T$16)*IF(YEAR(T$16+1)=$D81,_xlfn.DAYS(DATE($D81,12,31),T$16)+1,IF(AND(YEAR(T$16+1)&lt;$D81,$D81&lt;YEAR(U$16)),_xlfn.DAYS(DATE($D81,12,31),DATE($D81,1,1))+1,0)),0))</f>
        <v>0</v>
      </c>
      <c r="V81" s="122" cm="1">
        <f t="array" ref="V81">IF(YEAR(V$16)=$D81, V$59-SUM(_xlfn._xlws.FILTER(V$63:V80,MOD(_xlfn.SEQUENCE(ROWS(V$63:V80)),5)=4)),ROUND(V$59/_xlfn.DAYS(V$16,U$16)*IF(YEAR(U$16+1)=$D81,_xlfn.DAYS(DATE($D81,12,31),U$16)+1,IF(AND(YEAR(U$16+1)&lt;$D81,$D81&lt;YEAR(V$16)),_xlfn.DAYS(DATE($D81,12,31),DATE($D81,1,1))+1,0)),0))</f>
        <v>0</v>
      </c>
      <c r="W81" s="122" cm="1">
        <f t="array" ref="W81">IF(YEAR(W$16)=$D81, W$59-SUM(_xlfn._xlws.FILTER(W$63:W80,MOD(_xlfn.SEQUENCE(ROWS(W$63:W80)),5)=4)),ROUND(W$59/_xlfn.DAYS(W$16,V$16)*IF(YEAR(V$16+1)=$D81,_xlfn.DAYS(DATE($D81,12,31),V$16)+1,IF(AND(YEAR(V$16+1)&lt;$D81,$D81&lt;YEAR(W$16)),_xlfn.DAYS(DATE($D81,12,31),DATE($D81,1,1))+1,0)),0))</f>
        <v>0</v>
      </c>
      <c r="X81" s="122" cm="1">
        <f t="array" ref="X81">IF(YEAR(X$16)=$D81, X$59-SUM(_xlfn._xlws.FILTER(X$63:X80,MOD(_xlfn.SEQUENCE(ROWS(X$63:X80)),5)=4)),ROUND(X$59/_xlfn.DAYS(X$16,W$16)*IF(YEAR(W$16+1)=$D81,_xlfn.DAYS(DATE($D81,12,31),W$16)+1,IF(AND(YEAR(W$16+1)&lt;$D81,$D81&lt;YEAR(X$16)),_xlfn.DAYS(DATE($D81,12,31),DATE($D81,1,1))+1,0)),0))</f>
        <v>0</v>
      </c>
    </row>
    <row r="82" spans="1:24" ht="17" hidden="1" outlineLevel="1" x14ac:dyDescent="0.25">
      <c r="A82" s="5">
        <v>33</v>
      </c>
      <c r="B82" s="129" t="s">
        <v>170</v>
      </c>
      <c r="C82" s="124" t="s">
        <v>171</v>
      </c>
      <c r="D82" s="125">
        <f t="shared" si="36"/>
        <v>2023</v>
      </c>
      <c r="E82" s="126">
        <f>E78-E81</f>
        <v>0</v>
      </c>
      <c r="F82" s="126">
        <f t="shared" ref="F82:X82" si="38">F78-F81</f>
        <v>0</v>
      </c>
      <c r="G82" s="126">
        <f t="shared" si="38"/>
        <v>23337</v>
      </c>
      <c r="H82" s="126">
        <f t="shared" si="38"/>
        <v>6792</v>
      </c>
      <c r="I82" s="126">
        <f t="shared" si="38"/>
        <v>0</v>
      </c>
      <c r="J82" s="126">
        <f t="shared" si="38"/>
        <v>0</v>
      </c>
      <c r="K82" s="126">
        <f t="shared" si="38"/>
        <v>0</v>
      </c>
      <c r="L82" s="126">
        <f t="shared" si="38"/>
        <v>0</v>
      </c>
      <c r="M82" s="126">
        <f t="shared" si="38"/>
        <v>0</v>
      </c>
      <c r="N82" s="126">
        <f t="shared" si="38"/>
        <v>0</v>
      </c>
      <c r="O82" s="126">
        <f t="shared" si="38"/>
        <v>0</v>
      </c>
      <c r="P82" s="126">
        <f t="shared" si="38"/>
        <v>0</v>
      </c>
      <c r="Q82" s="126">
        <f t="shared" si="38"/>
        <v>0</v>
      </c>
      <c r="R82" s="126">
        <f t="shared" si="38"/>
        <v>0</v>
      </c>
      <c r="S82" s="126">
        <f t="shared" si="38"/>
        <v>0</v>
      </c>
      <c r="T82" s="126">
        <f t="shared" si="38"/>
        <v>0</v>
      </c>
      <c r="U82" s="126">
        <f t="shared" si="38"/>
        <v>0</v>
      </c>
      <c r="V82" s="126">
        <f t="shared" si="38"/>
        <v>0</v>
      </c>
      <c r="W82" s="126">
        <f t="shared" si="38"/>
        <v>0</v>
      </c>
      <c r="X82" s="126">
        <f t="shared" si="38"/>
        <v>0</v>
      </c>
    </row>
    <row r="83" spans="1:24" ht="17" hidden="1" outlineLevel="1" x14ac:dyDescent="0.25">
      <c r="A83" s="5">
        <v>27</v>
      </c>
      <c r="B83" s="37" t="s">
        <v>162</v>
      </c>
      <c r="C83" s="114" t="s">
        <v>163</v>
      </c>
      <c r="D83" s="115">
        <f t="shared" si="36"/>
        <v>2024</v>
      </c>
      <c r="E83" s="116" cm="1">
        <f t="array" ref="E83">IF(YEAR(E$16)=$D83, E$44-SUM(_xlfn._xlws.FILTER(E$63:E82,MOD(_xlfn.SEQUENCE(ROWS(E$63:E82)),5)=1)),ROUND(E$44/_xlfn.DAYS(E$16,D$16)*IF(YEAR(D$16+1)=$D83,_xlfn.DAYS(DATE($D83,12,31),D$16)+1,IF(AND(YEAR(D$16+1)&lt;$D83,$D83&lt;YEAR(E$16)),_xlfn.DAYS(DATE($D83,12,31),DATE($D83,1,1))+1,0)),0))</f>
        <v>0</v>
      </c>
      <c r="F83" s="116" cm="1">
        <f t="array" ref="F83">IF(YEAR(F$16)=$D83, F$44-SUM(_xlfn._xlws.FILTER(F$63:F82,MOD(_xlfn.SEQUENCE(ROWS(F$63:F82)),5)=1)),ROUND(F$44/_xlfn.DAYS(F$16,E$16)*IF(YEAR(E$16+1)=$D83,_xlfn.DAYS(DATE($D83,12,31),E$16)+1,IF(AND(YEAR(E$16+1)&lt;$D83,$D83&lt;YEAR(F$16)),_xlfn.DAYS(DATE($D83,12,31),DATE($D83,1,1))+1,0)),0))</f>
        <v>0</v>
      </c>
      <c r="G83" s="116" cm="1">
        <f t="array" ref="G83">IF(YEAR(G$16)=$D83, G$44-SUM(_xlfn._xlws.FILTER(G$63:G82,MOD(_xlfn.SEQUENCE(ROWS(G$63:G82)),5)=1)),ROUND(G$44/_xlfn.DAYS(G$16,F$16)*IF(YEAR(F$16+1)=$D83,_xlfn.DAYS(DATE($D83,12,31),F$16)+1,IF(AND(YEAR(F$16+1)&lt;$D83,$D83&lt;YEAR(G$16)),_xlfn.DAYS(DATE($D83,12,31),DATE($D83,1,1))+1,0)),0))</f>
        <v>0</v>
      </c>
      <c r="H83" s="116" cm="1">
        <f t="array" ref="H83">IF(YEAR(H$16)=$D83, H$44-SUM(_xlfn._xlws.FILTER(H$63:H82,MOD(_xlfn.SEQUENCE(ROWS(H$63:H82)),5)=1)),ROUND(H$44/_xlfn.DAYS(H$16,G$16)*IF(YEAR(G$16+1)=$D83,_xlfn.DAYS(DATE($D83,12,31),G$16)+1,IF(AND(YEAR(G$16+1)&lt;$D83,$D83&lt;YEAR(H$16)),_xlfn.DAYS(DATE($D83,12,31),DATE($D83,1,1))+1,0)),0))</f>
        <v>33915</v>
      </c>
      <c r="I83" s="116" cm="1">
        <f t="array" ref="I83">IF(YEAR(I$16)=$D83, I$44-SUM(_xlfn._xlws.FILTER(I$63:I82,MOD(_xlfn.SEQUENCE(ROWS(I$63:I82)),5)=1)),ROUND(I$44/_xlfn.DAYS(I$16,H$16)*IF(YEAR(H$16+1)=$D83,_xlfn.DAYS(DATE($D83,12,31),H$16)+1,IF(AND(YEAR(H$16+1)&lt;$D83,$D83&lt;YEAR(I$16)),_xlfn.DAYS(DATE($D83,12,31),DATE($D83,1,1))+1,0)),0))</f>
        <v>12404</v>
      </c>
      <c r="J83" s="116" cm="1">
        <f t="array" ref="J83">IF(YEAR(J$16)=$D83, J$44-SUM(_xlfn._xlws.FILTER(J$63:J82,MOD(_xlfn.SEQUENCE(ROWS(J$63:J82)),5)=1)),ROUND(J$44/_xlfn.DAYS(J$16,I$16)*IF(YEAR(I$16+1)=$D83,_xlfn.DAYS(DATE($D83,12,31),I$16)+1,IF(AND(YEAR(I$16+1)&lt;$D83,$D83&lt;YEAR(J$16)),_xlfn.DAYS(DATE($D83,12,31),DATE($D83,1,1))+1,0)),0))</f>
        <v>0</v>
      </c>
      <c r="K83" s="116" cm="1">
        <f t="array" ref="K83">IF(YEAR(K$16)=$D83, K$44-SUM(_xlfn._xlws.FILTER(K$63:K82,MOD(_xlfn.SEQUENCE(ROWS(K$63:K82)),5)=1)),ROUND(K$44/_xlfn.DAYS(K$16,J$16)*IF(YEAR(J$16+1)=$D83,_xlfn.DAYS(DATE($D83,12,31),J$16)+1,IF(AND(YEAR(J$16+1)&lt;$D83,$D83&lt;YEAR(K$16)),_xlfn.DAYS(DATE($D83,12,31),DATE($D83,1,1))+1,0)),0))</f>
        <v>0</v>
      </c>
      <c r="L83" s="116" cm="1">
        <f t="array" ref="L83">IF(YEAR(L$16)=$D83, L$44-SUM(_xlfn._xlws.FILTER(L$63:L82,MOD(_xlfn.SEQUENCE(ROWS(L$63:L82)),5)=1)),ROUND(L$44/_xlfn.DAYS(L$16,K$16)*IF(YEAR(K$16+1)=$D83,_xlfn.DAYS(DATE($D83,12,31),K$16)+1,IF(AND(YEAR(K$16+1)&lt;$D83,$D83&lt;YEAR(L$16)),_xlfn.DAYS(DATE($D83,12,31),DATE($D83,1,1))+1,0)),0))</f>
        <v>0</v>
      </c>
      <c r="M83" s="116" cm="1">
        <f t="array" ref="M83">IF(YEAR(M$16)=$D83, M$44-SUM(_xlfn._xlws.FILTER(M$63:M82,MOD(_xlfn.SEQUENCE(ROWS(M$63:M82)),5)=1)),ROUND(M$44/_xlfn.DAYS(M$16,L$16)*IF(YEAR(L$16+1)=$D83,_xlfn.DAYS(DATE($D83,12,31),L$16)+1,IF(AND(YEAR(L$16+1)&lt;$D83,$D83&lt;YEAR(M$16)),_xlfn.DAYS(DATE($D83,12,31),DATE($D83,1,1))+1,0)),0))</f>
        <v>0</v>
      </c>
      <c r="N83" s="116" cm="1">
        <f t="array" ref="N83">IF(YEAR(N$16)=$D83, N$44-SUM(_xlfn._xlws.FILTER(N$63:N82,MOD(_xlfn.SEQUENCE(ROWS(N$63:N82)),5)=1)),ROUND(N$44/_xlfn.DAYS(N$16,M$16)*IF(YEAR(M$16+1)=$D83,_xlfn.DAYS(DATE($D83,12,31),M$16)+1,IF(AND(YEAR(M$16+1)&lt;$D83,$D83&lt;YEAR(N$16)),_xlfn.DAYS(DATE($D83,12,31),DATE($D83,1,1))+1,0)),0))</f>
        <v>0</v>
      </c>
      <c r="O83" s="116" cm="1">
        <f t="array" ref="O83">IF(YEAR(O$16)=$D83, O$44-SUM(_xlfn._xlws.FILTER(O$63:O82,MOD(_xlfn.SEQUENCE(ROWS(O$63:O82)),5)=1)),ROUND(O$44/_xlfn.DAYS(O$16,N$16)*IF(YEAR(N$16+1)=$D83,_xlfn.DAYS(DATE($D83,12,31),N$16)+1,IF(AND(YEAR(N$16+1)&lt;$D83,$D83&lt;YEAR(O$16)),_xlfn.DAYS(DATE($D83,12,31),DATE($D83,1,1))+1,0)),0))</f>
        <v>0</v>
      </c>
      <c r="P83" s="116" cm="1">
        <f t="array" ref="P83">IF(YEAR(P$16)=$D83, P$44-SUM(_xlfn._xlws.FILTER(P$63:P82,MOD(_xlfn.SEQUENCE(ROWS(P$63:P82)),5)=1)),ROUND(P$44/_xlfn.DAYS(P$16,O$16)*IF(YEAR(O$16+1)=$D83,_xlfn.DAYS(DATE($D83,12,31),O$16)+1,IF(AND(YEAR(O$16+1)&lt;$D83,$D83&lt;YEAR(P$16)),_xlfn.DAYS(DATE($D83,12,31),DATE($D83,1,1))+1,0)),0))</f>
        <v>0</v>
      </c>
      <c r="Q83" s="116" cm="1">
        <f t="array" ref="Q83">IF(YEAR(Q$16)=$D83, Q$44-SUM(_xlfn._xlws.FILTER(Q$63:Q82,MOD(_xlfn.SEQUENCE(ROWS(Q$63:Q82)),5)=1)),ROUND(Q$44/_xlfn.DAYS(Q$16,P$16)*IF(YEAR(P$16+1)=$D83,_xlfn.DAYS(DATE($D83,12,31),P$16)+1,IF(AND(YEAR(P$16+1)&lt;$D83,$D83&lt;YEAR(Q$16)),_xlfn.DAYS(DATE($D83,12,31),DATE($D83,1,1))+1,0)),0))</f>
        <v>0</v>
      </c>
      <c r="R83" s="116" cm="1">
        <f t="array" ref="R83">IF(YEAR(R$16)=$D83, R$44-SUM(_xlfn._xlws.FILTER(R$63:R82,MOD(_xlfn.SEQUENCE(ROWS(R$63:R82)),5)=1)),ROUND(R$44/_xlfn.DAYS(R$16,Q$16)*IF(YEAR(Q$16+1)=$D83,_xlfn.DAYS(DATE($D83,12,31),Q$16)+1,IF(AND(YEAR(Q$16+1)&lt;$D83,$D83&lt;YEAR(R$16)),_xlfn.DAYS(DATE($D83,12,31),DATE($D83,1,1))+1,0)),0))</f>
        <v>0</v>
      </c>
      <c r="S83" s="116" cm="1">
        <f t="array" ref="S83">IF(YEAR(S$16)=$D83, S$44-SUM(_xlfn._xlws.FILTER(S$63:S82,MOD(_xlfn.SEQUENCE(ROWS(S$63:S82)),5)=1)),ROUND(S$44/_xlfn.DAYS(S$16,R$16)*IF(YEAR(R$16+1)=$D83,_xlfn.DAYS(DATE($D83,12,31),R$16)+1,IF(AND(YEAR(R$16+1)&lt;$D83,$D83&lt;YEAR(S$16)),_xlfn.DAYS(DATE($D83,12,31),DATE($D83,1,1))+1,0)),0))</f>
        <v>0</v>
      </c>
      <c r="T83" s="116" cm="1">
        <f t="array" ref="T83">IF(YEAR(T$16)=$D83, T$44-SUM(_xlfn._xlws.FILTER(T$63:T82,MOD(_xlfn.SEQUENCE(ROWS(T$63:T82)),5)=1)),ROUND(T$44/_xlfn.DAYS(T$16,S$16)*IF(YEAR(S$16+1)=$D83,_xlfn.DAYS(DATE($D83,12,31),S$16)+1,IF(AND(YEAR(S$16+1)&lt;$D83,$D83&lt;YEAR(T$16)),_xlfn.DAYS(DATE($D83,12,31),DATE($D83,1,1))+1,0)),0))</f>
        <v>0</v>
      </c>
      <c r="U83" s="116" cm="1">
        <f t="array" ref="U83">IF(YEAR(U$16)=$D83, U$44-SUM(_xlfn._xlws.FILTER(U$63:U82,MOD(_xlfn.SEQUENCE(ROWS(U$63:U82)),5)=1)),ROUND(U$44/_xlfn.DAYS(U$16,T$16)*IF(YEAR(T$16+1)=$D83,_xlfn.DAYS(DATE($D83,12,31),T$16)+1,IF(AND(YEAR(T$16+1)&lt;$D83,$D83&lt;YEAR(U$16)),_xlfn.DAYS(DATE($D83,12,31),DATE($D83,1,1))+1,0)),0))</f>
        <v>0</v>
      </c>
      <c r="V83" s="116" cm="1">
        <f t="array" ref="V83">IF(YEAR(V$16)=$D83, V$44-SUM(_xlfn._xlws.FILTER(V$63:V82,MOD(_xlfn.SEQUENCE(ROWS(V$63:V82)),5)=1)),ROUND(V$44/_xlfn.DAYS(V$16,U$16)*IF(YEAR(U$16+1)=$D83,_xlfn.DAYS(DATE($D83,12,31),U$16)+1,IF(AND(YEAR(U$16+1)&lt;$D83,$D83&lt;YEAR(V$16)),_xlfn.DAYS(DATE($D83,12,31),DATE($D83,1,1))+1,0)),0))</f>
        <v>0</v>
      </c>
      <c r="W83" s="116" cm="1">
        <f t="array" ref="W83">IF(YEAR(W$16)=$D83, W$44-SUM(_xlfn._xlws.FILTER(W$63:W82,MOD(_xlfn.SEQUENCE(ROWS(W$63:W82)),5)=1)),ROUND(W$44/_xlfn.DAYS(W$16,V$16)*IF(YEAR(V$16+1)=$D83,_xlfn.DAYS(DATE($D83,12,31),V$16)+1,IF(AND(YEAR(V$16+1)&lt;$D83,$D83&lt;YEAR(W$16)),_xlfn.DAYS(DATE($D83,12,31),DATE($D83,1,1))+1,0)),0))</f>
        <v>0</v>
      </c>
      <c r="X83" s="116" cm="1">
        <f t="array" ref="X83">IF(YEAR(X$16)=$D83, X$44-SUM(_xlfn._xlws.FILTER(X$63:X82,MOD(_xlfn.SEQUENCE(ROWS(X$63:X82)),5)=1)),ROUND(X$44/_xlfn.DAYS(X$16,W$16)*IF(YEAR(W$16+1)=$D83,_xlfn.DAYS(DATE($D83,12,31),W$16)+1,IF(AND(YEAR(W$16+1)&lt;$D83,$D83&lt;YEAR(X$16)),_xlfn.DAYS(DATE($D83,12,31),DATE($D83,1,1))+1,0)),0))</f>
        <v>0</v>
      </c>
    </row>
    <row r="84" spans="1:24" ht="17" hidden="1" outlineLevel="1" x14ac:dyDescent="0.25">
      <c r="A84" s="5">
        <v>28</v>
      </c>
      <c r="B84" s="129" t="s">
        <v>164</v>
      </c>
      <c r="C84" s="114" t="s">
        <v>165</v>
      </c>
      <c r="D84" s="115">
        <f t="shared" si="36"/>
        <v>2024</v>
      </c>
      <c r="E84" s="116" cm="1">
        <f t="array" ref="E84">IF(YEAR(E$16)=$D84, E$46-SUM(_xlfn._xlws.FILTER(E$63:E83,MOD(_xlfn.SEQUENCE(ROWS(E$63:E83)),5)=2)),ROUND(E$46/_xlfn.DAYS(E$16,D$16)*IF(YEAR(D$16+1)=$D84,_xlfn.DAYS(DATE($D84,12,31),D$16)+1,IF(AND(YEAR(D$16+1)&lt;$D84,$D84&lt;YEAR(E$16)),_xlfn.DAYS(DATE($D84,12,31),DATE($D84,1,1))+1,0)),0))</f>
        <v>0</v>
      </c>
      <c r="F84" s="116" cm="1">
        <f t="array" ref="F84">IF(YEAR(F$16)=$D84, F$46-SUM(_xlfn._xlws.FILTER(F$63:F83,MOD(_xlfn.SEQUENCE(ROWS(F$63:F83)),5)=2)),ROUND(F$46/_xlfn.DAYS(F$16,E$16)*IF(YEAR(E$16+1)=$D84,_xlfn.DAYS(DATE($D84,12,31),E$16)+1,IF(AND(YEAR(E$16+1)&lt;$D84,$D84&lt;YEAR(F$16)),_xlfn.DAYS(DATE($D84,12,31),DATE($D84,1,1))+1,0)),0))</f>
        <v>0</v>
      </c>
      <c r="G84" s="116" cm="1">
        <f t="array" ref="G84">IF(YEAR(G$16)=$D84, G$46-SUM(_xlfn._xlws.FILTER(G$63:G83,MOD(_xlfn.SEQUENCE(ROWS(G$63:G83)),5)=2)),ROUND(G$46/_xlfn.DAYS(G$16,F$16)*IF(YEAR(F$16+1)=$D84,_xlfn.DAYS(DATE($D84,12,31),F$16)+1,IF(AND(YEAR(F$16+1)&lt;$D84,$D84&lt;YEAR(G$16)),_xlfn.DAYS(DATE($D84,12,31),DATE($D84,1,1))+1,0)),0))</f>
        <v>0</v>
      </c>
      <c r="H84" s="116" cm="1">
        <f t="array" ref="H84">IF(YEAR(H$16)=$D84, H$46-SUM(_xlfn._xlws.FILTER(H$63:H83,MOD(_xlfn.SEQUENCE(ROWS(H$63:H83)),5)=2)),ROUND(H$46/_xlfn.DAYS(H$16,G$16)*IF(YEAR(G$16+1)=$D84,_xlfn.DAYS(DATE($D84,12,31),G$16)+1,IF(AND(YEAR(G$16+1)&lt;$D84,$D84&lt;YEAR(H$16)),_xlfn.DAYS(DATE($D84,12,31),DATE($D84,1,1))+1,0)),0))</f>
        <v>5087</v>
      </c>
      <c r="I84" s="116" cm="1">
        <f t="array" ref="I84">IF(YEAR(I$16)=$D84, I$46-SUM(_xlfn._xlws.FILTER(I$63:I83,MOD(_xlfn.SEQUENCE(ROWS(I$63:I83)),5)=2)),ROUND(I$46/_xlfn.DAYS(I$16,H$16)*IF(YEAR(H$16+1)=$D84,_xlfn.DAYS(DATE($D84,12,31),H$16)+1,IF(AND(YEAR(H$16+1)&lt;$D84,$D84&lt;YEAR(I$16)),_xlfn.DAYS(DATE($D84,12,31),DATE($D84,1,1))+1,0)),0))</f>
        <v>1861</v>
      </c>
      <c r="J84" s="116" cm="1">
        <f t="array" ref="J84">IF(YEAR(J$16)=$D84, J$46-SUM(_xlfn._xlws.FILTER(J$63:J83,MOD(_xlfn.SEQUENCE(ROWS(J$63:J83)),5)=2)),ROUND(J$46/_xlfn.DAYS(J$16,I$16)*IF(YEAR(I$16+1)=$D84,_xlfn.DAYS(DATE($D84,12,31),I$16)+1,IF(AND(YEAR(I$16+1)&lt;$D84,$D84&lt;YEAR(J$16)),_xlfn.DAYS(DATE($D84,12,31),DATE($D84,1,1))+1,0)),0))</f>
        <v>0</v>
      </c>
      <c r="K84" s="116" cm="1">
        <f t="array" ref="K84">IF(YEAR(K$16)=$D84, K$46-SUM(_xlfn._xlws.FILTER(K$63:K83,MOD(_xlfn.SEQUENCE(ROWS(K$63:K83)),5)=2)),ROUND(K$46/_xlfn.DAYS(K$16,J$16)*IF(YEAR(J$16+1)=$D84,_xlfn.DAYS(DATE($D84,12,31),J$16)+1,IF(AND(YEAR(J$16+1)&lt;$D84,$D84&lt;YEAR(K$16)),_xlfn.DAYS(DATE($D84,12,31),DATE($D84,1,1))+1,0)),0))</f>
        <v>0</v>
      </c>
      <c r="L84" s="116" cm="1">
        <f t="array" ref="L84">IF(YEAR(L$16)=$D84, L$46-SUM(_xlfn._xlws.FILTER(L$63:L83,MOD(_xlfn.SEQUENCE(ROWS(L$63:L83)),5)=2)),ROUND(L$46/_xlfn.DAYS(L$16,K$16)*IF(YEAR(K$16+1)=$D84,_xlfn.DAYS(DATE($D84,12,31),K$16)+1,IF(AND(YEAR(K$16+1)&lt;$D84,$D84&lt;YEAR(L$16)),_xlfn.DAYS(DATE($D84,12,31),DATE($D84,1,1))+1,0)),0))</f>
        <v>0</v>
      </c>
      <c r="M84" s="116" cm="1">
        <f t="array" ref="M84">IF(YEAR(M$16)=$D84, M$46-SUM(_xlfn._xlws.FILTER(M$63:M83,MOD(_xlfn.SEQUENCE(ROWS(M$63:M83)),5)=2)),ROUND(M$46/_xlfn.DAYS(M$16,L$16)*IF(YEAR(L$16+1)=$D84,_xlfn.DAYS(DATE($D84,12,31),L$16)+1,IF(AND(YEAR(L$16+1)&lt;$D84,$D84&lt;YEAR(M$16)),_xlfn.DAYS(DATE($D84,12,31),DATE($D84,1,1))+1,0)),0))</f>
        <v>0</v>
      </c>
      <c r="N84" s="116" cm="1">
        <f t="array" ref="N84">IF(YEAR(N$16)=$D84, N$46-SUM(_xlfn._xlws.FILTER(N$63:N83,MOD(_xlfn.SEQUENCE(ROWS(N$63:N83)),5)=2)),ROUND(N$46/_xlfn.DAYS(N$16,M$16)*IF(YEAR(M$16+1)=$D84,_xlfn.DAYS(DATE($D84,12,31),M$16)+1,IF(AND(YEAR(M$16+1)&lt;$D84,$D84&lt;YEAR(N$16)),_xlfn.DAYS(DATE($D84,12,31),DATE($D84,1,1))+1,0)),0))</f>
        <v>0</v>
      </c>
      <c r="O84" s="116" cm="1">
        <f t="array" ref="O84">IF(YEAR(O$16)=$D84, O$46-SUM(_xlfn._xlws.FILTER(O$63:O83,MOD(_xlfn.SEQUENCE(ROWS(O$63:O83)),5)=2)),ROUND(O$46/_xlfn.DAYS(O$16,N$16)*IF(YEAR(N$16+1)=$D84,_xlfn.DAYS(DATE($D84,12,31),N$16)+1,IF(AND(YEAR(N$16+1)&lt;$D84,$D84&lt;YEAR(O$16)),_xlfn.DAYS(DATE($D84,12,31),DATE($D84,1,1))+1,0)),0))</f>
        <v>0</v>
      </c>
      <c r="P84" s="116" cm="1">
        <f t="array" ref="P84">IF(YEAR(P$16)=$D84, P$46-SUM(_xlfn._xlws.FILTER(P$63:P83,MOD(_xlfn.SEQUENCE(ROWS(P$63:P83)),5)=2)),ROUND(P$46/_xlfn.DAYS(P$16,O$16)*IF(YEAR(O$16+1)=$D84,_xlfn.DAYS(DATE($D84,12,31),O$16)+1,IF(AND(YEAR(O$16+1)&lt;$D84,$D84&lt;YEAR(P$16)),_xlfn.DAYS(DATE($D84,12,31),DATE($D84,1,1))+1,0)),0))</f>
        <v>0</v>
      </c>
      <c r="Q84" s="116" cm="1">
        <f t="array" ref="Q84">IF(YEAR(Q$16)=$D84, Q$46-SUM(_xlfn._xlws.FILTER(Q$63:Q83,MOD(_xlfn.SEQUENCE(ROWS(Q$63:Q83)),5)=2)),ROUND(Q$46/_xlfn.DAYS(Q$16,P$16)*IF(YEAR(P$16+1)=$D84,_xlfn.DAYS(DATE($D84,12,31),P$16)+1,IF(AND(YEAR(P$16+1)&lt;$D84,$D84&lt;YEAR(Q$16)),_xlfn.DAYS(DATE($D84,12,31),DATE($D84,1,1))+1,0)),0))</f>
        <v>0</v>
      </c>
      <c r="R84" s="116" cm="1">
        <f t="array" ref="R84">IF(YEAR(R$16)=$D84, R$46-SUM(_xlfn._xlws.FILTER(R$63:R83,MOD(_xlfn.SEQUENCE(ROWS(R$63:R83)),5)=2)),ROUND(R$46/_xlfn.DAYS(R$16,Q$16)*IF(YEAR(Q$16+1)=$D84,_xlfn.DAYS(DATE($D84,12,31),Q$16)+1,IF(AND(YEAR(Q$16+1)&lt;$D84,$D84&lt;YEAR(R$16)),_xlfn.DAYS(DATE($D84,12,31),DATE($D84,1,1))+1,0)),0))</f>
        <v>0</v>
      </c>
      <c r="S84" s="116" cm="1">
        <f t="array" ref="S84">IF(YEAR(S$16)=$D84, S$46-SUM(_xlfn._xlws.FILTER(S$63:S83,MOD(_xlfn.SEQUENCE(ROWS(S$63:S83)),5)=2)),ROUND(S$46/_xlfn.DAYS(S$16,R$16)*IF(YEAR(R$16+1)=$D84,_xlfn.DAYS(DATE($D84,12,31),R$16)+1,IF(AND(YEAR(R$16+1)&lt;$D84,$D84&lt;YEAR(S$16)),_xlfn.DAYS(DATE($D84,12,31),DATE($D84,1,1))+1,0)),0))</f>
        <v>0</v>
      </c>
      <c r="T84" s="116" cm="1">
        <f t="array" ref="T84">IF(YEAR(T$16)=$D84, T$46-SUM(_xlfn._xlws.FILTER(T$63:T83,MOD(_xlfn.SEQUENCE(ROWS(T$63:T83)),5)=2)),ROUND(T$46/_xlfn.DAYS(T$16,S$16)*IF(YEAR(S$16+1)=$D84,_xlfn.DAYS(DATE($D84,12,31),S$16)+1,IF(AND(YEAR(S$16+1)&lt;$D84,$D84&lt;YEAR(T$16)),_xlfn.DAYS(DATE($D84,12,31),DATE($D84,1,1))+1,0)),0))</f>
        <v>0</v>
      </c>
      <c r="U84" s="116" cm="1">
        <f t="array" ref="U84">IF(YEAR(U$16)=$D84, U$46-SUM(_xlfn._xlws.FILTER(U$63:U83,MOD(_xlfn.SEQUENCE(ROWS(U$63:U83)),5)=2)),ROUND(U$46/_xlfn.DAYS(U$16,T$16)*IF(YEAR(T$16+1)=$D84,_xlfn.DAYS(DATE($D84,12,31),T$16)+1,IF(AND(YEAR(T$16+1)&lt;$D84,$D84&lt;YEAR(U$16)),_xlfn.DAYS(DATE($D84,12,31),DATE($D84,1,1))+1,0)),0))</f>
        <v>0</v>
      </c>
      <c r="V84" s="116" cm="1">
        <f t="array" ref="V84">IF(YEAR(V$16)=$D84, V$46-SUM(_xlfn._xlws.FILTER(V$63:V83,MOD(_xlfn.SEQUENCE(ROWS(V$63:V83)),5)=2)),ROUND(V$46/_xlfn.DAYS(V$16,U$16)*IF(YEAR(U$16+1)=$D84,_xlfn.DAYS(DATE($D84,12,31),U$16)+1,IF(AND(YEAR(U$16+1)&lt;$D84,$D84&lt;YEAR(V$16)),_xlfn.DAYS(DATE($D84,12,31),DATE($D84,1,1))+1,0)),0))</f>
        <v>0</v>
      </c>
      <c r="W84" s="116" cm="1">
        <f t="array" ref="W84">IF(YEAR(W$16)=$D84, W$46-SUM(_xlfn._xlws.FILTER(W$63:W83,MOD(_xlfn.SEQUENCE(ROWS(W$63:W83)),5)=2)),ROUND(W$46/_xlfn.DAYS(W$16,V$16)*IF(YEAR(V$16+1)=$D84,_xlfn.DAYS(DATE($D84,12,31),V$16)+1,IF(AND(YEAR(V$16+1)&lt;$D84,$D84&lt;YEAR(W$16)),_xlfn.DAYS(DATE($D84,12,31),DATE($D84,1,1))+1,0)),0))</f>
        <v>0</v>
      </c>
      <c r="X84" s="116" cm="1">
        <f t="array" ref="X84">IF(YEAR(X$16)=$D84, X$46-SUM(_xlfn._xlws.FILTER(X$63:X83,MOD(_xlfn.SEQUENCE(ROWS(X$63:X83)),5)=2)),ROUND(X$46/_xlfn.DAYS(X$16,W$16)*IF(YEAR(W$16+1)=$D84,_xlfn.DAYS(DATE($D84,12,31),W$16)+1,IF(AND(YEAR(W$16+1)&lt;$D84,$D84&lt;YEAR(X$16)),_xlfn.DAYS(DATE($D84,12,31),DATE($D84,1,1))+1,0)),0))</f>
        <v>0</v>
      </c>
    </row>
    <row r="85" spans="1:24" ht="17" hidden="1" outlineLevel="1" x14ac:dyDescent="0.25">
      <c r="A85" s="5">
        <v>29</v>
      </c>
      <c r="B85" s="129" t="s">
        <v>166</v>
      </c>
      <c r="C85" s="114" t="s">
        <v>167</v>
      </c>
      <c r="D85" s="115">
        <f t="shared" si="36"/>
        <v>2024</v>
      </c>
      <c r="E85" s="116">
        <f>E83-E84</f>
        <v>0</v>
      </c>
      <c r="F85" s="116">
        <f t="shared" ref="F85:X85" si="39">F83-F84</f>
        <v>0</v>
      </c>
      <c r="G85" s="116">
        <f t="shared" si="39"/>
        <v>0</v>
      </c>
      <c r="H85" s="116">
        <f t="shared" si="39"/>
        <v>28828</v>
      </c>
      <c r="I85" s="116">
        <f t="shared" si="39"/>
        <v>10543</v>
      </c>
      <c r="J85" s="116">
        <f t="shared" si="39"/>
        <v>0</v>
      </c>
      <c r="K85" s="116">
        <f t="shared" si="39"/>
        <v>0</v>
      </c>
      <c r="L85" s="116">
        <f t="shared" si="39"/>
        <v>0</v>
      </c>
      <c r="M85" s="116">
        <f t="shared" si="39"/>
        <v>0</v>
      </c>
      <c r="N85" s="116">
        <f t="shared" si="39"/>
        <v>0</v>
      </c>
      <c r="O85" s="116">
        <f t="shared" si="39"/>
        <v>0</v>
      </c>
      <c r="P85" s="116">
        <f t="shared" si="39"/>
        <v>0</v>
      </c>
      <c r="Q85" s="116">
        <f t="shared" si="39"/>
        <v>0</v>
      </c>
      <c r="R85" s="116">
        <f t="shared" si="39"/>
        <v>0</v>
      </c>
      <c r="S85" s="116">
        <f t="shared" si="39"/>
        <v>0</v>
      </c>
      <c r="T85" s="116">
        <f t="shared" si="39"/>
        <v>0</v>
      </c>
      <c r="U85" s="116">
        <f t="shared" si="39"/>
        <v>0</v>
      </c>
      <c r="V85" s="116">
        <f t="shared" si="39"/>
        <v>0</v>
      </c>
      <c r="W85" s="116">
        <f t="shared" si="39"/>
        <v>0</v>
      </c>
      <c r="X85" s="116">
        <f t="shared" si="39"/>
        <v>0</v>
      </c>
    </row>
    <row r="86" spans="1:24" ht="17" hidden="1" outlineLevel="1" x14ac:dyDescent="0.25">
      <c r="A86" s="5">
        <v>31</v>
      </c>
      <c r="B86" s="129" t="s">
        <v>168</v>
      </c>
      <c r="C86" s="114" t="s">
        <v>169</v>
      </c>
      <c r="D86" s="115">
        <f t="shared" si="36"/>
        <v>2024</v>
      </c>
      <c r="E86" s="116" cm="1">
        <f t="array" ref="E86">IF(YEAR(E$16)=$D86, E$59-SUM(_xlfn._xlws.FILTER(E$63:E85,MOD(_xlfn.SEQUENCE(ROWS(E$63:E85)),5)=4)),ROUND(E$59/_xlfn.DAYS(E$16,D$16)*IF(YEAR(D$16+1)=$D86,_xlfn.DAYS(DATE($D86,12,31),D$16)+1,IF(AND(YEAR(D$16+1)&lt;$D86,$D86&lt;YEAR(E$16)),_xlfn.DAYS(DATE($D86,12,31),DATE($D86,1,1))+1,0)),0))</f>
        <v>0</v>
      </c>
      <c r="F86" s="116" cm="1">
        <f t="array" ref="F86">IF(YEAR(F$16)=$D86, F$59-SUM(_xlfn._xlws.FILTER(F$63:F85,MOD(_xlfn.SEQUENCE(ROWS(F$63:F85)),5)=4)),ROUND(F$59/_xlfn.DAYS(F$16,E$16)*IF(YEAR(E$16+1)=$D86,_xlfn.DAYS(DATE($D86,12,31),E$16)+1,IF(AND(YEAR(E$16+1)&lt;$D86,$D86&lt;YEAR(F$16)),_xlfn.DAYS(DATE($D86,12,31),DATE($D86,1,1))+1,0)),0))</f>
        <v>0</v>
      </c>
      <c r="G86" s="116" cm="1">
        <f t="array" ref="G86">IF(YEAR(G$16)=$D86, G$59-SUM(_xlfn._xlws.FILTER(G$63:G85,MOD(_xlfn.SEQUENCE(ROWS(G$63:G85)),5)=4)),ROUND(G$59/_xlfn.DAYS(G$16,F$16)*IF(YEAR(F$16+1)=$D86,_xlfn.DAYS(DATE($D86,12,31),F$16)+1,IF(AND(YEAR(F$16+1)&lt;$D86,$D86&lt;YEAR(G$16)),_xlfn.DAYS(DATE($D86,12,31),DATE($D86,1,1))+1,0)),0))</f>
        <v>0</v>
      </c>
      <c r="H86" s="116" cm="1">
        <f t="array" ref="H86">IF(YEAR(H$16)=$D86, H$59-SUM(_xlfn._xlws.FILTER(H$63:H85,MOD(_xlfn.SEQUENCE(ROWS(H$63:H85)),5)=4)),ROUND(H$59/_xlfn.DAYS(H$16,G$16)*IF(YEAR(G$16+1)=$D86,_xlfn.DAYS(DATE($D86,12,31),G$16)+1,IF(AND(YEAR(G$16+1)&lt;$D86,$D86&lt;YEAR(H$16)),_xlfn.DAYS(DATE($D86,12,31),DATE($D86,1,1))+1,0)),0))</f>
        <v>17691</v>
      </c>
      <c r="I86" s="116" cm="1">
        <f t="array" ref="I86">IF(YEAR(I$16)=$D86, I$59-SUM(_xlfn._xlws.FILTER(I$63:I85,MOD(_xlfn.SEQUENCE(ROWS(I$63:I85)),5)=4)),ROUND(I$59/_xlfn.DAYS(I$16,H$16)*IF(YEAR(H$16+1)=$D86,_xlfn.DAYS(DATE($D86,12,31),H$16)+1,IF(AND(YEAR(H$16+1)&lt;$D86,$D86&lt;YEAR(I$16)),_xlfn.DAYS(DATE($D86,12,31),DATE($D86,1,1))+1,0)),0))</f>
        <v>7364</v>
      </c>
      <c r="J86" s="116" cm="1">
        <f t="array" ref="J86">IF(YEAR(J$16)=$D86, J$59-SUM(_xlfn._xlws.FILTER(J$63:J85,MOD(_xlfn.SEQUENCE(ROWS(J$63:J85)),5)=4)),ROUND(J$59/_xlfn.DAYS(J$16,I$16)*IF(YEAR(I$16+1)=$D86,_xlfn.DAYS(DATE($D86,12,31),I$16)+1,IF(AND(YEAR(I$16+1)&lt;$D86,$D86&lt;YEAR(J$16)),_xlfn.DAYS(DATE($D86,12,31),DATE($D86,1,1))+1,0)),0))</f>
        <v>0</v>
      </c>
      <c r="K86" s="116" cm="1">
        <f t="array" ref="K86">IF(YEAR(K$16)=$D86, K$59-SUM(_xlfn._xlws.FILTER(K$63:K85,MOD(_xlfn.SEQUENCE(ROWS(K$63:K85)),5)=4)),ROUND(K$59/_xlfn.DAYS(K$16,J$16)*IF(YEAR(J$16+1)=$D86,_xlfn.DAYS(DATE($D86,12,31),J$16)+1,IF(AND(YEAR(J$16+1)&lt;$D86,$D86&lt;YEAR(K$16)),_xlfn.DAYS(DATE($D86,12,31),DATE($D86,1,1))+1,0)),0))</f>
        <v>0</v>
      </c>
      <c r="L86" s="116" cm="1">
        <f t="array" ref="L86">IF(YEAR(L$16)=$D86, L$59-SUM(_xlfn._xlws.FILTER(L$63:L85,MOD(_xlfn.SEQUENCE(ROWS(L$63:L85)),5)=4)),ROUND(L$59/_xlfn.DAYS(L$16,K$16)*IF(YEAR(K$16+1)=$D86,_xlfn.DAYS(DATE($D86,12,31),K$16)+1,IF(AND(YEAR(K$16+1)&lt;$D86,$D86&lt;YEAR(L$16)),_xlfn.DAYS(DATE($D86,12,31),DATE($D86,1,1))+1,0)),0))</f>
        <v>0</v>
      </c>
      <c r="M86" s="116" cm="1">
        <f t="array" ref="M86">IF(YEAR(M$16)=$D86, M$59-SUM(_xlfn._xlws.FILTER(M$63:M85,MOD(_xlfn.SEQUENCE(ROWS(M$63:M85)),5)=4)),ROUND(M$59/_xlfn.DAYS(M$16,L$16)*IF(YEAR(L$16+1)=$D86,_xlfn.DAYS(DATE($D86,12,31),L$16)+1,IF(AND(YEAR(L$16+1)&lt;$D86,$D86&lt;YEAR(M$16)),_xlfn.DAYS(DATE($D86,12,31),DATE($D86,1,1))+1,0)),0))</f>
        <v>0</v>
      </c>
      <c r="N86" s="116" cm="1">
        <f t="array" ref="N86">IF(YEAR(N$16)=$D86, N$59-SUM(_xlfn._xlws.FILTER(N$63:N85,MOD(_xlfn.SEQUENCE(ROWS(N$63:N85)),5)=4)),ROUND(N$59/_xlfn.DAYS(N$16,M$16)*IF(YEAR(M$16+1)=$D86,_xlfn.DAYS(DATE($D86,12,31),M$16)+1,IF(AND(YEAR(M$16+1)&lt;$D86,$D86&lt;YEAR(N$16)),_xlfn.DAYS(DATE($D86,12,31),DATE($D86,1,1))+1,0)),0))</f>
        <v>0</v>
      </c>
      <c r="O86" s="116" cm="1">
        <f t="array" ref="O86">IF(YEAR(O$16)=$D86, O$59-SUM(_xlfn._xlws.FILTER(O$63:O85,MOD(_xlfn.SEQUENCE(ROWS(O$63:O85)),5)=4)),ROUND(O$59/_xlfn.DAYS(O$16,N$16)*IF(YEAR(N$16+1)=$D86,_xlfn.DAYS(DATE($D86,12,31),N$16)+1,IF(AND(YEAR(N$16+1)&lt;$D86,$D86&lt;YEAR(O$16)),_xlfn.DAYS(DATE($D86,12,31),DATE($D86,1,1))+1,0)),0))</f>
        <v>0</v>
      </c>
      <c r="P86" s="116" cm="1">
        <f t="array" ref="P86">IF(YEAR(P$16)=$D86, P$59-SUM(_xlfn._xlws.FILTER(P$63:P85,MOD(_xlfn.SEQUENCE(ROWS(P$63:P85)),5)=4)),ROUND(P$59/_xlfn.DAYS(P$16,O$16)*IF(YEAR(O$16+1)=$D86,_xlfn.DAYS(DATE($D86,12,31),O$16)+1,IF(AND(YEAR(O$16+1)&lt;$D86,$D86&lt;YEAR(P$16)),_xlfn.DAYS(DATE($D86,12,31),DATE($D86,1,1))+1,0)),0))</f>
        <v>0</v>
      </c>
      <c r="Q86" s="116" cm="1">
        <f t="array" ref="Q86">IF(YEAR(Q$16)=$D86, Q$59-SUM(_xlfn._xlws.FILTER(Q$63:Q85,MOD(_xlfn.SEQUENCE(ROWS(Q$63:Q85)),5)=4)),ROUND(Q$59/_xlfn.DAYS(Q$16,P$16)*IF(YEAR(P$16+1)=$D86,_xlfn.DAYS(DATE($D86,12,31),P$16)+1,IF(AND(YEAR(P$16+1)&lt;$D86,$D86&lt;YEAR(Q$16)),_xlfn.DAYS(DATE($D86,12,31),DATE($D86,1,1))+1,0)),0))</f>
        <v>0</v>
      </c>
      <c r="R86" s="116" cm="1">
        <f t="array" ref="R86">IF(YEAR(R$16)=$D86, R$59-SUM(_xlfn._xlws.FILTER(R$63:R85,MOD(_xlfn.SEQUENCE(ROWS(R$63:R85)),5)=4)),ROUND(R$59/_xlfn.DAYS(R$16,Q$16)*IF(YEAR(Q$16+1)=$D86,_xlfn.DAYS(DATE($D86,12,31),Q$16)+1,IF(AND(YEAR(Q$16+1)&lt;$D86,$D86&lt;YEAR(R$16)),_xlfn.DAYS(DATE($D86,12,31),DATE($D86,1,1))+1,0)),0))</f>
        <v>0</v>
      </c>
      <c r="S86" s="116" cm="1">
        <f t="array" ref="S86">IF(YEAR(S$16)=$D86, S$59-SUM(_xlfn._xlws.FILTER(S$63:S85,MOD(_xlfn.SEQUENCE(ROWS(S$63:S85)),5)=4)),ROUND(S$59/_xlfn.DAYS(S$16,R$16)*IF(YEAR(R$16+1)=$D86,_xlfn.DAYS(DATE($D86,12,31),R$16)+1,IF(AND(YEAR(R$16+1)&lt;$D86,$D86&lt;YEAR(S$16)),_xlfn.DAYS(DATE($D86,12,31),DATE($D86,1,1))+1,0)),0))</f>
        <v>0</v>
      </c>
      <c r="T86" s="116" cm="1">
        <f t="array" ref="T86">IF(YEAR(T$16)=$D86, T$59-SUM(_xlfn._xlws.FILTER(T$63:T85,MOD(_xlfn.SEQUENCE(ROWS(T$63:T85)),5)=4)),ROUND(T$59/_xlfn.DAYS(T$16,S$16)*IF(YEAR(S$16+1)=$D86,_xlfn.DAYS(DATE($D86,12,31),S$16)+1,IF(AND(YEAR(S$16+1)&lt;$D86,$D86&lt;YEAR(T$16)),_xlfn.DAYS(DATE($D86,12,31),DATE($D86,1,1))+1,0)),0))</f>
        <v>0</v>
      </c>
      <c r="U86" s="116" cm="1">
        <f t="array" ref="U86">IF(YEAR(U$16)=$D86, U$59-SUM(_xlfn._xlws.FILTER(U$63:U85,MOD(_xlfn.SEQUENCE(ROWS(U$63:U85)),5)=4)),ROUND(U$59/_xlfn.DAYS(U$16,T$16)*IF(YEAR(T$16+1)=$D86,_xlfn.DAYS(DATE($D86,12,31),T$16)+1,IF(AND(YEAR(T$16+1)&lt;$D86,$D86&lt;YEAR(U$16)),_xlfn.DAYS(DATE($D86,12,31),DATE($D86,1,1))+1,0)),0))</f>
        <v>0</v>
      </c>
      <c r="V86" s="116" cm="1">
        <f t="array" ref="V86">IF(YEAR(V$16)=$D86, V$59-SUM(_xlfn._xlws.FILTER(V$63:V85,MOD(_xlfn.SEQUENCE(ROWS(V$63:V85)),5)=4)),ROUND(V$59/_xlfn.DAYS(V$16,U$16)*IF(YEAR(U$16+1)=$D86,_xlfn.DAYS(DATE($D86,12,31),U$16)+1,IF(AND(YEAR(U$16+1)&lt;$D86,$D86&lt;YEAR(V$16)),_xlfn.DAYS(DATE($D86,12,31),DATE($D86,1,1))+1,0)),0))</f>
        <v>0</v>
      </c>
      <c r="W86" s="116" cm="1">
        <f t="array" ref="W86">IF(YEAR(W$16)=$D86, W$59-SUM(_xlfn._xlws.FILTER(W$63:W85,MOD(_xlfn.SEQUENCE(ROWS(W$63:W85)),5)=4)),ROUND(W$59/_xlfn.DAYS(W$16,V$16)*IF(YEAR(V$16+1)=$D86,_xlfn.DAYS(DATE($D86,12,31),V$16)+1,IF(AND(YEAR(V$16+1)&lt;$D86,$D86&lt;YEAR(W$16)),_xlfn.DAYS(DATE($D86,12,31),DATE($D86,1,1))+1,0)),0))</f>
        <v>0</v>
      </c>
      <c r="X86" s="116" cm="1">
        <f t="array" ref="X86">IF(YEAR(X$16)=$D86, X$59-SUM(_xlfn._xlws.FILTER(X$63:X85,MOD(_xlfn.SEQUENCE(ROWS(X$63:X85)),5)=4)),ROUND(X$59/_xlfn.DAYS(X$16,W$16)*IF(YEAR(W$16+1)=$D86,_xlfn.DAYS(DATE($D86,12,31),W$16)+1,IF(AND(YEAR(W$16+1)&lt;$D86,$D86&lt;YEAR(X$16)),_xlfn.DAYS(DATE($D86,12,31),DATE($D86,1,1))+1,0)),0))</f>
        <v>0</v>
      </c>
    </row>
    <row r="87" spans="1:24" ht="17" hidden="1" outlineLevel="1" x14ac:dyDescent="0.25">
      <c r="A87" s="5">
        <v>33</v>
      </c>
      <c r="B87" s="129" t="s">
        <v>170</v>
      </c>
      <c r="C87" s="117" t="s">
        <v>171</v>
      </c>
      <c r="D87" s="118">
        <f t="shared" si="36"/>
        <v>2024</v>
      </c>
      <c r="E87" s="119">
        <f>E83-E86</f>
        <v>0</v>
      </c>
      <c r="F87" s="119">
        <f t="shared" ref="F87:X87" si="40">F83-F86</f>
        <v>0</v>
      </c>
      <c r="G87" s="119">
        <f t="shared" si="40"/>
        <v>0</v>
      </c>
      <c r="H87" s="119">
        <f t="shared" si="40"/>
        <v>16224</v>
      </c>
      <c r="I87" s="119">
        <f t="shared" si="40"/>
        <v>5040</v>
      </c>
      <c r="J87" s="119">
        <f t="shared" si="40"/>
        <v>0</v>
      </c>
      <c r="K87" s="119">
        <f t="shared" si="40"/>
        <v>0</v>
      </c>
      <c r="L87" s="119">
        <f t="shared" si="40"/>
        <v>0</v>
      </c>
      <c r="M87" s="119">
        <f t="shared" si="40"/>
        <v>0</v>
      </c>
      <c r="N87" s="119">
        <f t="shared" si="40"/>
        <v>0</v>
      </c>
      <c r="O87" s="119">
        <f t="shared" si="40"/>
        <v>0</v>
      </c>
      <c r="P87" s="119">
        <f t="shared" si="40"/>
        <v>0</v>
      </c>
      <c r="Q87" s="119">
        <f t="shared" si="40"/>
        <v>0</v>
      </c>
      <c r="R87" s="119">
        <f t="shared" si="40"/>
        <v>0</v>
      </c>
      <c r="S87" s="119">
        <f t="shared" si="40"/>
        <v>0</v>
      </c>
      <c r="T87" s="119">
        <f t="shared" si="40"/>
        <v>0</v>
      </c>
      <c r="U87" s="119">
        <f t="shared" si="40"/>
        <v>0</v>
      </c>
      <c r="V87" s="119">
        <f t="shared" si="40"/>
        <v>0</v>
      </c>
      <c r="W87" s="119">
        <f t="shared" si="40"/>
        <v>0</v>
      </c>
      <c r="X87" s="119">
        <f t="shared" si="40"/>
        <v>0</v>
      </c>
    </row>
    <row r="88" spans="1:24" ht="17" hidden="1" outlineLevel="1" x14ac:dyDescent="0.25">
      <c r="A88" s="5">
        <v>27</v>
      </c>
      <c r="B88" s="37" t="s">
        <v>162</v>
      </c>
      <c r="C88" s="120" t="s">
        <v>163</v>
      </c>
      <c r="D88" s="121">
        <f t="shared" si="36"/>
        <v>2025</v>
      </c>
      <c r="E88" s="122" cm="1">
        <f t="array" ref="E88">IF(YEAR(E$16)=$D88, E$44-SUM(_xlfn._xlws.FILTER(E$63:E87,MOD(_xlfn.SEQUENCE(ROWS(E$63:E87)),5)=1)),ROUND(E$44/_xlfn.DAYS(E$16,D$16)*IF(YEAR(D$16+1)=$D88,_xlfn.DAYS(DATE($D88,12,31),D$16)+1,IF(AND(YEAR(D$16+1)&lt;$D88,$D88&lt;YEAR(E$16)),_xlfn.DAYS(DATE($D88,12,31),DATE($D88,1,1))+1,0)),0))</f>
        <v>0</v>
      </c>
      <c r="F88" s="122" cm="1">
        <f t="array" ref="F88">IF(YEAR(F$16)=$D88, F$44-SUM(_xlfn._xlws.FILTER(F$63:F87,MOD(_xlfn.SEQUENCE(ROWS(F$63:F87)),5)=1)),ROUND(F$44/_xlfn.DAYS(F$16,E$16)*IF(YEAR(E$16+1)=$D88,_xlfn.DAYS(DATE($D88,12,31),E$16)+1,IF(AND(YEAR(E$16+1)&lt;$D88,$D88&lt;YEAR(F$16)),_xlfn.DAYS(DATE($D88,12,31),DATE($D88,1,1))+1,0)),0))</f>
        <v>0</v>
      </c>
      <c r="G88" s="122" cm="1">
        <f t="array" ref="G88">IF(YEAR(G$16)=$D88, G$44-SUM(_xlfn._xlws.FILTER(G$63:G87,MOD(_xlfn.SEQUENCE(ROWS(G$63:G87)),5)=1)),ROUND(G$44/_xlfn.DAYS(G$16,F$16)*IF(YEAR(F$16+1)=$D88,_xlfn.DAYS(DATE($D88,12,31),F$16)+1,IF(AND(YEAR(F$16+1)&lt;$D88,$D88&lt;YEAR(G$16)),_xlfn.DAYS(DATE($D88,12,31),DATE($D88,1,1))+1,0)),0))</f>
        <v>0</v>
      </c>
      <c r="H88" s="122" cm="1">
        <f t="array" ref="H88">IF(YEAR(H$16)=$D88, H$44-SUM(_xlfn._xlws.FILTER(H$63:H87,MOD(_xlfn.SEQUENCE(ROWS(H$63:H87)),5)=1)),ROUND(H$44/_xlfn.DAYS(H$16,G$16)*IF(YEAR(G$16+1)=$D88,_xlfn.DAYS(DATE($D88,12,31),G$16)+1,IF(AND(YEAR(G$16+1)&lt;$D88,$D88&lt;YEAR(H$16)),_xlfn.DAYS(DATE($D88,12,31),DATE($D88,1,1))+1,0)),0))</f>
        <v>0</v>
      </c>
      <c r="I88" s="122" cm="1">
        <f t="array" ref="I88">IF(YEAR(I$16)=$D88, I$44-SUM(_xlfn._xlws.FILTER(I$63:I87,MOD(_xlfn.SEQUENCE(ROWS(I$63:I87)),5)=1)),ROUND(I$44/_xlfn.DAYS(I$16,H$16)*IF(YEAR(H$16+1)=$D88,_xlfn.DAYS(DATE($D88,12,31),H$16)+1,IF(AND(YEAR(H$16+1)&lt;$D88,$D88&lt;YEAR(I$16)),_xlfn.DAYS(DATE($D88,12,31),DATE($D88,1,1))+1,0)),0))</f>
        <v>29518</v>
      </c>
      <c r="J88" s="122" cm="1">
        <f t="array" ref="J88">IF(YEAR(J$16)=$D88, J$44-SUM(_xlfn._xlws.FILTER(J$63:J87,MOD(_xlfn.SEQUENCE(ROWS(J$63:J87)),5)=1)),ROUND(J$44/_xlfn.DAYS(J$16,I$16)*IF(YEAR(I$16+1)=$D88,_xlfn.DAYS(DATE($D88,12,31),I$16)+1,IF(AND(YEAR(I$16+1)&lt;$D88,$D88&lt;YEAR(J$16)),_xlfn.DAYS(DATE($D88,12,31),DATE($D88,1,1))+1,0)),0))</f>
        <v>5799</v>
      </c>
      <c r="K88" s="122" cm="1">
        <f t="array" ref="K88">IF(YEAR(K$16)=$D88, K$44-SUM(_xlfn._xlws.FILTER(K$63:K87,MOD(_xlfn.SEQUENCE(ROWS(K$63:K87)),5)=1)),ROUND(K$44/_xlfn.DAYS(K$16,J$16)*IF(YEAR(J$16+1)=$D88,_xlfn.DAYS(DATE($D88,12,31),J$16)+1,IF(AND(YEAR(J$16+1)&lt;$D88,$D88&lt;YEAR(K$16)),_xlfn.DAYS(DATE($D88,12,31),DATE($D88,1,1))+1,0)),0))</f>
        <v>0</v>
      </c>
      <c r="L88" s="122" cm="1">
        <f t="array" ref="L88">IF(YEAR(L$16)=$D88, L$44-SUM(_xlfn._xlws.FILTER(L$63:L87,MOD(_xlfn.SEQUENCE(ROWS(L$63:L87)),5)=1)),ROUND(L$44/_xlfn.DAYS(L$16,K$16)*IF(YEAR(K$16+1)=$D88,_xlfn.DAYS(DATE($D88,12,31),K$16)+1,IF(AND(YEAR(K$16+1)&lt;$D88,$D88&lt;YEAR(L$16)),_xlfn.DAYS(DATE($D88,12,31),DATE($D88,1,1))+1,0)),0))</f>
        <v>0</v>
      </c>
      <c r="M88" s="122" cm="1">
        <f t="array" ref="M88">IF(YEAR(M$16)=$D88, M$44-SUM(_xlfn._xlws.FILTER(M$63:M87,MOD(_xlfn.SEQUENCE(ROWS(M$63:M87)),5)=1)),ROUND(M$44/_xlfn.DAYS(M$16,L$16)*IF(YEAR(L$16+1)=$D88,_xlfn.DAYS(DATE($D88,12,31),L$16)+1,IF(AND(YEAR(L$16+1)&lt;$D88,$D88&lt;YEAR(M$16)),_xlfn.DAYS(DATE($D88,12,31),DATE($D88,1,1))+1,0)),0))</f>
        <v>0</v>
      </c>
      <c r="N88" s="122" cm="1">
        <f t="array" ref="N88">IF(YEAR(N$16)=$D88, N$44-SUM(_xlfn._xlws.FILTER(N$63:N87,MOD(_xlfn.SEQUENCE(ROWS(N$63:N87)),5)=1)),ROUND(N$44/_xlfn.DAYS(N$16,M$16)*IF(YEAR(M$16+1)=$D88,_xlfn.DAYS(DATE($D88,12,31),M$16)+1,IF(AND(YEAR(M$16+1)&lt;$D88,$D88&lt;YEAR(N$16)),_xlfn.DAYS(DATE($D88,12,31),DATE($D88,1,1))+1,0)),0))</f>
        <v>0</v>
      </c>
      <c r="O88" s="122" cm="1">
        <f t="array" ref="O88">IF(YEAR(O$16)=$D88, O$44-SUM(_xlfn._xlws.FILTER(O$63:O87,MOD(_xlfn.SEQUENCE(ROWS(O$63:O87)),5)=1)),ROUND(O$44/_xlfn.DAYS(O$16,N$16)*IF(YEAR(N$16+1)=$D88,_xlfn.DAYS(DATE($D88,12,31),N$16)+1,IF(AND(YEAR(N$16+1)&lt;$D88,$D88&lt;YEAR(O$16)),_xlfn.DAYS(DATE($D88,12,31),DATE($D88,1,1))+1,0)),0))</f>
        <v>0</v>
      </c>
      <c r="P88" s="122" cm="1">
        <f t="array" ref="P88">IF(YEAR(P$16)=$D88, P$44-SUM(_xlfn._xlws.FILTER(P$63:P87,MOD(_xlfn.SEQUENCE(ROWS(P$63:P87)),5)=1)),ROUND(P$44/_xlfn.DAYS(P$16,O$16)*IF(YEAR(O$16+1)=$D88,_xlfn.DAYS(DATE($D88,12,31),O$16)+1,IF(AND(YEAR(O$16+1)&lt;$D88,$D88&lt;YEAR(P$16)),_xlfn.DAYS(DATE($D88,12,31),DATE($D88,1,1))+1,0)),0))</f>
        <v>0</v>
      </c>
      <c r="Q88" s="122" cm="1">
        <f t="array" ref="Q88">IF(YEAR(Q$16)=$D88, Q$44-SUM(_xlfn._xlws.FILTER(Q$63:Q87,MOD(_xlfn.SEQUENCE(ROWS(Q$63:Q87)),5)=1)),ROUND(Q$44/_xlfn.DAYS(Q$16,P$16)*IF(YEAR(P$16+1)=$D88,_xlfn.DAYS(DATE($D88,12,31),P$16)+1,IF(AND(YEAR(P$16+1)&lt;$D88,$D88&lt;YEAR(Q$16)),_xlfn.DAYS(DATE($D88,12,31),DATE($D88,1,1))+1,0)),0))</f>
        <v>0</v>
      </c>
      <c r="R88" s="122" cm="1">
        <f t="array" ref="R88">IF(YEAR(R$16)=$D88, R$44-SUM(_xlfn._xlws.FILTER(R$63:R87,MOD(_xlfn.SEQUENCE(ROWS(R$63:R87)),5)=1)),ROUND(R$44/_xlfn.DAYS(R$16,Q$16)*IF(YEAR(Q$16+1)=$D88,_xlfn.DAYS(DATE($D88,12,31),Q$16)+1,IF(AND(YEAR(Q$16+1)&lt;$D88,$D88&lt;YEAR(R$16)),_xlfn.DAYS(DATE($D88,12,31),DATE($D88,1,1))+1,0)),0))</f>
        <v>0</v>
      </c>
      <c r="S88" s="122" cm="1">
        <f t="array" ref="S88">IF(YEAR(S$16)=$D88, S$44-SUM(_xlfn._xlws.FILTER(S$63:S87,MOD(_xlfn.SEQUENCE(ROWS(S$63:S87)),5)=1)),ROUND(S$44/_xlfn.DAYS(S$16,R$16)*IF(YEAR(R$16+1)=$D88,_xlfn.DAYS(DATE($D88,12,31),R$16)+1,IF(AND(YEAR(R$16+1)&lt;$D88,$D88&lt;YEAR(S$16)),_xlfn.DAYS(DATE($D88,12,31),DATE($D88,1,1))+1,0)),0))</f>
        <v>0</v>
      </c>
      <c r="T88" s="122" cm="1">
        <f t="array" ref="T88">IF(YEAR(T$16)=$D88, T$44-SUM(_xlfn._xlws.FILTER(T$63:T87,MOD(_xlfn.SEQUENCE(ROWS(T$63:T87)),5)=1)),ROUND(T$44/_xlfn.DAYS(T$16,S$16)*IF(YEAR(S$16+1)=$D88,_xlfn.DAYS(DATE($D88,12,31),S$16)+1,IF(AND(YEAR(S$16+1)&lt;$D88,$D88&lt;YEAR(T$16)),_xlfn.DAYS(DATE($D88,12,31),DATE($D88,1,1))+1,0)),0))</f>
        <v>0</v>
      </c>
      <c r="U88" s="122" cm="1">
        <f t="array" ref="U88">IF(YEAR(U$16)=$D88, U$44-SUM(_xlfn._xlws.FILTER(U$63:U87,MOD(_xlfn.SEQUENCE(ROWS(U$63:U87)),5)=1)),ROUND(U$44/_xlfn.DAYS(U$16,T$16)*IF(YEAR(T$16+1)=$D88,_xlfn.DAYS(DATE($D88,12,31),T$16)+1,IF(AND(YEAR(T$16+1)&lt;$D88,$D88&lt;YEAR(U$16)),_xlfn.DAYS(DATE($D88,12,31),DATE($D88,1,1))+1,0)),0))</f>
        <v>0</v>
      </c>
      <c r="V88" s="122" cm="1">
        <f t="array" ref="V88">IF(YEAR(V$16)=$D88, V$44-SUM(_xlfn._xlws.FILTER(V$63:V87,MOD(_xlfn.SEQUENCE(ROWS(V$63:V87)),5)=1)),ROUND(V$44/_xlfn.DAYS(V$16,U$16)*IF(YEAR(U$16+1)=$D88,_xlfn.DAYS(DATE($D88,12,31),U$16)+1,IF(AND(YEAR(U$16+1)&lt;$D88,$D88&lt;YEAR(V$16)),_xlfn.DAYS(DATE($D88,12,31),DATE($D88,1,1))+1,0)),0))</f>
        <v>0</v>
      </c>
      <c r="W88" s="122" cm="1">
        <f t="array" ref="W88">IF(YEAR(W$16)=$D88, W$44-SUM(_xlfn._xlws.FILTER(W$63:W87,MOD(_xlfn.SEQUENCE(ROWS(W$63:W87)),5)=1)),ROUND(W$44/_xlfn.DAYS(W$16,V$16)*IF(YEAR(V$16+1)=$D88,_xlfn.DAYS(DATE($D88,12,31),V$16)+1,IF(AND(YEAR(V$16+1)&lt;$D88,$D88&lt;YEAR(W$16)),_xlfn.DAYS(DATE($D88,12,31),DATE($D88,1,1))+1,0)),0))</f>
        <v>0</v>
      </c>
      <c r="X88" s="122" cm="1">
        <f t="array" ref="X88">IF(YEAR(X$16)=$D88, X$44-SUM(_xlfn._xlws.FILTER(X$63:X87,MOD(_xlfn.SEQUENCE(ROWS(X$63:X87)),5)=1)),ROUND(X$44/_xlfn.DAYS(X$16,W$16)*IF(YEAR(W$16+1)=$D88,_xlfn.DAYS(DATE($D88,12,31),W$16)+1,IF(AND(YEAR(W$16+1)&lt;$D88,$D88&lt;YEAR(X$16)),_xlfn.DAYS(DATE($D88,12,31),DATE($D88,1,1))+1,0)),0))</f>
        <v>0</v>
      </c>
    </row>
    <row r="89" spans="1:24" ht="17" hidden="1" outlineLevel="1" x14ac:dyDescent="0.25">
      <c r="A89" s="5">
        <v>28</v>
      </c>
      <c r="B89" s="129" t="s">
        <v>164</v>
      </c>
      <c r="C89" s="120" t="s">
        <v>165</v>
      </c>
      <c r="D89" s="121">
        <f t="shared" si="36"/>
        <v>2025</v>
      </c>
      <c r="E89" s="122" cm="1">
        <f t="array" ref="E89">IF(YEAR(E$16)=$D89, E$46-SUM(_xlfn._xlws.FILTER(E$63:E88,MOD(_xlfn.SEQUENCE(ROWS(E$63:E88)),5)=2)),ROUND(E$46/_xlfn.DAYS(E$16,D$16)*IF(YEAR(D$16+1)=$D89,_xlfn.DAYS(DATE($D89,12,31),D$16)+1,IF(AND(YEAR(D$16+1)&lt;$D89,$D89&lt;YEAR(E$16)),_xlfn.DAYS(DATE($D89,12,31),DATE($D89,1,1))+1,0)),0))</f>
        <v>0</v>
      </c>
      <c r="F89" s="122" cm="1">
        <f t="array" ref="F89">IF(YEAR(F$16)=$D89, F$46-SUM(_xlfn._xlws.FILTER(F$63:F88,MOD(_xlfn.SEQUENCE(ROWS(F$63:F88)),5)=2)),ROUND(F$46/_xlfn.DAYS(F$16,E$16)*IF(YEAR(E$16+1)=$D89,_xlfn.DAYS(DATE($D89,12,31),E$16)+1,IF(AND(YEAR(E$16+1)&lt;$D89,$D89&lt;YEAR(F$16)),_xlfn.DAYS(DATE($D89,12,31),DATE($D89,1,1))+1,0)),0))</f>
        <v>0</v>
      </c>
      <c r="G89" s="122" cm="1">
        <f t="array" ref="G89">IF(YEAR(G$16)=$D89, G$46-SUM(_xlfn._xlws.FILTER(G$63:G88,MOD(_xlfn.SEQUENCE(ROWS(G$63:G88)),5)=2)),ROUND(G$46/_xlfn.DAYS(G$16,F$16)*IF(YEAR(F$16+1)=$D89,_xlfn.DAYS(DATE($D89,12,31),F$16)+1,IF(AND(YEAR(F$16+1)&lt;$D89,$D89&lt;YEAR(G$16)),_xlfn.DAYS(DATE($D89,12,31),DATE($D89,1,1))+1,0)),0))</f>
        <v>0</v>
      </c>
      <c r="H89" s="122" cm="1">
        <f t="array" ref="H89">IF(YEAR(H$16)=$D89, H$46-SUM(_xlfn._xlws.FILTER(H$63:H88,MOD(_xlfn.SEQUENCE(ROWS(H$63:H88)),5)=2)),ROUND(H$46/_xlfn.DAYS(H$16,G$16)*IF(YEAR(G$16+1)=$D89,_xlfn.DAYS(DATE($D89,12,31),G$16)+1,IF(AND(YEAR(G$16+1)&lt;$D89,$D89&lt;YEAR(H$16)),_xlfn.DAYS(DATE($D89,12,31),DATE($D89,1,1))+1,0)),0))</f>
        <v>0</v>
      </c>
      <c r="I89" s="122" cm="1">
        <f t="array" ref="I89">IF(YEAR(I$16)=$D89, I$46-SUM(_xlfn._xlws.FILTER(I$63:I88,MOD(_xlfn.SEQUENCE(ROWS(I$63:I88)),5)=2)),ROUND(I$46/_xlfn.DAYS(I$16,H$16)*IF(YEAR(H$16+1)=$D89,_xlfn.DAYS(DATE($D89,12,31),H$16)+1,IF(AND(YEAR(H$16+1)&lt;$D89,$D89&lt;YEAR(I$16)),_xlfn.DAYS(DATE($D89,12,31),DATE($D89,1,1))+1,0)),0))</f>
        <v>4428</v>
      </c>
      <c r="J89" s="122" cm="1">
        <f t="array" ref="J89">IF(YEAR(J$16)=$D89, J$46-SUM(_xlfn._xlws.FILTER(J$63:J88,MOD(_xlfn.SEQUENCE(ROWS(J$63:J88)),5)=2)),ROUND(J$46/_xlfn.DAYS(J$16,I$16)*IF(YEAR(I$16+1)=$D89,_xlfn.DAYS(DATE($D89,12,31),I$16)+1,IF(AND(YEAR(I$16+1)&lt;$D89,$D89&lt;YEAR(J$16)),_xlfn.DAYS(DATE($D89,12,31),DATE($D89,1,1))+1,0)),0))</f>
        <v>1102</v>
      </c>
      <c r="K89" s="122" cm="1">
        <f t="array" ref="K89">IF(YEAR(K$16)=$D89, K$46-SUM(_xlfn._xlws.FILTER(K$63:K88,MOD(_xlfn.SEQUENCE(ROWS(K$63:K88)),5)=2)),ROUND(K$46/_xlfn.DAYS(K$16,J$16)*IF(YEAR(J$16+1)=$D89,_xlfn.DAYS(DATE($D89,12,31),J$16)+1,IF(AND(YEAR(J$16+1)&lt;$D89,$D89&lt;YEAR(K$16)),_xlfn.DAYS(DATE($D89,12,31),DATE($D89,1,1))+1,0)),0))</f>
        <v>0</v>
      </c>
      <c r="L89" s="122" cm="1">
        <f t="array" ref="L89">IF(YEAR(L$16)=$D89, L$46-SUM(_xlfn._xlws.FILTER(L$63:L88,MOD(_xlfn.SEQUENCE(ROWS(L$63:L88)),5)=2)),ROUND(L$46/_xlfn.DAYS(L$16,K$16)*IF(YEAR(K$16+1)=$D89,_xlfn.DAYS(DATE($D89,12,31),K$16)+1,IF(AND(YEAR(K$16+1)&lt;$D89,$D89&lt;YEAR(L$16)),_xlfn.DAYS(DATE($D89,12,31),DATE($D89,1,1))+1,0)),0))</f>
        <v>0</v>
      </c>
      <c r="M89" s="122" cm="1">
        <f t="array" ref="M89">IF(YEAR(M$16)=$D89, M$46-SUM(_xlfn._xlws.FILTER(M$63:M88,MOD(_xlfn.SEQUENCE(ROWS(M$63:M88)),5)=2)),ROUND(M$46/_xlfn.DAYS(M$16,L$16)*IF(YEAR(L$16+1)=$D89,_xlfn.DAYS(DATE($D89,12,31),L$16)+1,IF(AND(YEAR(L$16+1)&lt;$D89,$D89&lt;YEAR(M$16)),_xlfn.DAYS(DATE($D89,12,31),DATE($D89,1,1))+1,0)),0))</f>
        <v>0</v>
      </c>
      <c r="N89" s="122" cm="1">
        <f t="array" ref="N89">IF(YEAR(N$16)=$D89, N$46-SUM(_xlfn._xlws.FILTER(N$63:N88,MOD(_xlfn.SEQUENCE(ROWS(N$63:N88)),5)=2)),ROUND(N$46/_xlfn.DAYS(N$16,M$16)*IF(YEAR(M$16+1)=$D89,_xlfn.DAYS(DATE($D89,12,31),M$16)+1,IF(AND(YEAR(M$16+1)&lt;$D89,$D89&lt;YEAR(N$16)),_xlfn.DAYS(DATE($D89,12,31),DATE($D89,1,1))+1,0)),0))</f>
        <v>0</v>
      </c>
      <c r="O89" s="122" cm="1">
        <f t="array" ref="O89">IF(YEAR(O$16)=$D89, O$46-SUM(_xlfn._xlws.FILTER(O$63:O88,MOD(_xlfn.SEQUENCE(ROWS(O$63:O88)),5)=2)),ROUND(O$46/_xlfn.DAYS(O$16,N$16)*IF(YEAR(N$16+1)=$D89,_xlfn.DAYS(DATE($D89,12,31),N$16)+1,IF(AND(YEAR(N$16+1)&lt;$D89,$D89&lt;YEAR(O$16)),_xlfn.DAYS(DATE($D89,12,31),DATE($D89,1,1))+1,0)),0))</f>
        <v>0</v>
      </c>
      <c r="P89" s="122" cm="1">
        <f t="array" ref="P89">IF(YEAR(P$16)=$D89, P$46-SUM(_xlfn._xlws.FILTER(P$63:P88,MOD(_xlfn.SEQUENCE(ROWS(P$63:P88)),5)=2)),ROUND(P$46/_xlfn.DAYS(P$16,O$16)*IF(YEAR(O$16+1)=$D89,_xlfn.DAYS(DATE($D89,12,31),O$16)+1,IF(AND(YEAR(O$16+1)&lt;$D89,$D89&lt;YEAR(P$16)),_xlfn.DAYS(DATE($D89,12,31),DATE($D89,1,1))+1,0)),0))</f>
        <v>0</v>
      </c>
      <c r="Q89" s="122" cm="1">
        <f t="array" ref="Q89">IF(YEAR(Q$16)=$D89, Q$46-SUM(_xlfn._xlws.FILTER(Q$63:Q88,MOD(_xlfn.SEQUENCE(ROWS(Q$63:Q88)),5)=2)),ROUND(Q$46/_xlfn.DAYS(Q$16,P$16)*IF(YEAR(P$16+1)=$D89,_xlfn.DAYS(DATE($D89,12,31),P$16)+1,IF(AND(YEAR(P$16+1)&lt;$D89,$D89&lt;YEAR(Q$16)),_xlfn.DAYS(DATE($D89,12,31),DATE($D89,1,1))+1,0)),0))</f>
        <v>0</v>
      </c>
      <c r="R89" s="122" cm="1">
        <f t="array" ref="R89">IF(YEAR(R$16)=$D89, R$46-SUM(_xlfn._xlws.FILTER(R$63:R88,MOD(_xlfn.SEQUENCE(ROWS(R$63:R88)),5)=2)),ROUND(R$46/_xlfn.DAYS(R$16,Q$16)*IF(YEAR(Q$16+1)=$D89,_xlfn.DAYS(DATE($D89,12,31),Q$16)+1,IF(AND(YEAR(Q$16+1)&lt;$D89,$D89&lt;YEAR(R$16)),_xlfn.DAYS(DATE($D89,12,31),DATE($D89,1,1))+1,0)),0))</f>
        <v>0</v>
      </c>
      <c r="S89" s="122" cm="1">
        <f t="array" ref="S89">IF(YEAR(S$16)=$D89, S$46-SUM(_xlfn._xlws.FILTER(S$63:S88,MOD(_xlfn.SEQUENCE(ROWS(S$63:S88)),5)=2)),ROUND(S$46/_xlfn.DAYS(S$16,R$16)*IF(YEAR(R$16+1)=$D89,_xlfn.DAYS(DATE($D89,12,31),R$16)+1,IF(AND(YEAR(R$16+1)&lt;$D89,$D89&lt;YEAR(S$16)),_xlfn.DAYS(DATE($D89,12,31),DATE($D89,1,1))+1,0)),0))</f>
        <v>0</v>
      </c>
      <c r="T89" s="122" cm="1">
        <f t="array" ref="T89">IF(YEAR(T$16)=$D89, T$46-SUM(_xlfn._xlws.FILTER(T$63:T88,MOD(_xlfn.SEQUENCE(ROWS(T$63:T88)),5)=2)),ROUND(T$46/_xlfn.DAYS(T$16,S$16)*IF(YEAR(S$16+1)=$D89,_xlfn.DAYS(DATE($D89,12,31),S$16)+1,IF(AND(YEAR(S$16+1)&lt;$D89,$D89&lt;YEAR(T$16)),_xlfn.DAYS(DATE($D89,12,31),DATE($D89,1,1))+1,0)),0))</f>
        <v>0</v>
      </c>
      <c r="U89" s="122" cm="1">
        <f t="array" ref="U89">IF(YEAR(U$16)=$D89, U$46-SUM(_xlfn._xlws.FILTER(U$63:U88,MOD(_xlfn.SEQUENCE(ROWS(U$63:U88)),5)=2)),ROUND(U$46/_xlfn.DAYS(U$16,T$16)*IF(YEAR(T$16+1)=$D89,_xlfn.DAYS(DATE($D89,12,31),T$16)+1,IF(AND(YEAR(T$16+1)&lt;$D89,$D89&lt;YEAR(U$16)),_xlfn.DAYS(DATE($D89,12,31),DATE($D89,1,1))+1,0)),0))</f>
        <v>0</v>
      </c>
      <c r="V89" s="122" cm="1">
        <f t="array" ref="V89">IF(YEAR(V$16)=$D89, V$46-SUM(_xlfn._xlws.FILTER(V$63:V88,MOD(_xlfn.SEQUENCE(ROWS(V$63:V88)),5)=2)),ROUND(V$46/_xlfn.DAYS(V$16,U$16)*IF(YEAR(U$16+1)=$D89,_xlfn.DAYS(DATE($D89,12,31),U$16)+1,IF(AND(YEAR(U$16+1)&lt;$D89,$D89&lt;YEAR(V$16)),_xlfn.DAYS(DATE($D89,12,31),DATE($D89,1,1))+1,0)),0))</f>
        <v>0</v>
      </c>
      <c r="W89" s="122" cm="1">
        <f t="array" ref="W89">IF(YEAR(W$16)=$D89, W$46-SUM(_xlfn._xlws.FILTER(W$63:W88,MOD(_xlfn.SEQUENCE(ROWS(W$63:W88)),5)=2)),ROUND(W$46/_xlfn.DAYS(W$16,V$16)*IF(YEAR(V$16+1)=$D89,_xlfn.DAYS(DATE($D89,12,31),V$16)+1,IF(AND(YEAR(V$16+1)&lt;$D89,$D89&lt;YEAR(W$16)),_xlfn.DAYS(DATE($D89,12,31),DATE($D89,1,1))+1,0)),0))</f>
        <v>0</v>
      </c>
      <c r="X89" s="122" cm="1">
        <f t="array" ref="X89">IF(YEAR(X$16)=$D89, X$46-SUM(_xlfn._xlws.FILTER(X$63:X88,MOD(_xlfn.SEQUENCE(ROWS(X$63:X88)),5)=2)),ROUND(X$46/_xlfn.DAYS(X$16,W$16)*IF(YEAR(W$16+1)=$D89,_xlfn.DAYS(DATE($D89,12,31),W$16)+1,IF(AND(YEAR(W$16+1)&lt;$D89,$D89&lt;YEAR(X$16)),_xlfn.DAYS(DATE($D89,12,31),DATE($D89,1,1))+1,0)),0))</f>
        <v>0</v>
      </c>
    </row>
    <row r="90" spans="1:24" ht="17" hidden="1" outlineLevel="1" x14ac:dyDescent="0.25">
      <c r="A90" s="5">
        <v>29</v>
      </c>
      <c r="B90" s="129" t="s">
        <v>166</v>
      </c>
      <c r="C90" s="120" t="s">
        <v>167</v>
      </c>
      <c r="D90" s="121">
        <f t="shared" si="36"/>
        <v>2025</v>
      </c>
      <c r="E90" s="123">
        <f>E88-E89</f>
        <v>0</v>
      </c>
      <c r="F90" s="123">
        <f t="shared" ref="F90:X90" si="41">F88-F89</f>
        <v>0</v>
      </c>
      <c r="G90" s="123">
        <f t="shared" si="41"/>
        <v>0</v>
      </c>
      <c r="H90" s="123">
        <f t="shared" si="41"/>
        <v>0</v>
      </c>
      <c r="I90" s="123">
        <f t="shared" si="41"/>
        <v>25090</v>
      </c>
      <c r="J90" s="123">
        <f t="shared" si="41"/>
        <v>4697</v>
      </c>
      <c r="K90" s="123">
        <f t="shared" si="41"/>
        <v>0</v>
      </c>
      <c r="L90" s="123">
        <f t="shared" si="41"/>
        <v>0</v>
      </c>
      <c r="M90" s="123">
        <f t="shared" si="41"/>
        <v>0</v>
      </c>
      <c r="N90" s="123">
        <f t="shared" si="41"/>
        <v>0</v>
      </c>
      <c r="O90" s="123">
        <f t="shared" si="41"/>
        <v>0</v>
      </c>
      <c r="P90" s="123">
        <f t="shared" si="41"/>
        <v>0</v>
      </c>
      <c r="Q90" s="123">
        <f t="shared" si="41"/>
        <v>0</v>
      </c>
      <c r="R90" s="123">
        <f t="shared" si="41"/>
        <v>0</v>
      </c>
      <c r="S90" s="123">
        <f t="shared" si="41"/>
        <v>0</v>
      </c>
      <c r="T90" s="123">
        <f t="shared" si="41"/>
        <v>0</v>
      </c>
      <c r="U90" s="123">
        <f t="shared" si="41"/>
        <v>0</v>
      </c>
      <c r="V90" s="123">
        <f t="shared" si="41"/>
        <v>0</v>
      </c>
      <c r="W90" s="123">
        <f t="shared" si="41"/>
        <v>0</v>
      </c>
      <c r="X90" s="123">
        <f t="shared" si="41"/>
        <v>0</v>
      </c>
    </row>
    <row r="91" spans="1:24" ht="17" hidden="1" outlineLevel="1" x14ac:dyDescent="0.25">
      <c r="A91" s="5">
        <v>31</v>
      </c>
      <c r="B91" s="129" t="s">
        <v>168</v>
      </c>
      <c r="C91" s="120" t="s">
        <v>169</v>
      </c>
      <c r="D91" s="121">
        <f t="shared" si="36"/>
        <v>2025</v>
      </c>
      <c r="E91" s="122" cm="1">
        <f t="array" ref="E91">IF(YEAR(E$16)=$D91, E$59-SUM(_xlfn._xlws.FILTER(E$63:E90,MOD(_xlfn.SEQUENCE(ROWS(E$63:E90)),5)=4)),ROUND(E$59/_xlfn.DAYS(E$16,D$16)*IF(YEAR(D$16+1)=$D91,_xlfn.DAYS(DATE($D91,12,31),D$16)+1,IF(AND(YEAR(D$16+1)&lt;$D91,$D91&lt;YEAR(E$16)),_xlfn.DAYS(DATE($D91,12,31),DATE($D91,1,1))+1,0)),0))</f>
        <v>0</v>
      </c>
      <c r="F91" s="122" cm="1">
        <f t="array" ref="F91">IF(YEAR(F$16)=$D91, F$59-SUM(_xlfn._xlws.FILTER(F$63:F90,MOD(_xlfn.SEQUENCE(ROWS(F$63:F90)),5)=4)),ROUND(F$59/_xlfn.DAYS(F$16,E$16)*IF(YEAR(E$16+1)=$D91,_xlfn.DAYS(DATE($D91,12,31),E$16)+1,IF(AND(YEAR(E$16+1)&lt;$D91,$D91&lt;YEAR(F$16)),_xlfn.DAYS(DATE($D91,12,31),DATE($D91,1,1))+1,0)),0))</f>
        <v>0</v>
      </c>
      <c r="G91" s="122" cm="1">
        <f t="array" ref="G91">IF(YEAR(G$16)=$D91, G$59-SUM(_xlfn._xlws.FILTER(G$63:G90,MOD(_xlfn.SEQUENCE(ROWS(G$63:G90)),5)=4)),ROUND(G$59/_xlfn.DAYS(G$16,F$16)*IF(YEAR(F$16+1)=$D91,_xlfn.DAYS(DATE($D91,12,31),F$16)+1,IF(AND(YEAR(F$16+1)&lt;$D91,$D91&lt;YEAR(G$16)),_xlfn.DAYS(DATE($D91,12,31),DATE($D91,1,1))+1,0)),0))</f>
        <v>0</v>
      </c>
      <c r="H91" s="122" cm="1">
        <f t="array" ref="H91">IF(YEAR(H$16)=$D91, H$59-SUM(_xlfn._xlws.FILTER(H$63:H90,MOD(_xlfn.SEQUENCE(ROWS(H$63:H90)),5)=4)),ROUND(H$59/_xlfn.DAYS(H$16,G$16)*IF(YEAR(G$16+1)=$D91,_xlfn.DAYS(DATE($D91,12,31),G$16)+1,IF(AND(YEAR(G$16+1)&lt;$D91,$D91&lt;YEAR(H$16)),_xlfn.DAYS(DATE($D91,12,31),DATE($D91,1,1))+1,0)),0))</f>
        <v>0</v>
      </c>
      <c r="I91" s="122" cm="1">
        <f t="array" ref="I91">IF(YEAR(I$16)=$D91, I$59-SUM(_xlfn._xlws.FILTER(I$63:I90,MOD(_xlfn.SEQUENCE(ROWS(I$63:I90)),5)=4)),ROUND(I$59/_xlfn.DAYS(I$16,H$16)*IF(YEAR(H$16+1)=$D91,_xlfn.DAYS(DATE($D91,12,31),H$16)+1,IF(AND(YEAR(H$16+1)&lt;$D91,$D91&lt;YEAR(I$16)),_xlfn.DAYS(DATE($D91,12,31),DATE($D91,1,1))+1,0)),0))</f>
        <v>17523</v>
      </c>
      <c r="J91" s="122" cm="1">
        <f t="array" ref="J91">IF(YEAR(J$16)=$D91, J$59-SUM(_xlfn._xlws.FILTER(J$63:J90,MOD(_xlfn.SEQUENCE(ROWS(J$63:J90)),5)=4)),ROUND(J$59/_xlfn.DAYS(J$16,I$16)*IF(YEAR(I$16+1)=$D91,_xlfn.DAYS(DATE($D91,12,31),I$16)+1,IF(AND(YEAR(I$16+1)&lt;$D91,$D91&lt;YEAR(J$16)),_xlfn.DAYS(DATE($D91,12,31),DATE($D91,1,1))+1,0)),0))</f>
        <v>7290</v>
      </c>
      <c r="K91" s="122" cm="1">
        <f t="array" ref="K91">IF(YEAR(K$16)=$D91, K$59-SUM(_xlfn._xlws.FILTER(K$63:K90,MOD(_xlfn.SEQUENCE(ROWS(K$63:K90)),5)=4)),ROUND(K$59/_xlfn.DAYS(K$16,J$16)*IF(YEAR(J$16+1)=$D91,_xlfn.DAYS(DATE($D91,12,31),J$16)+1,IF(AND(YEAR(J$16+1)&lt;$D91,$D91&lt;YEAR(K$16)),_xlfn.DAYS(DATE($D91,12,31),DATE($D91,1,1))+1,0)),0))</f>
        <v>0</v>
      </c>
      <c r="L91" s="122" cm="1">
        <f t="array" ref="L91">IF(YEAR(L$16)=$D91, L$59-SUM(_xlfn._xlws.FILTER(L$63:L90,MOD(_xlfn.SEQUENCE(ROWS(L$63:L90)),5)=4)),ROUND(L$59/_xlfn.DAYS(L$16,K$16)*IF(YEAR(K$16+1)=$D91,_xlfn.DAYS(DATE($D91,12,31),K$16)+1,IF(AND(YEAR(K$16+1)&lt;$D91,$D91&lt;YEAR(L$16)),_xlfn.DAYS(DATE($D91,12,31),DATE($D91,1,1))+1,0)),0))</f>
        <v>0</v>
      </c>
      <c r="M91" s="122" cm="1">
        <f t="array" ref="M91">IF(YEAR(M$16)=$D91, M$59-SUM(_xlfn._xlws.FILTER(M$63:M90,MOD(_xlfn.SEQUENCE(ROWS(M$63:M90)),5)=4)),ROUND(M$59/_xlfn.DAYS(M$16,L$16)*IF(YEAR(L$16+1)=$D91,_xlfn.DAYS(DATE($D91,12,31),L$16)+1,IF(AND(YEAR(L$16+1)&lt;$D91,$D91&lt;YEAR(M$16)),_xlfn.DAYS(DATE($D91,12,31),DATE($D91,1,1))+1,0)),0))</f>
        <v>0</v>
      </c>
      <c r="N91" s="122" cm="1">
        <f t="array" ref="N91">IF(YEAR(N$16)=$D91, N$59-SUM(_xlfn._xlws.FILTER(N$63:N90,MOD(_xlfn.SEQUENCE(ROWS(N$63:N90)),5)=4)),ROUND(N$59/_xlfn.DAYS(N$16,M$16)*IF(YEAR(M$16+1)=$D91,_xlfn.DAYS(DATE($D91,12,31),M$16)+1,IF(AND(YEAR(M$16+1)&lt;$D91,$D91&lt;YEAR(N$16)),_xlfn.DAYS(DATE($D91,12,31),DATE($D91,1,1))+1,0)),0))</f>
        <v>0</v>
      </c>
      <c r="O91" s="122" cm="1">
        <f t="array" ref="O91">IF(YEAR(O$16)=$D91, O$59-SUM(_xlfn._xlws.FILTER(O$63:O90,MOD(_xlfn.SEQUENCE(ROWS(O$63:O90)),5)=4)),ROUND(O$59/_xlfn.DAYS(O$16,N$16)*IF(YEAR(N$16+1)=$D91,_xlfn.DAYS(DATE($D91,12,31),N$16)+1,IF(AND(YEAR(N$16+1)&lt;$D91,$D91&lt;YEAR(O$16)),_xlfn.DAYS(DATE($D91,12,31),DATE($D91,1,1))+1,0)),0))</f>
        <v>0</v>
      </c>
      <c r="P91" s="122" cm="1">
        <f t="array" ref="P91">IF(YEAR(P$16)=$D91, P$59-SUM(_xlfn._xlws.FILTER(P$63:P90,MOD(_xlfn.SEQUENCE(ROWS(P$63:P90)),5)=4)),ROUND(P$59/_xlfn.DAYS(P$16,O$16)*IF(YEAR(O$16+1)=$D91,_xlfn.DAYS(DATE($D91,12,31),O$16)+1,IF(AND(YEAR(O$16+1)&lt;$D91,$D91&lt;YEAR(P$16)),_xlfn.DAYS(DATE($D91,12,31),DATE($D91,1,1))+1,0)),0))</f>
        <v>0</v>
      </c>
      <c r="Q91" s="122" cm="1">
        <f t="array" ref="Q91">IF(YEAR(Q$16)=$D91, Q$59-SUM(_xlfn._xlws.FILTER(Q$63:Q90,MOD(_xlfn.SEQUENCE(ROWS(Q$63:Q90)),5)=4)),ROUND(Q$59/_xlfn.DAYS(Q$16,P$16)*IF(YEAR(P$16+1)=$D91,_xlfn.DAYS(DATE($D91,12,31),P$16)+1,IF(AND(YEAR(P$16+1)&lt;$D91,$D91&lt;YEAR(Q$16)),_xlfn.DAYS(DATE($D91,12,31),DATE($D91,1,1))+1,0)),0))</f>
        <v>0</v>
      </c>
      <c r="R91" s="122" cm="1">
        <f t="array" ref="R91">IF(YEAR(R$16)=$D91, R$59-SUM(_xlfn._xlws.FILTER(R$63:R90,MOD(_xlfn.SEQUENCE(ROWS(R$63:R90)),5)=4)),ROUND(R$59/_xlfn.DAYS(R$16,Q$16)*IF(YEAR(Q$16+1)=$D91,_xlfn.DAYS(DATE($D91,12,31),Q$16)+1,IF(AND(YEAR(Q$16+1)&lt;$D91,$D91&lt;YEAR(R$16)),_xlfn.DAYS(DATE($D91,12,31),DATE($D91,1,1))+1,0)),0))</f>
        <v>0</v>
      </c>
      <c r="S91" s="122" cm="1">
        <f t="array" ref="S91">IF(YEAR(S$16)=$D91, S$59-SUM(_xlfn._xlws.FILTER(S$63:S90,MOD(_xlfn.SEQUENCE(ROWS(S$63:S90)),5)=4)),ROUND(S$59/_xlfn.DAYS(S$16,R$16)*IF(YEAR(R$16+1)=$D91,_xlfn.DAYS(DATE($D91,12,31),R$16)+1,IF(AND(YEAR(R$16+1)&lt;$D91,$D91&lt;YEAR(S$16)),_xlfn.DAYS(DATE($D91,12,31),DATE($D91,1,1))+1,0)),0))</f>
        <v>0</v>
      </c>
      <c r="T91" s="122" cm="1">
        <f t="array" ref="T91">IF(YEAR(T$16)=$D91, T$59-SUM(_xlfn._xlws.FILTER(T$63:T90,MOD(_xlfn.SEQUENCE(ROWS(T$63:T90)),5)=4)),ROUND(T$59/_xlfn.DAYS(T$16,S$16)*IF(YEAR(S$16+1)=$D91,_xlfn.DAYS(DATE($D91,12,31),S$16)+1,IF(AND(YEAR(S$16+1)&lt;$D91,$D91&lt;YEAR(T$16)),_xlfn.DAYS(DATE($D91,12,31),DATE($D91,1,1))+1,0)),0))</f>
        <v>0</v>
      </c>
      <c r="U91" s="122" cm="1">
        <f t="array" ref="U91">IF(YEAR(U$16)=$D91, U$59-SUM(_xlfn._xlws.FILTER(U$63:U90,MOD(_xlfn.SEQUENCE(ROWS(U$63:U90)),5)=4)),ROUND(U$59/_xlfn.DAYS(U$16,T$16)*IF(YEAR(T$16+1)=$D91,_xlfn.DAYS(DATE($D91,12,31),T$16)+1,IF(AND(YEAR(T$16+1)&lt;$D91,$D91&lt;YEAR(U$16)),_xlfn.DAYS(DATE($D91,12,31),DATE($D91,1,1))+1,0)),0))</f>
        <v>0</v>
      </c>
      <c r="V91" s="122" cm="1">
        <f t="array" ref="V91">IF(YEAR(V$16)=$D91, V$59-SUM(_xlfn._xlws.FILTER(V$63:V90,MOD(_xlfn.SEQUENCE(ROWS(V$63:V90)),5)=4)),ROUND(V$59/_xlfn.DAYS(V$16,U$16)*IF(YEAR(U$16+1)=$D91,_xlfn.DAYS(DATE($D91,12,31),U$16)+1,IF(AND(YEAR(U$16+1)&lt;$D91,$D91&lt;YEAR(V$16)),_xlfn.DAYS(DATE($D91,12,31),DATE($D91,1,1))+1,0)),0))</f>
        <v>0</v>
      </c>
      <c r="W91" s="122" cm="1">
        <f t="array" ref="W91">IF(YEAR(W$16)=$D91, W$59-SUM(_xlfn._xlws.FILTER(W$63:W90,MOD(_xlfn.SEQUENCE(ROWS(W$63:W90)),5)=4)),ROUND(W$59/_xlfn.DAYS(W$16,V$16)*IF(YEAR(V$16+1)=$D91,_xlfn.DAYS(DATE($D91,12,31),V$16)+1,IF(AND(YEAR(V$16+1)&lt;$D91,$D91&lt;YEAR(W$16)),_xlfn.DAYS(DATE($D91,12,31),DATE($D91,1,1))+1,0)),0))</f>
        <v>0</v>
      </c>
      <c r="X91" s="122" cm="1">
        <f t="array" ref="X91">IF(YEAR(X$16)=$D91, X$59-SUM(_xlfn._xlws.FILTER(X$63:X90,MOD(_xlfn.SEQUENCE(ROWS(X$63:X90)),5)=4)),ROUND(X$59/_xlfn.DAYS(X$16,W$16)*IF(YEAR(W$16+1)=$D91,_xlfn.DAYS(DATE($D91,12,31),W$16)+1,IF(AND(YEAR(W$16+1)&lt;$D91,$D91&lt;YEAR(X$16)),_xlfn.DAYS(DATE($D91,12,31),DATE($D91,1,1))+1,0)),0))</f>
        <v>0</v>
      </c>
    </row>
    <row r="92" spans="1:24" ht="17" hidden="1" outlineLevel="1" x14ac:dyDescent="0.25">
      <c r="A92" s="5">
        <v>33</v>
      </c>
      <c r="B92" s="129" t="s">
        <v>170</v>
      </c>
      <c r="C92" s="124" t="s">
        <v>171</v>
      </c>
      <c r="D92" s="125">
        <f t="shared" si="36"/>
        <v>2025</v>
      </c>
      <c r="E92" s="126">
        <f>E88-E91</f>
        <v>0</v>
      </c>
      <c r="F92" s="126">
        <f t="shared" ref="F92:X92" si="42">F88-F91</f>
        <v>0</v>
      </c>
      <c r="G92" s="126">
        <f t="shared" si="42"/>
        <v>0</v>
      </c>
      <c r="H92" s="126">
        <f t="shared" si="42"/>
        <v>0</v>
      </c>
      <c r="I92" s="126">
        <f t="shared" si="42"/>
        <v>11995</v>
      </c>
      <c r="J92" s="126">
        <f t="shared" si="42"/>
        <v>-1491</v>
      </c>
      <c r="K92" s="126">
        <f t="shared" si="42"/>
        <v>0</v>
      </c>
      <c r="L92" s="126">
        <f t="shared" si="42"/>
        <v>0</v>
      </c>
      <c r="M92" s="126">
        <f t="shared" si="42"/>
        <v>0</v>
      </c>
      <c r="N92" s="126">
        <f t="shared" si="42"/>
        <v>0</v>
      </c>
      <c r="O92" s="126">
        <f t="shared" si="42"/>
        <v>0</v>
      </c>
      <c r="P92" s="126">
        <f t="shared" si="42"/>
        <v>0</v>
      </c>
      <c r="Q92" s="126">
        <f t="shared" si="42"/>
        <v>0</v>
      </c>
      <c r="R92" s="126">
        <f t="shared" si="42"/>
        <v>0</v>
      </c>
      <c r="S92" s="126">
        <f t="shared" si="42"/>
        <v>0</v>
      </c>
      <c r="T92" s="126">
        <f t="shared" si="42"/>
        <v>0</v>
      </c>
      <c r="U92" s="126">
        <f t="shared" si="42"/>
        <v>0</v>
      </c>
      <c r="V92" s="126">
        <f t="shared" si="42"/>
        <v>0</v>
      </c>
      <c r="W92" s="126">
        <f t="shared" si="42"/>
        <v>0</v>
      </c>
      <c r="X92" s="126">
        <f t="shared" si="42"/>
        <v>0</v>
      </c>
    </row>
    <row r="93" spans="1:24" ht="17" hidden="1" outlineLevel="1" x14ac:dyDescent="0.25">
      <c r="A93" s="5">
        <v>27</v>
      </c>
      <c r="B93" s="37" t="s">
        <v>162</v>
      </c>
      <c r="C93" s="114" t="s">
        <v>163</v>
      </c>
      <c r="D93" s="115">
        <f t="shared" si="36"/>
        <v>2026</v>
      </c>
      <c r="E93" s="116" cm="1">
        <f t="array" ref="E93">IF(YEAR(E$16)=$D93, E$44-SUM(_xlfn._xlws.FILTER(E$63:E92,MOD(_xlfn.SEQUENCE(ROWS(E$63:E92)),5)=1)),ROUND(E$44/_xlfn.DAYS(E$16,D$16)*IF(YEAR(D$16+1)=$D93,_xlfn.DAYS(DATE($D93,12,31),D$16)+1,IF(AND(YEAR(D$16+1)&lt;$D93,$D93&lt;YEAR(E$16)),_xlfn.DAYS(DATE($D93,12,31),DATE($D93,1,1))+1,0)),0))</f>
        <v>0</v>
      </c>
      <c r="F93" s="116" cm="1">
        <f t="array" ref="F93">IF(YEAR(F$16)=$D93, F$44-SUM(_xlfn._xlws.FILTER(F$63:F92,MOD(_xlfn.SEQUENCE(ROWS(F$63:F92)),5)=1)),ROUND(F$44/_xlfn.DAYS(F$16,E$16)*IF(YEAR(E$16+1)=$D93,_xlfn.DAYS(DATE($D93,12,31),E$16)+1,IF(AND(YEAR(E$16+1)&lt;$D93,$D93&lt;YEAR(F$16)),_xlfn.DAYS(DATE($D93,12,31),DATE($D93,1,1))+1,0)),0))</f>
        <v>0</v>
      </c>
      <c r="G93" s="116" cm="1">
        <f t="array" ref="G93">IF(YEAR(G$16)=$D93, G$44-SUM(_xlfn._xlws.FILTER(G$63:G92,MOD(_xlfn.SEQUENCE(ROWS(G$63:G92)),5)=1)),ROUND(G$44/_xlfn.DAYS(G$16,F$16)*IF(YEAR(F$16+1)=$D93,_xlfn.DAYS(DATE($D93,12,31),F$16)+1,IF(AND(YEAR(F$16+1)&lt;$D93,$D93&lt;YEAR(G$16)),_xlfn.DAYS(DATE($D93,12,31),DATE($D93,1,1))+1,0)),0))</f>
        <v>0</v>
      </c>
      <c r="H93" s="116" cm="1">
        <f t="array" ref="H93">IF(YEAR(H$16)=$D93, H$44-SUM(_xlfn._xlws.FILTER(H$63:H92,MOD(_xlfn.SEQUENCE(ROWS(H$63:H92)),5)=1)),ROUND(H$44/_xlfn.DAYS(H$16,G$16)*IF(YEAR(G$16+1)=$D93,_xlfn.DAYS(DATE($D93,12,31),G$16)+1,IF(AND(YEAR(G$16+1)&lt;$D93,$D93&lt;YEAR(H$16)),_xlfn.DAYS(DATE($D93,12,31),DATE($D93,1,1))+1,0)),0))</f>
        <v>0</v>
      </c>
      <c r="I93" s="116" cm="1">
        <f t="array" ref="I93">IF(YEAR(I$16)=$D93, I$44-SUM(_xlfn._xlws.FILTER(I$63:I92,MOD(_xlfn.SEQUENCE(ROWS(I$63:I92)),5)=1)),ROUND(I$44/_xlfn.DAYS(I$16,H$16)*IF(YEAR(H$16+1)=$D93,_xlfn.DAYS(DATE($D93,12,31),H$16)+1,IF(AND(YEAR(H$16+1)&lt;$D93,$D93&lt;YEAR(I$16)),_xlfn.DAYS(DATE($D93,12,31),DATE($D93,1,1))+1,0)),0))</f>
        <v>0</v>
      </c>
      <c r="J93" s="116" cm="1">
        <f t="array" ref="J93">IF(YEAR(J$16)=$D93, J$44-SUM(_xlfn._xlws.FILTER(J$63:J92,MOD(_xlfn.SEQUENCE(ROWS(J$63:J92)),5)=1)),ROUND(J$44/_xlfn.DAYS(J$16,I$16)*IF(YEAR(I$16+1)=$D93,_xlfn.DAYS(DATE($D93,12,31),I$16)+1,IF(AND(YEAR(I$16+1)&lt;$D93,$D93&lt;YEAR(J$16)),_xlfn.DAYS(DATE($D93,12,31),DATE($D93,1,1))+1,0)),0))</f>
        <v>13800</v>
      </c>
      <c r="K93" s="116" cm="1">
        <f t="array" ref="K93">IF(YEAR(K$16)=$D93, K$44-SUM(_xlfn._xlws.FILTER(K$63:K92,MOD(_xlfn.SEQUENCE(ROWS(K$63:K92)),5)=1)),ROUND(K$44/_xlfn.DAYS(K$16,J$16)*IF(YEAR(J$16+1)=$D93,_xlfn.DAYS(DATE($D93,12,31),J$16)+1,IF(AND(YEAR(J$16+1)&lt;$D93,$D93&lt;YEAR(K$16)),_xlfn.DAYS(DATE($D93,12,31),DATE($D93,1,1))+1,0)),0))</f>
        <v>5560</v>
      </c>
      <c r="L93" s="116" cm="1">
        <f t="array" ref="L93">IF(YEAR(L$16)=$D93, L$44-SUM(_xlfn._xlws.FILTER(L$63:L92,MOD(_xlfn.SEQUENCE(ROWS(L$63:L92)),5)=1)),ROUND(L$44/_xlfn.DAYS(L$16,K$16)*IF(YEAR(K$16+1)=$D93,_xlfn.DAYS(DATE($D93,12,31),K$16)+1,IF(AND(YEAR(K$16+1)&lt;$D93,$D93&lt;YEAR(L$16)),_xlfn.DAYS(DATE($D93,12,31),DATE($D93,1,1))+1,0)),0))</f>
        <v>0</v>
      </c>
      <c r="M93" s="116" cm="1">
        <f t="array" ref="M93">IF(YEAR(M$16)=$D93, M$44-SUM(_xlfn._xlws.FILTER(M$63:M92,MOD(_xlfn.SEQUENCE(ROWS(M$63:M92)),5)=1)),ROUND(M$44/_xlfn.DAYS(M$16,L$16)*IF(YEAR(L$16+1)=$D93,_xlfn.DAYS(DATE($D93,12,31),L$16)+1,IF(AND(YEAR(L$16+1)&lt;$D93,$D93&lt;YEAR(M$16)),_xlfn.DAYS(DATE($D93,12,31),DATE($D93,1,1))+1,0)),0))</f>
        <v>0</v>
      </c>
      <c r="N93" s="116" cm="1">
        <f t="array" ref="N93">IF(YEAR(N$16)=$D93, N$44-SUM(_xlfn._xlws.FILTER(N$63:N92,MOD(_xlfn.SEQUENCE(ROWS(N$63:N92)),5)=1)),ROUND(N$44/_xlfn.DAYS(N$16,M$16)*IF(YEAR(M$16+1)=$D93,_xlfn.DAYS(DATE($D93,12,31),M$16)+1,IF(AND(YEAR(M$16+1)&lt;$D93,$D93&lt;YEAR(N$16)),_xlfn.DAYS(DATE($D93,12,31),DATE($D93,1,1))+1,0)),0))</f>
        <v>0</v>
      </c>
      <c r="O93" s="116" cm="1">
        <f t="array" ref="O93">IF(YEAR(O$16)=$D93, O$44-SUM(_xlfn._xlws.FILTER(O$63:O92,MOD(_xlfn.SEQUENCE(ROWS(O$63:O92)),5)=1)),ROUND(O$44/_xlfn.DAYS(O$16,N$16)*IF(YEAR(N$16+1)=$D93,_xlfn.DAYS(DATE($D93,12,31),N$16)+1,IF(AND(YEAR(N$16+1)&lt;$D93,$D93&lt;YEAR(O$16)),_xlfn.DAYS(DATE($D93,12,31),DATE($D93,1,1))+1,0)),0))</f>
        <v>0</v>
      </c>
      <c r="P93" s="116" cm="1">
        <f t="array" ref="P93">IF(YEAR(P$16)=$D93, P$44-SUM(_xlfn._xlws.FILTER(P$63:P92,MOD(_xlfn.SEQUENCE(ROWS(P$63:P92)),5)=1)),ROUND(P$44/_xlfn.DAYS(P$16,O$16)*IF(YEAR(O$16+1)=$D93,_xlfn.DAYS(DATE($D93,12,31),O$16)+1,IF(AND(YEAR(O$16+1)&lt;$D93,$D93&lt;YEAR(P$16)),_xlfn.DAYS(DATE($D93,12,31),DATE($D93,1,1))+1,0)),0))</f>
        <v>0</v>
      </c>
      <c r="Q93" s="116" cm="1">
        <f t="array" ref="Q93">IF(YEAR(Q$16)=$D93, Q$44-SUM(_xlfn._xlws.FILTER(Q$63:Q92,MOD(_xlfn.SEQUENCE(ROWS(Q$63:Q92)),5)=1)),ROUND(Q$44/_xlfn.DAYS(Q$16,P$16)*IF(YEAR(P$16+1)=$D93,_xlfn.DAYS(DATE($D93,12,31),P$16)+1,IF(AND(YEAR(P$16+1)&lt;$D93,$D93&lt;YEAR(Q$16)),_xlfn.DAYS(DATE($D93,12,31),DATE($D93,1,1))+1,0)),0))</f>
        <v>0</v>
      </c>
      <c r="R93" s="116" cm="1">
        <f t="array" ref="R93">IF(YEAR(R$16)=$D93, R$44-SUM(_xlfn._xlws.FILTER(R$63:R92,MOD(_xlfn.SEQUENCE(ROWS(R$63:R92)),5)=1)),ROUND(R$44/_xlfn.DAYS(R$16,Q$16)*IF(YEAR(Q$16+1)=$D93,_xlfn.DAYS(DATE($D93,12,31),Q$16)+1,IF(AND(YEAR(Q$16+1)&lt;$D93,$D93&lt;YEAR(R$16)),_xlfn.DAYS(DATE($D93,12,31),DATE($D93,1,1))+1,0)),0))</f>
        <v>0</v>
      </c>
      <c r="S93" s="116" cm="1">
        <f t="array" ref="S93">IF(YEAR(S$16)=$D93, S$44-SUM(_xlfn._xlws.FILTER(S$63:S92,MOD(_xlfn.SEQUENCE(ROWS(S$63:S92)),5)=1)),ROUND(S$44/_xlfn.DAYS(S$16,R$16)*IF(YEAR(R$16+1)=$D93,_xlfn.DAYS(DATE($D93,12,31),R$16)+1,IF(AND(YEAR(R$16+1)&lt;$D93,$D93&lt;YEAR(S$16)),_xlfn.DAYS(DATE($D93,12,31),DATE($D93,1,1))+1,0)),0))</f>
        <v>0</v>
      </c>
      <c r="T93" s="116" cm="1">
        <f t="array" ref="T93">IF(YEAR(T$16)=$D93, T$44-SUM(_xlfn._xlws.FILTER(T$63:T92,MOD(_xlfn.SEQUENCE(ROWS(T$63:T92)),5)=1)),ROUND(T$44/_xlfn.DAYS(T$16,S$16)*IF(YEAR(S$16+1)=$D93,_xlfn.DAYS(DATE($D93,12,31),S$16)+1,IF(AND(YEAR(S$16+1)&lt;$D93,$D93&lt;YEAR(T$16)),_xlfn.DAYS(DATE($D93,12,31),DATE($D93,1,1))+1,0)),0))</f>
        <v>0</v>
      </c>
      <c r="U93" s="116" cm="1">
        <f t="array" ref="U93">IF(YEAR(U$16)=$D93, U$44-SUM(_xlfn._xlws.FILTER(U$63:U92,MOD(_xlfn.SEQUENCE(ROWS(U$63:U92)),5)=1)),ROUND(U$44/_xlfn.DAYS(U$16,T$16)*IF(YEAR(T$16+1)=$D93,_xlfn.DAYS(DATE($D93,12,31),T$16)+1,IF(AND(YEAR(T$16+1)&lt;$D93,$D93&lt;YEAR(U$16)),_xlfn.DAYS(DATE($D93,12,31),DATE($D93,1,1))+1,0)),0))</f>
        <v>0</v>
      </c>
      <c r="V93" s="116" cm="1">
        <f t="array" ref="V93">IF(YEAR(V$16)=$D93, V$44-SUM(_xlfn._xlws.FILTER(V$63:V92,MOD(_xlfn.SEQUENCE(ROWS(V$63:V92)),5)=1)),ROUND(V$44/_xlfn.DAYS(V$16,U$16)*IF(YEAR(U$16+1)=$D93,_xlfn.DAYS(DATE($D93,12,31),U$16)+1,IF(AND(YEAR(U$16+1)&lt;$D93,$D93&lt;YEAR(V$16)),_xlfn.DAYS(DATE($D93,12,31),DATE($D93,1,1))+1,0)),0))</f>
        <v>0</v>
      </c>
      <c r="W93" s="116" cm="1">
        <f t="array" ref="W93">IF(YEAR(W$16)=$D93, W$44-SUM(_xlfn._xlws.FILTER(W$63:W92,MOD(_xlfn.SEQUENCE(ROWS(W$63:W92)),5)=1)),ROUND(W$44/_xlfn.DAYS(W$16,V$16)*IF(YEAR(V$16+1)=$D93,_xlfn.DAYS(DATE($D93,12,31),V$16)+1,IF(AND(YEAR(V$16+1)&lt;$D93,$D93&lt;YEAR(W$16)),_xlfn.DAYS(DATE($D93,12,31),DATE($D93,1,1))+1,0)),0))</f>
        <v>0</v>
      </c>
      <c r="X93" s="116" cm="1">
        <f t="array" ref="X93">IF(YEAR(X$16)=$D93, X$44-SUM(_xlfn._xlws.FILTER(X$63:X92,MOD(_xlfn.SEQUENCE(ROWS(X$63:X92)),5)=1)),ROUND(X$44/_xlfn.DAYS(X$16,W$16)*IF(YEAR(W$16+1)=$D93,_xlfn.DAYS(DATE($D93,12,31),W$16)+1,IF(AND(YEAR(W$16+1)&lt;$D93,$D93&lt;YEAR(X$16)),_xlfn.DAYS(DATE($D93,12,31),DATE($D93,1,1))+1,0)),0))</f>
        <v>0</v>
      </c>
    </row>
    <row r="94" spans="1:24" ht="17" hidden="1" outlineLevel="1" x14ac:dyDescent="0.25">
      <c r="A94" s="5">
        <v>28</v>
      </c>
      <c r="B94" s="129" t="s">
        <v>164</v>
      </c>
      <c r="C94" s="114" t="s">
        <v>165</v>
      </c>
      <c r="D94" s="115">
        <f t="shared" si="36"/>
        <v>2026</v>
      </c>
      <c r="E94" s="116" cm="1">
        <f t="array" ref="E94">IF(YEAR(E$16)=$D94, E$46-SUM(_xlfn._xlws.FILTER(E$63:E93,MOD(_xlfn.SEQUENCE(ROWS(E$63:E93)),5)=2)),ROUND(E$46/_xlfn.DAYS(E$16,D$16)*IF(YEAR(D$16+1)=$D94,_xlfn.DAYS(DATE($D94,12,31),D$16)+1,IF(AND(YEAR(D$16+1)&lt;$D94,$D94&lt;YEAR(E$16)),_xlfn.DAYS(DATE($D94,12,31),DATE($D94,1,1))+1,0)),0))</f>
        <v>0</v>
      </c>
      <c r="F94" s="116" cm="1">
        <f t="array" ref="F94">IF(YEAR(F$16)=$D94, F$46-SUM(_xlfn._xlws.FILTER(F$63:F93,MOD(_xlfn.SEQUENCE(ROWS(F$63:F93)),5)=2)),ROUND(F$46/_xlfn.DAYS(F$16,E$16)*IF(YEAR(E$16+1)=$D94,_xlfn.DAYS(DATE($D94,12,31),E$16)+1,IF(AND(YEAR(E$16+1)&lt;$D94,$D94&lt;YEAR(F$16)),_xlfn.DAYS(DATE($D94,12,31),DATE($D94,1,1))+1,0)),0))</f>
        <v>0</v>
      </c>
      <c r="G94" s="116" cm="1">
        <f t="array" ref="G94">IF(YEAR(G$16)=$D94, G$46-SUM(_xlfn._xlws.FILTER(G$63:G93,MOD(_xlfn.SEQUENCE(ROWS(G$63:G93)),5)=2)),ROUND(G$46/_xlfn.DAYS(G$16,F$16)*IF(YEAR(F$16+1)=$D94,_xlfn.DAYS(DATE($D94,12,31),F$16)+1,IF(AND(YEAR(F$16+1)&lt;$D94,$D94&lt;YEAR(G$16)),_xlfn.DAYS(DATE($D94,12,31),DATE($D94,1,1))+1,0)),0))</f>
        <v>0</v>
      </c>
      <c r="H94" s="116" cm="1">
        <f t="array" ref="H94">IF(YEAR(H$16)=$D94, H$46-SUM(_xlfn._xlws.FILTER(H$63:H93,MOD(_xlfn.SEQUENCE(ROWS(H$63:H93)),5)=2)),ROUND(H$46/_xlfn.DAYS(H$16,G$16)*IF(YEAR(G$16+1)=$D94,_xlfn.DAYS(DATE($D94,12,31),G$16)+1,IF(AND(YEAR(G$16+1)&lt;$D94,$D94&lt;YEAR(H$16)),_xlfn.DAYS(DATE($D94,12,31),DATE($D94,1,1))+1,0)),0))</f>
        <v>0</v>
      </c>
      <c r="I94" s="116" cm="1">
        <f t="array" ref="I94">IF(YEAR(I$16)=$D94, I$46-SUM(_xlfn._xlws.FILTER(I$63:I93,MOD(_xlfn.SEQUENCE(ROWS(I$63:I93)),5)=2)),ROUND(I$46/_xlfn.DAYS(I$16,H$16)*IF(YEAR(H$16+1)=$D94,_xlfn.DAYS(DATE($D94,12,31),H$16)+1,IF(AND(YEAR(H$16+1)&lt;$D94,$D94&lt;YEAR(I$16)),_xlfn.DAYS(DATE($D94,12,31),DATE($D94,1,1))+1,0)),0))</f>
        <v>0</v>
      </c>
      <c r="J94" s="116" cm="1">
        <f t="array" ref="J94">IF(YEAR(J$16)=$D94, J$46-SUM(_xlfn._xlws.FILTER(J$63:J93,MOD(_xlfn.SEQUENCE(ROWS(J$63:J93)),5)=2)),ROUND(J$46/_xlfn.DAYS(J$16,I$16)*IF(YEAR(I$16+1)=$D94,_xlfn.DAYS(DATE($D94,12,31),I$16)+1,IF(AND(YEAR(I$16+1)&lt;$D94,$D94&lt;YEAR(J$16)),_xlfn.DAYS(DATE($D94,12,31),DATE($D94,1,1))+1,0)),0))</f>
        <v>2624</v>
      </c>
      <c r="K94" s="116" cm="1">
        <f t="array" ref="K94">IF(YEAR(K$16)=$D94, K$46-SUM(_xlfn._xlws.FILTER(K$63:K93,MOD(_xlfn.SEQUENCE(ROWS(K$63:K93)),5)=2)),ROUND(K$46/_xlfn.DAYS(K$16,J$16)*IF(YEAR(J$16+1)=$D94,_xlfn.DAYS(DATE($D94,12,31),J$16)+1,IF(AND(YEAR(J$16+1)&lt;$D94,$D94&lt;YEAR(K$16)),_xlfn.DAYS(DATE($D94,12,31),DATE($D94,1,1))+1,0)),0))</f>
        <v>834</v>
      </c>
      <c r="L94" s="116" cm="1">
        <f t="array" ref="L94">IF(YEAR(L$16)=$D94, L$46-SUM(_xlfn._xlws.FILTER(L$63:L93,MOD(_xlfn.SEQUENCE(ROWS(L$63:L93)),5)=2)),ROUND(L$46/_xlfn.DAYS(L$16,K$16)*IF(YEAR(K$16+1)=$D94,_xlfn.DAYS(DATE($D94,12,31),K$16)+1,IF(AND(YEAR(K$16+1)&lt;$D94,$D94&lt;YEAR(L$16)),_xlfn.DAYS(DATE($D94,12,31),DATE($D94,1,1))+1,0)),0))</f>
        <v>0</v>
      </c>
      <c r="M94" s="116" cm="1">
        <f t="array" ref="M94">IF(YEAR(M$16)=$D94, M$46-SUM(_xlfn._xlws.FILTER(M$63:M93,MOD(_xlfn.SEQUENCE(ROWS(M$63:M93)),5)=2)),ROUND(M$46/_xlfn.DAYS(M$16,L$16)*IF(YEAR(L$16+1)=$D94,_xlfn.DAYS(DATE($D94,12,31),L$16)+1,IF(AND(YEAR(L$16+1)&lt;$D94,$D94&lt;YEAR(M$16)),_xlfn.DAYS(DATE($D94,12,31),DATE($D94,1,1))+1,0)),0))</f>
        <v>0</v>
      </c>
      <c r="N94" s="116" cm="1">
        <f t="array" ref="N94">IF(YEAR(N$16)=$D94, N$46-SUM(_xlfn._xlws.FILTER(N$63:N93,MOD(_xlfn.SEQUENCE(ROWS(N$63:N93)),5)=2)),ROUND(N$46/_xlfn.DAYS(N$16,M$16)*IF(YEAR(M$16+1)=$D94,_xlfn.DAYS(DATE($D94,12,31),M$16)+1,IF(AND(YEAR(M$16+1)&lt;$D94,$D94&lt;YEAR(N$16)),_xlfn.DAYS(DATE($D94,12,31),DATE($D94,1,1))+1,0)),0))</f>
        <v>0</v>
      </c>
      <c r="O94" s="116" cm="1">
        <f t="array" ref="O94">IF(YEAR(O$16)=$D94, O$46-SUM(_xlfn._xlws.FILTER(O$63:O93,MOD(_xlfn.SEQUENCE(ROWS(O$63:O93)),5)=2)),ROUND(O$46/_xlfn.DAYS(O$16,N$16)*IF(YEAR(N$16+1)=$D94,_xlfn.DAYS(DATE($D94,12,31),N$16)+1,IF(AND(YEAR(N$16+1)&lt;$D94,$D94&lt;YEAR(O$16)),_xlfn.DAYS(DATE($D94,12,31),DATE($D94,1,1))+1,0)),0))</f>
        <v>0</v>
      </c>
      <c r="P94" s="116" cm="1">
        <f t="array" ref="P94">IF(YEAR(P$16)=$D94, P$46-SUM(_xlfn._xlws.FILTER(P$63:P93,MOD(_xlfn.SEQUENCE(ROWS(P$63:P93)),5)=2)),ROUND(P$46/_xlfn.DAYS(P$16,O$16)*IF(YEAR(O$16+1)=$D94,_xlfn.DAYS(DATE($D94,12,31),O$16)+1,IF(AND(YEAR(O$16+1)&lt;$D94,$D94&lt;YEAR(P$16)),_xlfn.DAYS(DATE($D94,12,31),DATE($D94,1,1))+1,0)),0))</f>
        <v>0</v>
      </c>
      <c r="Q94" s="116" cm="1">
        <f t="array" ref="Q94">IF(YEAR(Q$16)=$D94, Q$46-SUM(_xlfn._xlws.FILTER(Q$63:Q93,MOD(_xlfn.SEQUENCE(ROWS(Q$63:Q93)),5)=2)),ROUND(Q$46/_xlfn.DAYS(Q$16,P$16)*IF(YEAR(P$16+1)=$D94,_xlfn.DAYS(DATE($D94,12,31),P$16)+1,IF(AND(YEAR(P$16+1)&lt;$D94,$D94&lt;YEAR(Q$16)),_xlfn.DAYS(DATE($D94,12,31),DATE($D94,1,1))+1,0)),0))</f>
        <v>0</v>
      </c>
      <c r="R94" s="116" cm="1">
        <f t="array" ref="R94">IF(YEAR(R$16)=$D94, R$46-SUM(_xlfn._xlws.FILTER(R$63:R93,MOD(_xlfn.SEQUENCE(ROWS(R$63:R93)),5)=2)),ROUND(R$46/_xlfn.DAYS(R$16,Q$16)*IF(YEAR(Q$16+1)=$D94,_xlfn.DAYS(DATE($D94,12,31),Q$16)+1,IF(AND(YEAR(Q$16+1)&lt;$D94,$D94&lt;YEAR(R$16)),_xlfn.DAYS(DATE($D94,12,31),DATE($D94,1,1))+1,0)),0))</f>
        <v>0</v>
      </c>
      <c r="S94" s="116" cm="1">
        <f t="array" ref="S94">IF(YEAR(S$16)=$D94, S$46-SUM(_xlfn._xlws.FILTER(S$63:S93,MOD(_xlfn.SEQUENCE(ROWS(S$63:S93)),5)=2)),ROUND(S$46/_xlfn.DAYS(S$16,R$16)*IF(YEAR(R$16+1)=$D94,_xlfn.DAYS(DATE($D94,12,31),R$16)+1,IF(AND(YEAR(R$16+1)&lt;$D94,$D94&lt;YEAR(S$16)),_xlfn.DAYS(DATE($D94,12,31),DATE($D94,1,1))+1,0)),0))</f>
        <v>0</v>
      </c>
      <c r="T94" s="116" cm="1">
        <f t="array" ref="T94">IF(YEAR(T$16)=$D94, T$46-SUM(_xlfn._xlws.FILTER(T$63:T93,MOD(_xlfn.SEQUENCE(ROWS(T$63:T93)),5)=2)),ROUND(T$46/_xlfn.DAYS(T$16,S$16)*IF(YEAR(S$16+1)=$D94,_xlfn.DAYS(DATE($D94,12,31),S$16)+1,IF(AND(YEAR(S$16+1)&lt;$D94,$D94&lt;YEAR(T$16)),_xlfn.DAYS(DATE($D94,12,31),DATE($D94,1,1))+1,0)),0))</f>
        <v>0</v>
      </c>
      <c r="U94" s="116" cm="1">
        <f t="array" ref="U94">IF(YEAR(U$16)=$D94, U$46-SUM(_xlfn._xlws.FILTER(U$63:U93,MOD(_xlfn.SEQUENCE(ROWS(U$63:U93)),5)=2)),ROUND(U$46/_xlfn.DAYS(U$16,T$16)*IF(YEAR(T$16+1)=$D94,_xlfn.DAYS(DATE($D94,12,31),T$16)+1,IF(AND(YEAR(T$16+1)&lt;$D94,$D94&lt;YEAR(U$16)),_xlfn.DAYS(DATE($D94,12,31),DATE($D94,1,1))+1,0)),0))</f>
        <v>0</v>
      </c>
      <c r="V94" s="116" cm="1">
        <f t="array" ref="V94">IF(YEAR(V$16)=$D94, V$46-SUM(_xlfn._xlws.FILTER(V$63:V93,MOD(_xlfn.SEQUENCE(ROWS(V$63:V93)),5)=2)),ROUND(V$46/_xlfn.DAYS(V$16,U$16)*IF(YEAR(U$16+1)=$D94,_xlfn.DAYS(DATE($D94,12,31),U$16)+1,IF(AND(YEAR(U$16+1)&lt;$D94,$D94&lt;YEAR(V$16)),_xlfn.DAYS(DATE($D94,12,31),DATE($D94,1,1))+1,0)),0))</f>
        <v>0</v>
      </c>
      <c r="W94" s="116" cm="1">
        <f t="array" ref="W94">IF(YEAR(W$16)=$D94, W$46-SUM(_xlfn._xlws.FILTER(W$63:W93,MOD(_xlfn.SEQUENCE(ROWS(W$63:W93)),5)=2)),ROUND(W$46/_xlfn.DAYS(W$16,V$16)*IF(YEAR(V$16+1)=$D94,_xlfn.DAYS(DATE($D94,12,31),V$16)+1,IF(AND(YEAR(V$16+1)&lt;$D94,$D94&lt;YEAR(W$16)),_xlfn.DAYS(DATE($D94,12,31),DATE($D94,1,1))+1,0)),0))</f>
        <v>0</v>
      </c>
      <c r="X94" s="116" cm="1">
        <f t="array" ref="X94">IF(YEAR(X$16)=$D94, X$46-SUM(_xlfn._xlws.FILTER(X$63:X93,MOD(_xlfn.SEQUENCE(ROWS(X$63:X93)),5)=2)),ROUND(X$46/_xlfn.DAYS(X$16,W$16)*IF(YEAR(W$16+1)=$D94,_xlfn.DAYS(DATE($D94,12,31),W$16)+1,IF(AND(YEAR(W$16+1)&lt;$D94,$D94&lt;YEAR(X$16)),_xlfn.DAYS(DATE($D94,12,31),DATE($D94,1,1))+1,0)),0))</f>
        <v>0</v>
      </c>
    </row>
    <row r="95" spans="1:24" ht="17" hidden="1" outlineLevel="1" x14ac:dyDescent="0.25">
      <c r="A95" s="5">
        <v>29</v>
      </c>
      <c r="B95" s="129" t="s">
        <v>166</v>
      </c>
      <c r="C95" s="114" t="s">
        <v>167</v>
      </c>
      <c r="D95" s="115">
        <f t="shared" si="36"/>
        <v>2026</v>
      </c>
      <c r="E95" s="116">
        <f>E93-E94</f>
        <v>0</v>
      </c>
      <c r="F95" s="116">
        <f t="shared" ref="F95:X95" si="43">F93-F94</f>
        <v>0</v>
      </c>
      <c r="G95" s="116">
        <f t="shared" si="43"/>
        <v>0</v>
      </c>
      <c r="H95" s="116">
        <f t="shared" si="43"/>
        <v>0</v>
      </c>
      <c r="I95" s="116">
        <f t="shared" si="43"/>
        <v>0</v>
      </c>
      <c r="J95" s="116">
        <f t="shared" si="43"/>
        <v>11176</v>
      </c>
      <c r="K95" s="116">
        <f t="shared" si="43"/>
        <v>4726</v>
      </c>
      <c r="L95" s="116">
        <f t="shared" si="43"/>
        <v>0</v>
      </c>
      <c r="M95" s="116">
        <f t="shared" si="43"/>
        <v>0</v>
      </c>
      <c r="N95" s="116">
        <f t="shared" si="43"/>
        <v>0</v>
      </c>
      <c r="O95" s="116">
        <f t="shared" si="43"/>
        <v>0</v>
      </c>
      <c r="P95" s="116">
        <f t="shared" si="43"/>
        <v>0</v>
      </c>
      <c r="Q95" s="116">
        <f t="shared" si="43"/>
        <v>0</v>
      </c>
      <c r="R95" s="116">
        <f t="shared" si="43"/>
        <v>0</v>
      </c>
      <c r="S95" s="116">
        <f t="shared" si="43"/>
        <v>0</v>
      </c>
      <c r="T95" s="116">
        <f t="shared" si="43"/>
        <v>0</v>
      </c>
      <c r="U95" s="116">
        <f t="shared" si="43"/>
        <v>0</v>
      </c>
      <c r="V95" s="116">
        <f t="shared" si="43"/>
        <v>0</v>
      </c>
      <c r="W95" s="116">
        <f t="shared" si="43"/>
        <v>0</v>
      </c>
      <c r="X95" s="116">
        <f t="shared" si="43"/>
        <v>0</v>
      </c>
    </row>
    <row r="96" spans="1:24" ht="17" hidden="1" outlineLevel="1" x14ac:dyDescent="0.25">
      <c r="A96" s="5">
        <v>31</v>
      </c>
      <c r="B96" s="129" t="s">
        <v>168</v>
      </c>
      <c r="C96" s="114" t="s">
        <v>169</v>
      </c>
      <c r="D96" s="115">
        <f t="shared" si="36"/>
        <v>2026</v>
      </c>
      <c r="E96" s="116" cm="1">
        <f t="array" ref="E96">IF(YEAR(E$16)=$D96, E$59-SUM(_xlfn._xlws.FILTER(E$63:E95,MOD(_xlfn.SEQUENCE(ROWS(E$63:E95)),5)=4)),ROUND(E$59/_xlfn.DAYS(E$16,D$16)*IF(YEAR(D$16+1)=$D96,_xlfn.DAYS(DATE($D96,12,31),D$16)+1,IF(AND(YEAR(D$16+1)&lt;$D96,$D96&lt;YEAR(E$16)),_xlfn.DAYS(DATE($D96,12,31),DATE($D96,1,1))+1,0)),0))</f>
        <v>0</v>
      </c>
      <c r="F96" s="116" cm="1">
        <f t="array" ref="F96">IF(YEAR(F$16)=$D96, F$59-SUM(_xlfn._xlws.FILTER(F$63:F95,MOD(_xlfn.SEQUENCE(ROWS(F$63:F95)),5)=4)),ROUND(F$59/_xlfn.DAYS(F$16,E$16)*IF(YEAR(E$16+1)=$D96,_xlfn.DAYS(DATE($D96,12,31),E$16)+1,IF(AND(YEAR(E$16+1)&lt;$D96,$D96&lt;YEAR(F$16)),_xlfn.DAYS(DATE($D96,12,31),DATE($D96,1,1))+1,0)),0))</f>
        <v>0</v>
      </c>
      <c r="G96" s="116" cm="1">
        <f t="array" ref="G96">IF(YEAR(G$16)=$D96, G$59-SUM(_xlfn._xlws.FILTER(G$63:G95,MOD(_xlfn.SEQUENCE(ROWS(G$63:G95)),5)=4)),ROUND(G$59/_xlfn.DAYS(G$16,F$16)*IF(YEAR(F$16+1)=$D96,_xlfn.DAYS(DATE($D96,12,31),F$16)+1,IF(AND(YEAR(F$16+1)&lt;$D96,$D96&lt;YEAR(G$16)),_xlfn.DAYS(DATE($D96,12,31),DATE($D96,1,1))+1,0)),0))</f>
        <v>0</v>
      </c>
      <c r="H96" s="116" cm="1">
        <f t="array" ref="H96">IF(YEAR(H$16)=$D96, H$59-SUM(_xlfn._xlws.FILTER(H$63:H95,MOD(_xlfn.SEQUENCE(ROWS(H$63:H95)),5)=4)),ROUND(H$59/_xlfn.DAYS(H$16,G$16)*IF(YEAR(G$16+1)=$D96,_xlfn.DAYS(DATE($D96,12,31),G$16)+1,IF(AND(YEAR(G$16+1)&lt;$D96,$D96&lt;YEAR(H$16)),_xlfn.DAYS(DATE($D96,12,31),DATE($D96,1,1))+1,0)),0))</f>
        <v>0</v>
      </c>
      <c r="I96" s="116" cm="1">
        <f t="array" ref="I96">IF(YEAR(I$16)=$D96, I$59-SUM(_xlfn._xlws.FILTER(I$63:I95,MOD(_xlfn.SEQUENCE(ROWS(I$63:I95)),5)=4)),ROUND(I$59/_xlfn.DAYS(I$16,H$16)*IF(YEAR(H$16+1)=$D96,_xlfn.DAYS(DATE($D96,12,31),H$16)+1,IF(AND(YEAR(H$16+1)&lt;$D96,$D96&lt;YEAR(I$16)),_xlfn.DAYS(DATE($D96,12,31),DATE($D96,1,1))+1,0)),0))</f>
        <v>0</v>
      </c>
      <c r="J96" s="116" cm="1">
        <f t="array" ref="J96">IF(YEAR(J$16)=$D96, J$59-SUM(_xlfn._xlws.FILTER(J$63:J95,MOD(_xlfn.SEQUENCE(ROWS(J$63:J95)),5)=4)),ROUND(J$59/_xlfn.DAYS(J$16,I$16)*IF(YEAR(I$16+1)=$D96,_xlfn.DAYS(DATE($D96,12,31),I$16)+1,IF(AND(YEAR(I$16+1)&lt;$D96,$D96&lt;YEAR(J$16)),_xlfn.DAYS(DATE($D96,12,31),DATE($D96,1,1))+1,0)),0))</f>
        <v>17348</v>
      </c>
      <c r="K96" s="116" cm="1">
        <f t="array" ref="K96">IF(YEAR(K$16)=$D96, K$59-SUM(_xlfn._xlws.FILTER(K$63:K95,MOD(_xlfn.SEQUENCE(ROWS(K$63:K95)),5)=4)),ROUND(K$59/_xlfn.DAYS(K$16,J$16)*IF(YEAR(J$16+1)=$D96,_xlfn.DAYS(DATE($D96,12,31),J$16)+1,IF(AND(YEAR(J$16+1)&lt;$D96,$D96&lt;YEAR(K$16)),_xlfn.DAYS(DATE($D96,12,31),DATE($D96,1,1))+1,0)),0))</f>
        <v>5560</v>
      </c>
      <c r="L96" s="116" cm="1">
        <f t="array" ref="L96">IF(YEAR(L$16)=$D96, L$59-SUM(_xlfn._xlws.FILTER(L$63:L95,MOD(_xlfn.SEQUENCE(ROWS(L$63:L95)),5)=4)),ROUND(L$59/_xlfn.DAYS(L$16,K$16)*IF(YEAR(K$16+1)=$D96,_xlfn.DAYS(DATE($D96,12,31),K$16)+1,IF(AND(YEAR(K$16+1)&lt;$D96,$D96&lt;YEAR(L$16)),_xlfn.DAYS(DATE($D96,12,31),DATE($D96,1,1))+1,0)),0))</f>
        <v>0</v>
      </c>
      <c r="M96" s="116" cm="1">
        <f t="array" ref="M96">IF(YEAR(M$16)=$D96, M$59-SUM(_xlfn._xlws.FILTER(M$63:M95,MOD(_xlfn.SEQUENCE(ROWS(M$63:M95)),5)=4)),ROUND(M$59/_xlfn.DAYS(M$16,L$16)*IF(YEAR(L$16+1)=$D96,_xlfn.DAYS(DATE($D96,12,31),L$16)+1,IF(AND(YEAR(L$16+1)&lt;$D96,$D96&lt;YEAR(M$16)),_xlfn.DAYS(DATE($D96,12,31),DATE($D96,1,1))+1,0)),0))</f>
        <v>0</v>
      </c>
      <c r="N96" s="116" cm="1">
        <f t="array" ref="N96">IF(YEAR(N$16)=$D96, N$59-SUM(_xlfn._xlws.FILTER(N$63:N95,MOD(_xlfn.SEQUENCE(ROWS(N$63:N95)),5)=4)),ROUND(N$59/_xlfn.DAYS(N$16,M$16)*IF(YEAR(M$16+1)=$D96,_xlfn.DAYS(DATE($D96,12,31),M$16)+1,IF(AND(YEAR(M$16+1)&lt;$D96,$D96&lt;YEAR(N$16)),_xlfn.DAYS(DATE($D96,12,31),DATE($D96,1,1))+1,0)),0))</f>
        <v>0</v>
      </c>
      <c r="O96" s="116" cm="1">
        <f t="array" ref="O96">IF(YEAR(O$16)=$D96, O$59-SUM(_xlfn._xlws.FILTER(O$63:O95,MOD(_xlfn.SEQUENCE(ROWS(O$63:O95)),5)=4)),ROUND(O$59/_xlfn.DAYS(O$16,N$16)*IF(YEAR(N$16+1)=$D96,_xlfn.DAYS(DATE($D96,12,31),N$16)+1,IF(AND(YEAR(N$16+1)&lt;$D96,$D96&lt;YEAR(O$16)),_xlfn.DAYS(DATE($D96,12,31),DATE($D96,1,1))+1,0)),0))</f>
        <v>0</v>
      </c>
      <c r="P96" s="116" cm="1">
        <f t="array" ref="P96">IF(YEAR(P$16)=$D96, P$59-SUM(_xlfn._xlws.FILTER(P$63:P95,MOD(_xlfn.SEQUENCE(ROWS(P$63:P95)),5)=4)),ROUND(P$59/_xlfn.DAYS(P$16,O$16)*IF(YEAR(O$16+1)=$D96,_xlfn.DAYS(DATE($D96,12,31),O$16)+1,IF(AND(YEAR(O$16+1)&lt;$D96,$D96&lt;YEAR(P$16)),_xlfn.DAYS(DATE($D96,12,31),DATE($D96,1,1))+1,0)),0))</f>
        <v>0</v>
      </c>
      <c r="Q96" s="116" cm="1">
        <f t="array" ref="Q96">IF(YEAR(Q$16)=$D96, Q$59-SUM(_xlfn._xlws.FILTER(Q$63:Q95,MOD(_xlfn.SEQUENCE(ROWS(Q$63:Q95)),5)=4)),ROUND(Q$59/_xlfn.DAYS(Q$16,P$16)*IF(YEAR(P$16+1)=$D96,_xlfn.DAYS(DATE($D96,12,31),P$16)+1,IF(AND(YEAR(P$16+1)&lt;$D96,$D96&lt;YEAR(Q$16)),_xlfn.DAYS(DATE($D96,12,31),DATE($D96,1,1))+1,0)),0))</f>
        <v>0</v>
      </c>
      <c r="R96" s="116" cm="1">
        <f t="array" ref="R96">IF(YEAR(R$16)=$D96, R$59-SUM(_xlfn._xlws.FILTER(R$63:R95,MOD(_xlfn.SEQUENCE(ROWS(R$63:R95)),5)=4)),ROUND(R$59/_xlfn.DAYS(R$16,Q$16)*IF(YEAR(Q$16+1)=$D96,_xlfn.DAYS(DATE($D96,12,31),Q$16)+1,IF(AND(YEAR(Q$16+1)&lt;$D96,$D96&lt;YEAR(R$16)),_xlfn.DAYS(DATE($D96,12,31),DATE($D96,1,1))+1,0)),0))</f>
        <v>0</v>
      </c>
      <c r="S96" s="116" cm="1">
        <f t="array" ref="S96">IF(YEAR(S$16)=$D96, S$59-SUM(_xlfn._xlws.FILTER(S$63:S95,MOD(_xlfn.SEQUENCE(ROWS(S$63:S95)),5)=4)),ROUND(S$59/_xlfn.DAYS(S$16,R$16)*IF(YEAR(R$16+1)=$D96,_xlfn.DAYS(DATE($D96,12,31),R$16)+1,IF(AND(YEAR(R$16+1)&lt;$D96,$D96&lt;YEAR(S$16)),_xlfn.DAYS(DATE($D96,12,31),DATE($D96,1,1))+1,0)),0))</f>
        <v>0</v>
      </c>
      <c r="T96" s="116" cm="1">
        <f t="array" ref="T96">IF(YEAR(T$16)=$D96, T$59-SUM(_xlfn._xlws.FILTER(T$63:T95,MOD(_xlfn.SEQUENCE(ROWS(T$63:T95)),5)=4)),ROUND(T$59/_xlfn.DAYS(T$16,S$16)*IF(YEAR(S$16+1)=$D96,_xlfn.DAYS(DATE($D96,12,31),S$16)+1,IF(AND(YEAR(S$16+1)&lt;$D96,$D96&lt;YEAR(T$16)),_xlfn.DAYS(DATE($D96,12,31),DATE($D96,1,1))+1,0)),0))</f>
        <v>0</v>
      </c>
      <c r="U96" s="116" cm="1">
        <f t="array" ref="U96">IF(YEAR(U$16)=$D96, U$59-SUM(_xlfn._xlws.FILTER(U$63:U95,MOD(_xlfn.SEQUENCE(ROWS(U$63:U95)),5)=4)),ROUND(U$59/_xlfn.DAYS(U$16,T$16)*IF(YEAR(T$16+1)=$D96,_xlfn.DAYS(DATE($D96,12,31),T$16)+1,IF(AND(YEAR(T$16+1)&lt;$D96,$D96&lt;YEAR(U$16)),_xlfn.DAYS(DATE($D96,12,31),DATE($D96,1,1))+1,0)),0))</f>
        <v>0</v>
      </c>
      <c r="V96" s="116" cm="1">
        <f t="array" ref="V96">IF(YEAR(V$16)=$D96, V$59-SUM(_xlfn._xlws.FILTER(V$63:V95,MOD(_xlfn.SEQUENCE(ROWS(V$63:V95)),5)=4)),ROUND(V$59/_xlfn.DAYS(V$16,U$16)*IF(YEAR(U$16+1)=$D96,_xlfn.DAYS(DATE($D96,12,31),U$16)+1,IF(AND(YEAR(U$16+1)&lt;$D96,$D96&lt;YEAR(V$16)),_xlfn.DAYS(DATE($D96,12,31),DATE($D96,1,1))+1,0)),0))</f>
        <v>0</v>
      </c>
      <c r="W96" s="116" cm="1">
        <f t="array" ref="W96">IF(YEAR(W$16)=$D96, W$59-SUM(_xlfn._xlws.FILTER(W$63:W95,MOD(_xlfn.SEQUENCE(ROWS(W$63:W95)),5)=4)),ROUND(W$59/_xlfn.DAYS(W$16,V$16)*IF(YEAR(V$16+1)=$D96,_xlfn.DAYS(DATE($D96,12,31),V$16)+1,IF(AND(YEAR(V$16+1)&lt;$D96,$D96&lt;YEAR(W$16)),_xlfn.DAYS(DATE($D96,12,31),DATE($D96,1,1))+1,0)),0))</f>
        <v>0</v>
      </c>
      <c r="X96" s="116" cm="1">
        <f t="array" ref="X96">IF(YEAR(X$16)=$D96, X$59-SUM(_xlfn._xlws.FILTER(X$63:X95,MOD(_xlfn.SEQUENCE(ROWS(X$63:X95)),5)=4)),ROUND(X$59/_xlfn.DAYS(X$16,W$16)*IF(YEAR(W$16+1)=$D96,_xlfn.DAYS(DATE($D96,12,31),W$16)+1,IF(AND(YEAR(W$16+1)&lt;$D96,$D96&lt;YEAR(X$16)),_xlfn.DAYS(DATE($D96,12,31),DATE($D96,1,1))+1,0)),0))</f>
        <v>0</v>
      </c>
    </row>
    <row r="97" spans="1:24" ht="17" hidden="1" outlineLevel="1" x14ac:dyDescent="0.25">
      <c r="A97" s="5">
        <v>33</v>
      </c>
      <c r="B97" s="129" t="s">
        <v>170</v>
      </c>
      <c r="C97" s="117" t="s">
        <v>171</v>
      </c>
      <c r="D97" s="118">
        <f t="shared" si="36"/>
        <v>2026</v>
      </c>
      <c r="E97" s="119">
        <f>E93-E96</f>
        <v>0</v>
      </c>
      <c r="F97" s="119">
        <f t="shared" ref="F97:X97" si="44">F93-F96</f>
        <v>0</v>
      </c>
      <c r="G97" s="119">
        <f t="shared" si="44"/>
        <v>0</v>
      </c>
      <c r="H97" s="119">
        <f t="shared" si="44"/>
        <v>0</v>
      </c>
      <c r="I97" s="119">
        <f t="shared" si="44"/>
        <v>0</v>
      </c>
      <c r="J97" s="119">
        <f t="shared" si="44"/>
        <v>-3548</v>
      </c>
      <c r="K97" s="119">
        <f t="shared" si="44"/>
        <v>0</v>
      </c>
      <c r="L97" s="119">
        <f t="shared" si="44"/>
        <v>0</v>
      </c>
      <c r="M97" s="119">
        <f t="shared" si="44"/>
        <v>0</v>
      </c>
      <c r="N97" s="119">
        <f t="shared" si="44"/>
        <v>0</v>
      </c>
      <c r="O97" s="119">
        <f t="shared" si="44"/>
        <v>0</v>
      </c>
      <c r="P97" s="119">
        <f t="shared" si="44"/>
        <v>0</v>
      </c>
      <c r="Q97" s="119">
        <f t="shared" si="44"/>
        <v>0</v>
      </c>
      <c r="R97" s="119">
        <f t="shared" si="44"/>
        <v>0</v>
      </c>
      <c r="S97" s="119">
        <f t="shared" si="44"/>
        <v>0</v>
      </c>
      <c r="T97" s="119">
        <f t="shared" si="44"/>
        <v>0</v>
      </c>
      <c r="U97" s="119">
        <f t="shared" si="44"/>
        <v>0</v>
      </c>
      <c r="V97" s="119">
        <f t="shared" si="44"/>
        <v>0</v>
      </c>
      <c r="W97" s="119">
        <f t="shared" si="44"/>
        <v>0</v>
      </c>
      <c r="X97" s="119">
        <f t="shared" si="44"/>
        <v>0</v>
      </c>
    </row>
    <row r="98" spans="1:24" ht="17" hidden="1" outlineLevel="1" x14ac:dyDescent="0.25">
      <c r="A98" s="5">
        <v>27</v>
      </c>
      <c r="B98" s="37" t="s">
        <v>162</v>
      </c>
      <c r="C98" s="120" t="s">
        <v>163</v>
      </c>
      <c r="D98" s="121">
        <f t="shared" si="36"/>
        <v>2027</v>
      </c>
      <c r="E98" s="122" cm="1">
        <f t="array" ref="E98">IF(YEAR(E$16)=$D98, E$44-SUM(_xlfn._xlws.FILTER(E$63:E97,MOD(_xlfn.SEQUENCE(ROWS(E$63:E97)),5)=1)),ROUND(E$44/_xlfn.DAYS(E$16,D$16)*IF(YEAR(D$16+1)=$D98,_xlfn.DAYS(DATE($D98,12,31),D$16)+1,IF(AND(YEAR(D$16+1)&lt;$D98,$D98&lt;YEAR(E$16)),_xlfn.DAYS(DATE($D98,12,31),DATE($D98,1,1))+1,0)),0))</f>
        <v>0</v>
      </c>
      <c r="F98" s="122" cm="1">
        <f t="array" ref="F98">IF(YEAR(F$16)=$D98, F$44-SUM(_xlfn._xlws.FILTER(F$63:F97,MOD(_xlfn.SEQUENCE(ROWS(F$63:F97)),5)=1)),ROUND(F$44/_xlfn.DAYS(F$16,E$16)*IF(YEAR(E$16+1)=$D98,_xlfn.DAYS(DATE($D98,12,31),E$16)+1,IF(AND(YEAR(E$16+1)&lt;$D98,$D98&lt;YEAR(F$16)),_xlfn.DAYS(DATE($D98,12,31),DATE($D98,1,1))+1,0)),0))</f>
        <v>0</v>
      </c>
      <c r="G98" s="122" cm="1">
        <f t="array" ref="G98">IF(YEAR(G$16)=$D98, G$44-SUM(_xlfn._xlws.FILTER(G$63:G97,MOD(_xlfn.SEQUENCE(ROWS(G$63:G97)),5)=1)),ROUND(G$44/_xlfn.DAYS(G$16,F$16)*IF(YEAR(F$16+1)=$D98,_xlfn.DAYS(DATE($D98,12,31),F$16)+1,IF(AND(YEAR(F$16+1)&lt;$D98,$D98&lt;YEAR(G$16)),_xlfn.DAYS(DATE($D98,12,31),DATE($D98,1,1))+1,0)),0))</f>
        <v>0</v>
      </c>
      <c r="H98" s="122" cm="1">
        <f t="array" ref="H98">IF(YEAR(H$16)=$D98, H$44-SUM(_xlfn._xlws.FILTER(H$63:H97,MOD(_xlfn.SEQUENCE(ROWS(H$63:H97)),5)=1)),ROUND(H$44/_xlfn.DAYS(H$16,G$16)*IF(YEAR(G$16+1)=$D98,_xlfn.DAYS(DATE($D98,12,31),G$16)+1,IF(AND(YEAR(G$16+1)&lt;$D98,$D98&lt;YEAR(H$16)),_xlfn.DAYS(DATE($D98,12,31),DATE($D98,1,1))+1,0)),0))</f>
        <v>0</v>
      </c>
      <c r="I98" s="122" cm="1">
        <f t="array" ref="I98">IF(YEAR(I$16)=$D98, I$44-SUM(_xlfn._xlws.FILTER(I$63:I97,MOD(_xlfn.SEQUENCE(ROWS(I$63:I97)),5)=1)),ROUND(I$44/_xlfn.DAYS(I$16,H$16)*IF(YEAR(H$16+1)=$D98,_xlfn.DAYS(DATE($D98,12,31),H$16)+1,IF(AND(YEAR(H$16+1)&lt;$D98,$D98&lt;YEAR(I$16)),_xlfn.DAYS(DATE($D98,12,31),DATE($D98,1,1))+1,0)),0))</f>
        <v>0</v>
      </c>
      <c r="J98" s="122" cm="1">
        <f t="array" ref="J98">IF(YEAR(J$16)=$D98, J$44-SUM(_xlfn._xlws.FILTER(J$63:J97,MOD(_xlfn.SEQUENCE(ROWS(J$63:J97)),5)=1)),ROUND(J$44/_xlfn.DAYS(J$16,I$16)*IF(YEAR(I$16+1)=$D98,_xlfn.DAYS(DATE($D98,12,31),I$16)+1,IF(AND(YEAR(I$16+1)&lt;$D98,$D98&lt;YEAR(J$16)),_xlfn.DAYS(DATE($D98,12,31),DATE($D98,1,1))+1,0)),0))</f>
        <v>0</v>
      </c>
      <c r="K98" s="122" cm="1">
        <f t="array" ref="K98">IF(YEAR(K$16)=$D98, K$44-SUM(_xlfn._xlws.FILTER(K$63:K97,MOD(_xlfn.SEQUENCE(ROWS(K$63:K97)),5)=1)),ROUND(K$44/_xlfn.DAYS(K$16,J$16)*IF(YEAR(J$16+1)=$D98,_xlfn.DAYS(DATE($D98,12,31),J$16)+1,IF(AND(YEAR(J$16+1)&lt;$D98,$D98&lt;YEAR(K$16)),_xlfn.DAYS(DATE($D98,12,31),DATE($D98,1,1))+1,0)),0))</f>
        <v>13231</v>
      </c>
      <c r="L98" s="122" cm="1">
        <f t="array" ref="L98">IF(YEAR(L$16)=$D98, L$44-SUM(_xlfn._xlws.FILTER(L$63:L97,MOD(_xlfn.SEQUENCE(ROWS(L$63:L97)),5)=1)),ROUND(L$44/_xlfn.DAYS(L$16,K$16)*IF(YEAR(K$16+1)=$D98,_xlfn.DAYS(DATE($D98,12,31),K$16)+1,IF(AND(YEAR(K$16+1)&lt;$D98,$D98&lt;YEAR(L$16)),_xlfn.DAYS(DATE($D98,12,31),DATE($D98,1,1))+1,0)),0))</f>
        <v>5448</v>
      </c>
      <c r="M98" s="122" cm="1">
        <f t="array" ref="M98">IF(YEAR(M$16)=$D98, M$44-SUM(_xlfn._xlws.FILTER(M$63:M97,MOD(_xlfn.SEQUENCE(ROWS(M$63:M97)),5)=1)),ROUND(M$44/_xlfn.DAYS(M$16,L$16)*IF(YEAR(L$16+1)=$D98,_xlfn.DAYS(DATE($D98,12,31),L$16)+1,IF(AND(YEAR(L$16+1)&lt;$D98,$D98&lt;YEAR(M$16)),_xlfn.DAYS(DATE($D98,12,31),DATE($D98,1,1))+1,0)),0))</f>
        <v>0</v>
      </c>
      <c r="N98" s="122" cm="1">
        <f t="array" ref="N98">IF(YEAR(N$16)=$D98, N$44-SUM(_xlfn._xlws.FILTER(N$63:N97,MOD(_xlfn.SEQUENCE(ROWS(N$63:N97)),5)=1)),ROUND(N$44/_xlfn.DAYS(N$16,M$16)*IF(YEAR(M$16+1)=$D98,_xlfn.DAYS(DATE($D98,12,31),M$16)+1,IF(AND(YEAR(M$16+1)&lt;$D98,$D98&lt;YEAR(N$16)),_xlfn.DAYS(DATE($D98,12,31),DATE($D98,1,1))+1,0)),0))</f>
        <v>0</v>
      </c>
      <c r="O98" s="122" cm="1">
        <f t="array" ref="O98">IF(YEAR(O$16)=$D98, O$44-SUM(_xlfn._xlws.FILTER(O$63:O97,MOD(_xlfn.SEQUENCE(ROWS(O$63:O97)),5)=1)),ROUND(O$44/_xlfn.DAYS(O$16,N$16)*IF(YEAR(N$16+1)=$D98,_xlfn.DAYS(DATE($D98,12,31),N$16)+1,IF(AND(YEAR(N$16+1)&lt;$D98,$D98&lt;YEAR(O$16)),_xlfn.DAYS(DATE($D98,12,31),DATE($D98,1,1))+1,0)),0))</f>
        <v>0</v>
      </c>
      <c r="P98" s="122" cm="1">
        <f t="array" ref="P98">IF(YEAR(P$16)=$D98, P$44-SUM(_xlfn._xlws.FILTER(P$63:P97,MOD(_xlfn.SEQUENCE(ROWS(P$63:P97)),5)=1)),ROUND(P$44/_xlfn.DAYS(P$16,O$16)*IF(YEAR(O$16+1)=$D98,_xlfn.DAYS(DATE($D98,12,31),O$16)+1,IF(AND(YEAR(O$16+1)&lt;$D98,$D98&lt;YEAR(P$16)),_xlfn.DAYS(DATE($D98,12,31),DATE($D98,1,1))+1,0)),0))</f>
        <v>0</v>
      </c>
      <c r="Q98" s="122" cm="1">
        <f t="array" ref="Q98">IF(YEAR(Q$16)=$D98, Q$44-SUM(_xlfn._xlws.FILTER(Q$63:Q97,MOD(_xlfn.SEQUENCE(ROWS(Q$63:Q97)),5)=1)),ROUND(Q$44/_xlfn.DAYS(Q$16,P$16)*IF(YEAR(P$16+1)=$D98,_xlfn.DAYS(DATE($D98,12,31),P$16)+1,IF(AND(YEAR(P$16+1)&lt;$D98,$D98&lt;YEAR(Q$16)),_xlfn.DAYS(DATE($D98,12,31),DATE($D98,1,1))+1,0)),0))</f>
        <v>0</v>
      </c>
      <c r="R98" s="122" cm="1">
        <f t="array" ref="R98">IF(YEAR(R$16)=$D98, R$44-SUM(_xlfn._xlws.FILTER(R$63:R97,MOD(_xlfn.SEQUENCE(ROWS(R$63:R97)),5)=1)),ROUND(R$44/_xlfn.DAYS(R$16,Q$16)*IF(YEAR(Q$16+1)=$D98,_xlfn.DAYS(DATE($D98,12,31),Q$16)+1,IF(AND(YEAR(Q$16+1)&lt;$D98,$D98&lt;YEAR(R$16)),_xlfn.DAYS(DATE($D98,12,31),DATE($D98,1,1))+1,0)),0))</f>
        <v>0</v>
      </c>
      <c r="S98" s="122" cm="1">
        <f t="array" ref="S98">IF(YEAR(S$16)=$D98, S$44-SUM(_xlfn._xlws.FILTER(S$63:S97,MOD(_xlfn.SEQUENCE(ROWS(S$63:S97)),5)=1)),ROUND(S$44/_xlfn.DAYS(S$16,R$16)*IF(YEAR(R$16+1)=$D98,_xlfn.DAYS(DATE($D98,12,31),R$16)+1,IF(AND(YEAR(R$16+1)&lt;$D98,$D98&lt;YEAR(S$16)),_xlfn.DAYS(DATE($D98,12,31),DATE($D98,1,1))+1,0)),0))</f>
        <v>0</v>
      </c>
      <c r="T98" s="122" cm="1">
        <f t="array" ref="T98">IF(YEAR(T$16)=$D98, T$44-SUM(_xlfn._xlws.FILTER(T$63:T97,MOD(_xlfn.SEQUENCE(ROWS(T$63:T97)),5)=1)),ROUND(T$44/_xlfn.DAYS(T$16,S$16)*IF(YEAR(S$16+1)=$D98,_xlfn.DAYS(DATE($D98,12,31),S$16)+1,IF(AND(YEAR(S$16+1)&lt;$D98,$D98&lt;YEAR(T$16)),_xlfn.DAYS(DATE($D98,12,31),DATE($D98,1,1))+1,0)),0))</f>
        <v>0</v>
      </c>
      <c r="U98" s="122" cm="1">
        <f t="array" ref="U98">IF(YEAR(U$16)=$D98, U$44-SUM(_xlfn._xlws.FILTER(U$63:U97,MOD(_xlfn.SEQUENCE(ROWS(U$63:U97)),5)=1)),ROUND(U$44/_xlfn.DAYS(U$16,T$16)*IF(YEAR(T$16+1)=$D98,_xlfn.DAYS(DATE($D98,12,31),T$16)+1,IF(AND(YEAR(T$16+1)&lt;$D98,$D98&lt;YEAR(U$16)),_xlfn.DAYS(DATE($D98,12,31),DATE($D98,1,1))+1,0)),0))</f>
        <v>0</v>
      </c>
      <c r="V98" s="122" cm="1">
        <f t="array" ref="V98">IF(YEAR(V$16)=$D98, V$44-SUM(_xlfn._xlws.FILTER(V$63:V97,MOD(_xlfn.SEQUENCE(ROWS(V$63:V97)),5)=1)),ROUND(V$44/_xlfn.DAYS(V$16,U$16)*IF(YEAR(U$16+1)=$D98,_xlfn.DAYS(DATE($D98,12,31),U$16)+1,IF(AND(YEAR(U$16+1)&lt;$D98,$D98&lt;YEAR(V$16)),_xlfn.DAYS(DATE($D98,12,31),DATE($D98,1,1))+1,0)),0))</f>
        <v>0</v>
      </c>
      <c r="W98" s="122" cm="1">
        <f t="array" ref="W98">IF(YEAR(W$16)=$D98, W$44-SUM(_xlfn._xlws.FILTER(W$63:W97,MOD(_xlfn.SEQUENCE(ROWS(W$63:W97)),5)=1)),ROUND(W$44/_xlfn.DAYS(W$16,V$16)*IF(YEAR(V$16+1)=$D98,_xlfn.DAYS(DATE($D98,12,31),V$16)+1,IF(AND(YEAR(V$16+1)&lt;$D98,$D98&lt;YEAR(W$16)),_xlfn.DAYS(DATE($D98,12,31),DATE($D98,1,1))+1,0)),0))</f>
        <v>0</v>
      </c>
      <c r="X98" s="122" cm="1">
        <f t="array" ref="X98">IF(YEAR(X$16)=$D98, X$44-SUM(_xlfn._xlws.FILTER(X$63:X97,MOD(_xlfn.SEQUENCE(ROWS(X$63:X97)),5)=1)),ROUND(X$44/_xlfn.DAYS(X$16,W$16)*IF(YEAR(W$16+1)=$D98,_xlfn.DAYS(DATE($D98,12,31),W$16)+1,IF(AND(YEAR(W$16+1)&lt;$D98,$D98&lt;YEAR(X$16)),_xlfn.DAYS(DATE($D98,12,31),DATE($D98,1,1))+1,0)),0))</f>
        <v>0</v>
      </c>
    </row>
    <row r="99" spans="1:24" ht="17" hidden="1" outlineLevel="1" x14ac:dyDescent="0.25">
      <c r="A99" s="5">
        <v>28</v>
      </c>
      <c r="B99" s="129" t="s">
        <v>164</v>
      </c>
      <c r="C99" s="120" t="s">
        <v>165</v>
      </c>
      <c r="D99" s="121">
        <f t="shared" si="36"/>
        <v>2027</v>
      </c>
      <c r="E99" s="122" cm="1">
        <f t="array" ref="E99">IF(YEAR(E$16)=$D99, E$46-SUM(_xlfn._xlws.FILTER(E$63:E98,MOD(_xlfn.SEQUENCE(ROWS(E$63:E98)),5)=2)),ROUND(E$46/_xlfn.DAYS(E$16,D$16)*IF(YEAR(D$16+1)=$D99,_xlfn.DAYS(DATE($D99,12,31),D$16)+1,IF(AND(YEAR(D$16+1)&lt;$D99,$D99&lt;YEAR(E$16)),_xlfn.DAYS(DATE($D99,12,31),DATE($D99,1,1))+1,0)),0))</f>
        <v>0</v>
      </c>
      <c r="F99" s="122" cm="1">
        <f t="array" ref="F99">IF(YEAR(F$16)=$D99, F$46-SUM(_xlfn._xlws.FILTER(F$63:F98,MOD(_xlfn.SEQUENCE(ROWS(F$63:F98)),5)=2)),ROUND(F$46/_xlfn.DAYS(F$16,E$16)*IF(YEAR(E$16+1)=$D99,_xlfn.DAYS(DATE($D99,12,31),E$16)+1,IF(AND(YEAR(E$16+1)&lt;$D99,$D99&lt;YEAR(F$16)),_xlfn.DAYS(DATE($D99,12,31),DATE($D99,1,1))+1,0)),0))</f>
        <v>0</v>
      </c>
      <c r="G99" s="122" cm="1">
        <f t="array" ref="G99">IF(YEAR(G$16)=$D99, G$46-SUM(_xlfn._xlws.FILTER(G$63:G98,MOD(_xlfn.SEQUENCE(ROWS(G$63:G98)),5)=2)),ROUND(G$46/_xlfn.DAYS(G$16,F$16)*IF(YEAR(F$16+1)=$D99,_xlfn.DAYS(DATE($D99,12,31),F$16)+1,IF(AND(YEAR(F$16+1)&lt;$D99,$D99&lt;YEAR(G$16)),_xlfn.DAYS(DATE($D99,12,31),DATE($D99,1,1))+1,0)),0))</f>
        <v>0</v>
      </c>
      <c r="H99" s="122" cm="1">
        <f t="array" ref="H99">IF(YEAR(H$16)=$D99, H$46-SUM(_xlfn._xlws.FILTER(H$63:H98,MOD(_xlfn.SEQUENCE(ROWS(H$63:H98)),5)=2)),ROUND(H$46/_xlfn.DAYS(H$16,G$16)*IF(YEAR(G$16+1)=$D99,_xlfn.DAYS(DATE($D99,12,31),G$16)+1,IF(AND(YEAR(G$16+1)&lt;$D99,$D99&lt;YEAR(H$16)),_xlfn.DAYS(DATE($D99,12,31),DATE($D99,1,1))+1,0)),0))</f>
        <v>0</v>
      </c>
      <c r="I99" s="122" cm="1">
        <f t="array" ref="I99">IF(YEAR(I$16)=$D99, I$46-SUM(_xlfn._xlws.FILTER(I$63:I98,MOD(_xlfn.SEQUENCE(ROWS(I$63:I98)),5)=2)),ROUND(I$46/_xlfn.DAYS(I$16,H$16)*IF(YEAR(H$16+1)=$D99,_xlfn.DAYS(DATE($D99,12,31),H$16)+1,IF(AND(YEAR(H$16+1)&lt;$D99,$D99&lt;YEAR(I$16)),_xlfn.DAYS(DATE($D99,12,31),DATE($D99,1,1))+1,0)),0))</f>
        <v>0</v>
      </c>
      <c r="J99" s="122" cm="1">
        <f t="array" ref="J99">IF(YEAR(J$16)=$D99, J$46-SUM(_xlfn._xlws.FILTER(J$63:J98,MOD(_xlfn.SEQUENCE(ROWS(J$63:J98)),5)=2)),ROUND(J$46/_xlfn.DAYS(J$16,I$16)*IF(YEAR(I$16+1)=$D99,_xlfn.DAYS(DATE($D99,12,31),I$16)+1,IF(AND(YEAR(I$16+1)&lt;$D99,$D99&lt;YEAR(J$16)),_xlfn.DAYS(DATE($D99,12,31),DATE($D99,1,1))+1,0)),0))</f>
        <v>0</v>
      </c>
      <c r="K99" s="122" cm="1">
        <f t="array" ref="K99">IF(YEAR(K$16)=$D99, K$46-SUM(_xlfn._xlws.FILTER(K$63:K98,MOD(_xlfn.SEQUENCE(ROWS(K$63:K98)),5)=2)),ROUND(K$46/_xlfn.DAYS(K$16,J$16)*IF(YEAR(J$16+1)=$D99,_xlfn.DAYS(DATE($D99,12,31),J$16)+1,IF(AND(YEAR(J$16+1)&lt;$D99,$D99&lt;YEAR(K$16)),_xlfn.DAYS(DATE($D99,12,31),DATE($D99,1,1))+1,0)),0))</f>
        <v>1985</v>
      </c>
      <c r="L99" s="122" cm="1">
        <f t="array" ref="L99">IF(YEAR(L$16)=$D99, L$46-SUM(_xlfn._xlws.FILTER(L$63:L98,MOD(_xlfn.SEQUENCE(ROWS(L$63:L98)),5)=2)),ROUND(L$46/_xlfn.DAYS(L$16,K$16)*IF(YEAR(K$16+1)=$D99,_xlfn.DAYS(DATE($D99,12,31),K$16)+1,IF(AND(YEAR(K$16+1)&lt;$D99,$D99&lt;YEAR(L$16)),_xlfn.DAYS(DATE($D99,12,31),DATE($D99,1,1))+1,0)),0))</f>
        <v>817</v>
      </c>
      <c r="M99" s="122" cm="1">
        <f t="array" ref="M99">IF(YEAR(M$16)=$D99, M$46-SUM(_xlfn._xlws.FILTER(M$63:M98,MOD(_xlfn.SEQUENCE(ROWS(M$63:M98)),5)=2)),ROUND(M$46/_xlfn.DAYS(M$16,L$16)*IF(YEAR(L$16+1)=$D99,_xlfn.DAYS(DATE($D99,12,31),L$16)+1,IF(AND(YEAR(L$16+1)&lt;$D99,$D99&lt;YEAR(M$16)),_xlfn.DAYS(DATE($D99,12,31),DATE($D99,1,1))+1,0)),0))</f>
        <v>0</v>
      </c>
      <c r="N99" s="122" cm="1">
        <f t="array" ref="N99">IF(YEAR(N$16)=$D99, N$46-SUM(_xlfn._xlws.FILTER(N$63:N98,MOD(_xlfn.SEQUENCE(ROWS(N$63:N98)),5)=2)),ROUND(N$46/_xlfn.DAYS(N$16,M$16)*IF(YEAR(M$16+1)=$D99,_xlfn.DAYS(DATE($D99,12,31),M$16)+1,IF(AND(YEAR(M$16+1)&lt;$D99,$D99&lt;YEAR(N$16)),_xlfn.DAYS(DATE($D99,12,31),DATE($D99,1,1))+1,0)),0))</f>
        <v>0</v>
      </c>
      <c r="O99" s="122" cm="1">
        <f t="array" ref="O99">IF(YEAR(O$16)=$D99, O$46-SUM(_xlfn._xlws.FILTER(O$63:O98,MOD(_xlfn.SEQUENCE(ROWS(O$63:O98)),5)=2)),ROUND(O$46/_xlfn.DAYS(O$16,N$16)*IF(YEAR(N$16+1)=$D99,_xlfn.DAYS(DATE($D99,12,31),N$16)+1,IF(AND(YEAR(N$16+1)&lt;$D99,$D99&lt;YEAR(O$16)),_xlfn.DAYS(DATE($D99,12,31),DATE($D99,1,1))+1,0)),0))</f>
        <v>0</v>
      </c>
      <c r="P99" s="122" cm="1">
        <f t="array" ref="P99">IF(YEAR(P$16)=$D99, P$46-SUM(_xlfn._xlws.FILTER(P$63:P98,MOD(_xlfn.SEQUENCE(ROWS(P$63:P98)),5)=2)),ROUND(P$46/_xlfn.DAYS(P$16,O$16)*IF(YEAR(O$16+1)=$D99,_xlfn.DAYS(DATE($D99,12,31),O$16)+1,IF(AND(YEAR(O$16+1)&lt;$D99,$D99&lt;YEAR(P$16)),_xlfn.DAYS(DATE($D99,12,31),DATE($D99,1,1))+1,0)),0))</f>
        <v>0</v>
      </c>
      <c r="Q99" s="122" cm="1">
        <f t="array" ref="Q99">IF(YEAR(Q$16)=$D99, Q$46-SUM(_xlfn._xlws.FILTER(Q$63:Q98,MOD(_xlfn.SEQUENCE(ROWS(Q$63:Q98)),5)=2)),ROUND(Q$46/_xlfn.DAYS(Q$16,P$16)*IF(YEAR(P$16+1)=$D99,_xlfn.DAYS(DATE($D99,12,31),P$16)+1,IF(AND(YEAR(P$16+1)&lt;$D99,$D99&lt;YEAR(Q$16)),_xlfn.DAYS(DATE($D99,12,31),DATE($D99,1,1))+1,0)),0))</f>
        <v>0</v>
      </c>
      <c r="R99" s="122" cm="1">
        <f t="array" ref="R99">IF(YEAR(R$16)=$D99, R$46-SUM(_xlfn._xlws.FILTER(R$63:R98,MOD(_xlfn.SEQUENCE(ROWS(R$63:R98)),5)=2)),ROUND(R$46/_xlfn.DAYS(R$16,Q$16)*IF(YEAR(Q$16+1)=$D99,_xlfn.DAYS(DATE($D99,12,31),Q$16)+1,IF(AND(YEAR(Q$16+1)&lt;$D99,$D99&lt;YEAR(R$16)),_xlfn.DAYS(DATE($D99,12,31),DATE($D99,1,1))+1,0)),0))</f>
        <v>0</v>
      </c>
      <c r="S99" s="122" cm="1">
        <f t="array" ref="S99">IF(YEAR(S$16)=$D99, S$46-SUM(_xlfn._xlws.FILTER(S$63:S98,MOD(_xlfn.SEQUENCE(ROWS(S$63:S98)),5)=2)),ROUND(S$46/_xlfn.DAYS(S$16,R$16)*IF(YEAR(R$16+1)=$D99,_xlfn.DAYS(DATE($D99,12,31),R$16)+1,IF(AND(YEAR(R$16+1)&lt;$D99,$D99&lt;YEAR(S$16)),_xlfn.DAYS(DATE($D99,12,31),DATE($D99,1,1))+1,0)),0))</f>
        <v>0</v>
      </c>
      <c r="T99" s="122" cm="1">
        <f t="array" ref="T99">IF(YEAR(T$16)=$D99, T$46-SUM(_xlfn._xlws.FILTER(T$63:T98,MOD(_xlfn.SEQUENCE(ROWS(T$63:T98)),5)=2)),ROUND(T$46/_xlfn.DAYS(T$16,S$16)*IF(YEAR(S$16+1)=$D99,_xlfn.DAYS(DATE($D99,12,31),S$16)+1,IF(AND(YEAR(S$16+1)&lt;$D99,$D99&lt;YEAR(T$16)),_xlfn.DAYS(DATE($D99,12,31),DATE($D99,1,1))+1,0)),0))</f>
        <v>0</v>
      </c>
      <c r="U99" s="122" cm="1">
        <f t="array" ref="U99">IF(YEAR(U$16)=$D99, U$46-SUM(_xlfn._xlws.FILTER(U$63:U98,MOD(_xlfn.SEQUENCE(ROWS(U$63:U98)),5)=2)),ROUND(U$46/_xlfn.DAYS(U$16,T$16)*IF(YEAR(T$16+1)=$D99,_xlfn.DAYS(DATE($D99,12,31),T$16)+1,IF(AND(YEAR(T$16+1)&lt;$D99,$D99&lt;YEAR(U$16)),_xlfn.DAYS(DATE($D99,12,31),DATE($D99,1,1))+1,0)),0))</f>
        <v>0</v>
      </c>
      <c r="V99" s="122" cm="1">
        <f t="array" ref="V99">IF(YEAR(V$16)=$D99, V$46-SUM(_xlfn._xlws.FILTER(V$63:V98,MOD(_xlfn.SEQUENCE(ROWS(V$63:V98)),5)=2)),ROUND(V$46/_xlfn.DAYS(V$16,U$16)*IF(YEAR(U$16+1)=$D99,_xlfn.DAYS(DATE($D99,12,31),U$16)+1,IF(AND(YEAR(U$16+1)&lt;$D99,$D99&lt;YEAR(V$16)),_xlfn.DAYS(DATE($D99,12,31),DATE($D99,1,1))+1,0)),0))</f>
        <v>0</v>
      </c>
      <c r="W99" s="122" cm="1">
        <f t="array" ref="W99">IF(YEAR(W$16)=$D99, W$46-SUM(_xlfn._xlws.FILTER(W$63:W98,MOD(_xlfn.SEQUENCE(ROWS(W$63:W98)),5)=2)),ROUND(W$46/_xlfn.DAYS(W$16,V$16)*IF(YEAR(V$16+1)=$D99,_xlfn.DAYS(DATE($D99,12,31),V$16)+1,IF(AND(YEAR(V$16+1)&lt;$D99,$D99&lt;YEAR(W$16)),_xlfn.DAYS(DATE($D99,12,31),DATE($D99,1,1))+1,0)),0))</f>
        <v>0</v>
      </c>
      <c r="X99" s="122" cm="1">
        <f t="array" ref="X99">IF(YEAR(X$16)=$D99, X$46-SUM(_xlfn._xlws.FILTER(X$63:X98,MOD(_xlfn.SEQUENCE(ROWS(X$63:X98)),5)=2)),ROUND(X$46/_xlfn.DAYS(X$16,W$16)*IF(YEAR(W$16+1)=$D99,_xlfn.DAYS(DATE($D99,12,31),W$16)+1,IF(AND(YEAR(W$16+1)&lt;$D99,$D99&lt;YEAR(X$16)),_xlfn.DAYS(DATE($D99,12,31),DATE($D99,1,1))+1,0)),0))</f>
        <v>0</v>
      </c>
    </row>
    <row r="100" spans="1:24" ht="17" hidden="1" outlineLevel="1" x14ac:dyDescent="0.25">
      <c r="A100" s="5">
        <v>29</v>
      </c>
      <c r="B100" s="129" t="s">
        <v>166</v>
      </c>
      <c r="C100" s="120" t="s">
        <v>167</v>
      </c>
      <c r="D100" s="121">
        <f t="shared" si="36"/>
        <v>2027</v>
      </c>
      <c r="E100" s="123">
        <f>E98-E99</f>
        <v>0</v>
      </c>
      <c r="F100" s="123">
        <f t="shared" ref="F100:X100" si="45">F98-F99</f>
        <v>0</v>
      </c>
      <c r="G100" s="123">
        <f t="shared" si="45"/>
        <v>0</v>
      </c>
      <c r="H100" s="123">
        <f t="shared" si="45"/>
        <v>0</v>
      </c>
      <c r="I100" s="123">
        <f t="shared" si="45"/>
        <v>0</v>
      </c>
      <c r="J100" s="123">
        <f t="shared" si="45"/>
        <v>0</v>
      </c>
      <c r="K100" s="123">
        <f t="shared" si="45"/>
        <v>11246</v>
      </c>
      <c r="L100" s="123">
        <f t="shared" si="45"/>
        <v>4631</v>
      </c>
      <c r="M100" s="123">
        <f t="shared" si="45"/>
        <v>0</v>
      </c>
      <c r="N100" s="123">
        <f t="shared" si="45"/>
        <v>0</v>
      </c>
      <c r="O100" s="123">
        <f t="shared" si="45"/>
        <v>0</v>
      </c>
      <c r="P100" s="123">
        <f t="shared" si="45"/>
        <v>0</v>
      </c>
      <c r="Q100" s="123">
        <f t="shared" si="45"/>
        <v>0</v>
      </c>
      <c r="R100" s="123">
        <f t="shared" si="45"/>
        <v>0</v>
      </c>
      <c r="S100" s="123">
        <f t="shared" si="45"/>
        <v>0</v>
      </c>
      <c r="T100" s="123">
        <f t="shared" si="45"/>
        <v>0</v>
      </c>
      <c r="U100" s="123">
        <f t="shared" si="45"/>
        <v>0</v>
      </c>
      <c r="V100" s="123">
        <f t="shared" si="45"/>
        <v>0</v>
      </c>
      <c r="W100" s="123">
        <f t="shared" si="45"/>
        <v>0</v>
      </c>
      <c r="X100" s="123">
        <f t="shared" si="45"/>
        <v>0</v>
      </c>
    </row>
    <row r="101" spans="1:24" ht="17" hidden="1" outlineLevel="1" x14ac:dyDescent="0.25">
      <c r="A101" s="5">
        <v>31</v>
      </c>
      <c r="B101" s="129" t="s">
        <v>168</v>
      </c>
      <c r="C101" s="120" t="s">
        <v>169</v>
      </c>
      <c r="D101" s="121">
        <f t="shared" si="36"/>
        <v>2027</v>
      </c>
      <c r="E101" s="122" cm="1">
        <f t="array" ref="E101">IF(YEAR(E$16)=$D101, E$59-SUM(_xlfn._xlws.FILTER(E$63:E100,MOD(_xlfn.SEQUENCE(ROWS(E$63:E100)),5)=4)),ROUND(E$59/_xlfn.DAYS(E$16,D$16)*IF(YEAR(D$16+1)=$D101,_xlfn.DAYS(DATE($D101,12,31),D$16)+1,IF(AND(YEAR(D$16+1)&lt;$D101,$D101&lt;YEAR(E$16)),_xlfn.DAYS(DATE($D101,12,31),DATE($D101,1,1))+1,0)),0))</f>
        <v>0</v>
      </c>
      <c r="F101" s="122" cm="1">
        <f t="array" ref="F101">IF(YEAR(F$16)=$D101, F$59-SUM(_xlfn._xlws.FILTER(F$63:F100,MOD(_xlfn.SEQUENCE(ROWS(F$63:F100)),5)=4)),ROUND(F$59/_xlfn.DAYS(F$16,E$16)*IF(YEAR(E$16+1)=$D101,_xlfn.DAYS(DATE($D101,12,31),E$16)+1,IF(AND(YEAR(E$16+1)&lt;$D101,$D101&lt;YEAR(F$16)),_xlfn.DAYS(DATE($D101,12,31),DATE($D101,1,1))+1,0)),0))</f>
        <v>0</v>
      </c>
      <c r="G101" s="122" cm="1">
        <f t="array" ref="G101">IF(YEAR(G$16)=$D101, G$59-SUM(_xlfn._xlws.FILTER(G$63:G100,MOD(_xlfn.SEQUENCE(ROWS(G$63:G100)),5)=4)),ROUND(G$59/_xlfn.DAYS(G$16,F$16)*IF(YEAR(F$16+1)=$D101,_xlfn.DAYS(DATE($D101,12,31),F$16)+1,IF(AND(YEAR(F$16+1)&lt;$D101,$D101&lt;YEAR(G$16)),_xlfn.DAYS(DATE($D101,12,31),DATE($D101,1,1))+1,0)),0))</f>
        <v>0</v>
      </c>
      <c r="H101" s="122" cm="1">
        <f t="array" ref="H101">IF(YEAR(H$16)=$D101, H$59-SUM(_xlfn._xlws.FILTER(H$63:H100,MOD(_xlfn.SEQUENCE(ROWS(H$63:H100)),5)=4)),ROUND(H$59/_xlfn.DAYS(H$16,G$16)*IF(YEAR(G$16+1)=$D101,_xlfn.DAYS(DATE($D101,12,31),G$16)+1,IF(AND(YEAR(G$16+1)&lt;$D101,$D101&lt;YEAR(H$16)),_xlfn.DAYS(DATE($D101,12,31),DATE($D101,1,1))+1,0)),0))</f>
        <v>0</v>
      </c>
      <c r="I101" s="122" cm="1">
        <f t="array" ref="I101">IF(YEAR(I$16)=$D101, I$59-SUM(_xlfn._xlws.FILTER(I$63:I100,MOD(_xlfn.SEQUENCE(ROWS(I$63:I100)),5)=4)),ROUND(I$59/_xlfn.DAYS(I$16,H$16)*IF(YEAR(H$16+1)=$D101,_xlfn.DAYS(DATE($D101,12,31),H$16)+1,IF(AND(YEAR(H$16+1)&lt;$D101,$D101&lt;YEAR(I$16)),_xlfn.DAYS(DATE($D101,12,31),DATE($D101,1,1))+1,0)),0))</f>
        <v>0</v>
      </c>
      <c r="J101" s="122" cm="1">
        <f t="array" ref="J101">IF(YEAR(J$16)=$D101, J$59-SUM(_xlfn._xlws.FILTER(J$63:J100,MOD(_xlfn.SEQUENCE(ROWS(J$63:J100)),5)=4)),ROUND(J$59/_xlfn.DAYS(J$16,I$16)*IF(YEAR(I$16+1)=$D101,_xlfn.DAYS(DATE($D101,12,31),I$16)+1,IF(AND(YEAR(I$16+1)&lt;$D101,$D101&lt;YEAR(J$16)),_xlfn.DAYS(DATE($D101,12,31),DATE($D101,1,1))+1,0)),0))</f>
        <v>0</v>
      </c>
      <c r="K101" s="122" cm="1">
        <f t="array" ref="K101">IF(YEAR(K$16)=$D101, K$59-SUM(_xlfn._xlws.FILTER(K$63:K100,MOD(_xlfn.SEQUENCE(ROWS(K$63:K100)),5)=4)),ROUND(K$59/_xlfn.DAYS(K$16,J$16)*IF(YEAR(J$16+1)=$D101,_xlfn.DAYS(DATE($D101,12,31),J$16)+1,IF(AND(YEAR(J$16+1)&lt;$D101,$D101&lt;YEAR(K$16)),_xlfn.DAYS(DATE($D101,12,31),DATE($D101,1,1))+1,0)),0))</f>
        <v>13231</v>
      </c>
      <c r="L101" s="122" cm="1">
        <f t="array" ref="L101">IF(YEAR(L$16)=$D101, L$59-SUM(_xlfn._xlws.FILTER(L$63:L100,MOD(_xlfn.SEQUENCE(ROWS(L$63:L100)),5)=4)),ROUND(L$59/_xlfn.DAYS(L$16,K$16)*IF(YEAR(K$16+1)=$D101,_xlfn.DAYS(DATE($D101,12,31),K$16)+1,IF(AND(YEAR(K$16+1)&lt;$D101,$D101&lt;YEAR(L$16)),_xlfn.DAYS(DATE($D101,12,31),DATE($D101,1,1))+1,0)),0))</f>
        <v>5448</v>
      </c>
      <c r="M101" s="122" cm="1">
        <f t="array" ref="M101">IF(YEAR(M$16)=$D101, M$59-SUM(_xlfn._xlws.FILTER(M$63:M100,MOD(_xlfn.SEQUENCE(ROWS(M$63:M100)),5)=4)),ROUND(M$59/_xlfn.DAYS(M$16,L$16)*IF(YEAR(L$16+1)=$D101,_xlfn.DAYS(DATE($D101,12,31),L$16)+1,IF(AND(YEAR(L$16+1)&lt;$D101,$D101&lt;YEAR(M$16)),_xlfn.DAYS(DATE($D101,12,31),DATE($D101,1,1))+1,0)),0))</f>
        <v>0</v>
      </c>
      <c r="N101" s="122" cm="1">
        <f t="array" ref="N101">IF(YEAR(N$16)=$D101, N$59-SUM(_xlfn._xlws.FILTER(N$63:N100,MOD(_xlfn.SEQUENCE(ROWS(N$63:N100)),5)=4)),ROUND(N$59/_xlfn.DAYS(N$16,M$16)*IF(YEAR(M$16+1)=$D101,_xlfn.DAYS(DATE($D101,12,31),M$16)+1,IF(AND(YEAR(M$16+1)&lt;$D101,$D101&lt;YEAR(N$16)),_xlfn.DAYS(DATE($D101,12,31),DATE($D101,1,1))+1,0)),0))</f>
        <v>0</v>
      </c>
      <c r="O101" s="122" cm="1">
        <f t="array" ref="O101">IF(YEAR(O$16)=$D101, O$59-SUM(_xlfn._xlws.FILTER(O$63:O100,MOD(_xlfn.SEQUENCE(ROWS(O$63:O100)),5)=4)),ROUND(O$59/_xlfn.DAYS(O$16,N$16)*IF(YEAR(N$16+1)=$D101,_xlfn.DAYS(DATE($D101,12,31),N$16)+1,IF(AND(YEAR(N$16+1)&lt;$D101,$D101&lt;YEAR(O$16)),_xlfn.DAYS(DATE($D101,12,31),DATE($D101,1,1))+1,0)),0))</f>
        <v>0</v>
      </c>
      <c r="P101" s="122" cm="1">
        <f t="array" ref="P101">IF(YEAR(P$16)=$D101, P$59-SUM(_xlfn._xlws.FILTER(P$63:P100,MOD(_xlfn.SEQUENCE(ROWS(P$63:P100)),5)=4)),ROUND(P$59/_xlfn.DAYS(P$16,O$16)*IF(YEAR(O$16+1)=$D101,_xlfn.DAYS(DATE($D101,12,31),O$16)+1,IF(AND(YEAR(O$16+1)&lt;$D101,$D101&lt;YEAR(P$16)),_xlfn.DAYS(DATE($D101,12,31),DATE($D101,1,1))+1,0)),0))</f>
        <v>0</v>
      </c>
      <c r="Q101" s="122" cm="1">
        <f t="array" ref="Q101">IF(YEAR(Q$16)=$D101, Q$59-SUM(_xlfn._xlws.FILTER(Q$63:Q100,MOD(_xlfn.SEQUENCE(ROWS(Q$63:Q100)),5)=4)),ROUND(Q$59/_xlfn.DAYS(Q$16,P$16)*IF(YEAR(P$16+1)=$D101,_xlfn.DAYS(DATE($D101,12,31),P$16)+1,IF(AND(YEAR(P$16+1)&lt;$D101,$D101&lt;YEAR(Q$16)),_xlfn.DAYS(DATE($D101,12,31),DATE($D101,1,1))+1,0)),0))</f>
        <v>0</v>
      </c>
      <c r="R101" s="122" cm="1">
        <f t="array" ref="R101">IF(YEAR(R$16)=$D101, R$59-SUM(_xlfn._xlws.FILTER(R$63:R100,MOD(_xlfn.SEQUENCE(ROWS(R$63:R100)),5)=4)),ROUND(R$59/_xlfn.DAYS(R$16,Q$16)*IF(YEAR(Q$16+1)=$D101,_xlfn.DAYS(DATE($D101,12,31),Q$16)+1,IF(AND(YEAR(Q$16+1)&lt;$D101,$D101&lt;YEAR(R$16)),_xlfn.DAYS(DATE($D101,12,31),DATE($D101,1,1))+1,0)),0))</f>
        <v>0</v>
      </c>
      <c r="S101" s="122" cm="1">
        <f t="array" ref="S101">IF(YEAR(S$16)=$D101, S$59-SUM(_xlfn._xlws.FILTER(S$63:S100,MOD(_xlfn.SEQUENCE(ROWS(S$63:S100)),5)=4)),ROUND(S$59/_xlfn.DAYS(S$16,R$16)*IF(YEAR(R$16+1)=$D101,_xlfn.DAYS(DATE($D101,12,31),R$16)+1,IF(AND(YEAR(R$16+1)&lt;$D101,$D101&lt;YEAR(S$16)),_xlfn.DAYS(DATE($D101,12,31),DATE($D101,1,1))+1,0)),0))</f>
        <v>0</v>
      </c>
      <c r="T101" s="122" cm="1">
        <f t="array" ref="T101">IF(YEAR(T$16)=$D101, T$59-SUM(_xlfn._xlws.FILTER(T$63:T100,MOD(_xlfn.SEQUENCE(ROWS(T$63:T100)),5)=4)),ROUND(T$59/_xlfn.DAYS(T$16,S$16)*IF(YEAR(S$16+1)=$D101,_xlfn.DAYS(DATE($D101,12,31),S$16)+1,IF(AND(YEAR(S$16+1)&lt;$D101,$D101&lt;YEAR(T$16)),_xlfn.DAYS(DATE($D101,12,31),DATE($D101,1,1))+1,0)),0))</f>
        <v>0</v>
      </c>
      <c r="U101" s="122" cm="1">
        <f t="array" ref="U101">IF(YEAR(U$16)=$D101, U$59-SUM(_xlfn._xlws.FILTER(U$63:U100,MOD(_xlfn.SEQUENCE(ROWS(U$63:U100)),5)=4)),ROUND(U$59/_xlfn.DAYS(U$16,T$16)*IF(YEAR(T$16+1)=$D101,_xlfn.DAYS(DATE($D101,12,31),T$16)+1,IF(AND(YEAR(T$16+1)&lt;$D101,$D101&lt;YEAR(U$16)),_xlfn.DAYS(DATE($D101,12,31),DATE($D101,1,1))+1,0)),0))</f>
        <v>0</v>
      </c>
      <c r="V101" s="122" cm="1">
        <f t="array" ref="V101">IF(YEAR(V$16)=$D101, V$59-SUM(_xlfn._xlws.FILTER(V$63:V100,MOD(_xlfn.SEQUENCE(ROWS(V$63:V100)),5)=4)),ROUND(V$59/_xlfn.DAYS(V$16,U$16)*IF(YEAR(U$16+1)=$D101,_xlfn.DAYS(DATE($D101,12,31),U$16)+1,IF(AND(YEAR(U$16+1)&lt;$D101,$D101&lt;YEAR(V$16)),_xlfn.DAYS(DATE($D101,12,31),DATE($D101,1,1))+1,0)),0))</f>
        <v>0</v>
      </c>
      <c r="W101" s="122" cm="1">
        <f t="array" ref="W101">IF(YEAR(W$16)=$D101, W$59-SUM(_xlfn._xlws.FILTER(W$63:W100,MOD(_xlfn.SEQUENCE(ROWS(W$63:W100)),5)=4)),ROUND(W$59/_xlfn.DAYS(W$16,V$16)*IF(YEAR(V$16+1)=$D101,_xlfn.DAYS(DATE($D101,12,31),V$16)+1,IF(AND(YEAR(V$16+1)&lt;$D101,$D101&lt;YEAR(W$16)),_xlfn.DAYS(DATE($D101,12,31),DATE($D101,1,1))+1,0)),0))</f>
        <v>0</v>
      </c>
      <c r="X101" s="122" cm="1">
        <f t="array" ref="X101">IF(YEAR(X$16)=$D101, X$59-SUM(_xlfn._xlws.FILTER(X$63:X100,MOD(_xlfn.SEQUENCE(ROWS(X$63:X100)),5)=4)),ROUND(X$59/_xlfn.DAYS(X$16,W$16)*IF(YEAR(W$16+1)=$D101,_xlfn.DAYS(DATE($D101,12,31),W$16)+1,IF(AND(YEAR(W$16+1)&lt;$D101,$D101&lt;YEAR(X$16)),_xlfn.DAYS(DATE($D101,12,31),DATE($D101,1,1))+1,0)),0))</f>
        <v>0</v>
      </c>
    </row>
    <row r="102" spans="1:24" ht="17" hidden="1" outlineLevel="1" x14ac:dyDescent="0.25">
      <c r="A102" s="5">
        <v>33</v>
      </c>
      <c r="B102" s="129" t="s">
        <v>170</v>
      </c>
      <c r="C102" s="124" t="s">
        <v>171</v>
      </c>
      <c r="D102" s="125">
        <f t="shared" si="36"/>
        <v>2027</v>
      </c>
      <c r="E102" s="126">
        <f>E98-E101</f>
        <v>0</v>
      </c>
      <c r="F102" s="126">
        <f t="shared" ref="F102:X102" si="46">F98-F101</f>
        <v>0</v>
      </c>
      <c r="G102" s="126">
        <f t="shared" si="46"/>
        <v>0</v>
      </c>
      <c r="H102" s="126">
        <f t="shared" si="46"/>
        <v>0</v>
      </c>
      <c r="I102" s="126">
        <f t="shared" si="46"/>
        <v>0</v>
      </c>
      <c r="J102" s="126">
        <f t="shared" si="46"/>
        <v>0</v>
      </c>
      <c r="K102" s="126">
        <f t="shared" si="46"/>
        <v>0</v>
      </c>
      <c r="L102" s="126">
        <f t="shared" si="46"/>
        <v>0</v>
      </c>
      <c r="M102" s="126">
        <f t="shared" si="46"/>
        <v>0</v>
      </c>
      <c r="N102" s="126">
        <f t="shared" si="46"/>
        <v>0</v>
      </c>
      <c r="O102" s="126">
        <f t="shared" si="46"/>
        <v>0</v>
      </c>
      <c r="P102" s="126">
        <f t="shared" si="46"/>
        <v>0</v>
      </c>
      <c r="Q102" s="126">
        <f t="shared" si="46"/>
        <v>0</v>
      </c>
      <c r="R102" s="126">
        <f t="shared" si="46"/>
        <v>0</v>
      </c>
      <c r="S102" s="126">
        <f t="shared" si="46"/>
        <v>0</v>
      </c>
      <c r="T102" s="126">
        <f t="shared" si="46"/>
        <v>0</v>
      </c>
      <c r="U102" s="126">
        <f t="shared" si="46"/>
        <v>0</v>
      </c>
      <c r="V102" s="126">
        <f t="shared" si="46"/>
        <v>0</v>
      </c>
      <c r="W102" s="126">
        <f t="shared" si="46"/>
        <v>0</v>
      </c>
      <c r="X102" s="126">
        <f t="shared" si="46"/>
        <v>0</v>
      </c>
    </row>
    <row r="103" spans="1:24" ht="17" hidden="1" outlineLevel="1" x14ac:dyDescent="0.25">
      <c r="A103" s="5">
        <v>27</v>
      </c>
      <c r="B103" s="37" t="s">
        <v>162</v>
      </c>
      <c r="C103" s="114" t="s">
        <v>163</v>
      </c>
      <c r="D103" s="115">
        <f t="shared" si="36"/>
        <v>2028</v>
      </c>
      <c r="E103" s="116" cm="1">
        <f t="array" ref="E103">IF(YEAR(E$16)=$D103, E$44-SUM(_xlfn._xlws.FILTER(E$63:E102,MOD(_xlfn.SEQUENCE(ROWS(E$63:E102)),5)=1)),ROUND(E$44/_xlfn.DAYS(E$16,D$16)*IF(YEAR(D$16+1)=$D103,_xlfn.DAYS(DATE($D103,12,31),D$16)+1,IF(AND(YEAR(D$16+1)&lt;$D103,$D103&lt;YEAR(E$16)),_xlfn.DAYS(DATE($D103,12,31),DATE($D103,1,1))+1,0)),0))</f>
        <v>0</v>
      </c>
      <c r="F103" s="116" cm="1">
        <f t="array" ref="F103">IF(YEAR(F$16)=$D103, F$44-SUM(_xlfn._xlws.FILTER(F$63:F102,MOD(_xlfn.SEQUENCE(ROWS(F$63:F102)),5)=1)),ROUND(F$44/_xlfn.DAYS(F$16,E$16)*IF(YEAR(E$16+1)=$D103,_xlfn.DAYS(DATE($D103,12,31),E$16)+1,IF(AND(YEAR(E$16+1)&lt;$D103,$D103&lt;YEAR(F$16)),_xlfn.DAYS(DATE($D103,12,31),DATE($D103,1,1))+1,0)),0))</f>
        <v>0</v>
      </c>
      <c r="G103" s="116" cm="1">
        <f t="array" ref="G103">IF(YEAR(G$16)=$D103, G$44-SUM(_xlfn._xlws.FILTER(G$63:G102,MOD(_xlfn.SEQUENCE(ROWS(G$63:G102)),5)=1)),ROUND(G$44/_xlfn.DAYS(G$16,F$16)*IF(YEAR(F$16+1)=$D103,_xlfn.DAYS(DATE($D103,12,31),F$16)+1,IF(AND(YEAR(F$16+1)&lt;$D103,$D103&lt;YEAR(G$16)),_xlfn.DAYS(DATE($D103,12,31),DATE($D103,1,1))+1,0)),0))</f>
        <v>0</v>
      </c>
      <c r="H103" s="116" cm="1">
        <f t="array" ref="H103">IF(YEAR(H$16)=$D103, H$44-SUM(_xlfn._xlws.FILTER(H$63:H102,MOD(_xlfn.SEQUENCE(ROWS(H$63:H102)),5)=1)),ROUND(H$44/_xlfn.DAYS(H$16,G$16)*IF(YEAR(G$16+1)=$D103,_xlfn.DAYS(DATE($D103,12,31),G$16)+1,IF(AND(YEAR(G$16+1)&lt;$D103,$D103&lt;YEAR(H$16)),_xlfn.DAYS(DATE($D103,12,31),DATE($D103,1,1))+1,0)),0))</f>
        <v>0</v>
      </c>
      <c r="I103" s="116" cm="1">
        <f t="array" ref="I103">IF(YEAR(I$16)=$D103, I$44-SUM(_xlfn._xlws.FILTER(I$63:I102,MOD(_xlfn.SEQUENCE(ROWS(I$63:I102)),5)=1)),ROUND(I$44/_xlfn.DAYS(I$16,H$16)*IF(YEAR(H$16+1)=$D103,_xlfn.DAYS(DATE($D103,12,31),H$16)+1,IF(AND(YEAR(H$16+1)&lt;$D103,$D103&lt;YEAR(I$16)),_xlfn.DAYS(DATE($D103,12,31),DATE($D103,1,1))+1,0)),0))</f>
        <v>0</v>
      </c>
      <c r="J103" s="116" cm="1">
        <f t="array" ref="J103">IF(YEAR(J$16)=$D103, J$44-SUM(_xlfn._xlws.FILTER(J$63:J102,MOD(_xlfn.SEQUENCE(ROWS(J$63:J102)),5)=1)),ROUND(J$44/_xlfn.DAYS(J$16,I$16)*IF(YEAR(I$16+1)=$D103,_xlfn.DAYS(DATE($D103,12,31),I$16)+1,IF(AND(YEAR(I$16+1)&lt;$D103,$D103&lt;YEAR(J$16)),_xlfn.DAYS(DATE($D103,12,31),DATE($D103,1,1))+1,0)),0))</f>
        <v>0</v>
      </c>
      <c r="K103" s="116" cm="1">
        <f t="array" ref="K103">IF(YEAR(K$16)=$D103, K$44-SUM(_xlfn._xlws.FILTER(K$63:K102,MOD(_xlfn.SEQUENCE(ROWS(K$63:K102)),5)=1)),ROUND(K$44/_xlfn.DAYS(K$16,J$16)*IF(YEAR(J$16+1)=$D103,_xlfn.DAYS(DATE($D103,12,31),J$16)+1,IF(AND(YEAR(J$16+1)&lt;$D103,$D103&lt;YEAR(K$16)),_xlfn.DAYS(DATE($D103,12,31),DATE($D103,1,1))+1,0)),0))</f>
        <v>0</v>
      </c>
      <c r="L103" s="116" cm="1">
        <f t="array" ref="L103">IF(YEAR(L$16)=$D103, L$44-SUM(_xlfn._xlws.FILTER(L$63:L102,MOD(_xlfn.SEQUENCE(ROWS(L$63:L102)),5)=1)),ROUND(L$44/_xlfn.DAYS(L$16,K$16)*IF(YEAR(K$16+1)=$D103,_xlfn.DAYS(DATE($D103,12,31),K$16)+1,IF(AND(YEAR(K$16+1)&lt;$D103,$D103&lt;YEAR(L$16)),_xlfn.DAYS(DATE($D103,12,31),DATE($D103,1,1))+1,0)),0))</f>
        <v>13013</v>
      </c>
      <c r="M103" s="116" cm="1">
        <f t="array" ref="M103">IF(YEAR(M$16)=$D103, M$44-SUM(_xlfn._xlws.FILTER(M$63:M102,MOD(_xlfn.SEQUENCE(ROWS(M$63:M102)),5)=1)),ROUND(M$44/_xlfn.DAYS(M$16,L$16)*IF(YEAR(L$16+1)=$D103,_xlfn.DAYS(DATE($D103,12,31),L$16)+1,IF(AND(YEAR(L$16+1)&lt;$D103,$D103&lt;YEAR(M$16)),_xlfn.DAYS(DATE($D103,12,31),DATE($D103,1,1))+1,0)),0))</f>
        <v>5353</v>
      </c>
      <c r="N103" s="116" cm="1">
        <f t="array" ref="N103">IF(YEAR(N$16)=$D103, N$44-SUM(_xlfn._xlws.FILTER(N$63:N102,MOD(_xlfn.SEQUENCE(ROWS(N$63:N102)),5)=1)),ROUND(N$44/_xlfn.DAYS(N$16,M$16)*IF(YEAR(M$16+1)=$D103,_xlfn.DAYS(DATE($D103,12,31),M$16)+1,IF(AND(YEAR(M$16+1)&lt;$D103,$D103&lt;YEAR(N$16)),_xlfn.DAYS(DATE($D103,12,31),DATE($D103,1,1))+1,0)),0))</f>
        <v>0</v>
      </c>
      <c r="O103" s="116" cm="1">
        <f t="array" ref="O103">IF(YEAR(O$16)=$D103, O$44-SUM(_xlfn._xlws.FILTER(O$63:O102,MOD(_xlfn.SEQUENCE(ROWS(O$63:O102)),5)=1)),ROUND(O$44/_xlfn.DAYS(O$16,N$16)*IF(YEAR(N$16+1)=$D103,_xlfn.DAYS(DATE($D103,12,31),N$16)+1,IF(AND(YEAR(N$16+1)&lt;$D103,$D103&lt;YEAR(O$16)),_xlfn.DAYS(DATE($D103,12,31),DATE($D103,1,1))+1,0)),0))</f>
        <v>0</v>
      </c>
      <c r="P103" s="116" cm="1">
        <f t="array" ref="P103">IF(YEAR(P$16)=$D103, P$44-SUM(_xlfn._xlws.FILTER(P$63:P102,MOD(_xlfn.SEQUENCE(ROWS(P$63:P102)),5)=1)),ROUND(P$44/_xlfn.DAYS(P$16,O$16)*IF(YEAR(O$16+1)=$D103,_xlfn.DAYS(DATE($D103,12,31),O$16)+1,IF(AND(YEAR(O$16+1)&lt;$D103,$D103&lt;YEAR(P$16)),_xlfn.DAYS(DATE($D103,12,31),DATE($D103,1,1))+1,0)),0))</f>
        <v>0</v>
      </c>
      <c r="Q103" s="116" cm="1">
        <f t="array" ref="Q103">IF(YEAR(Q$16)=$D103, Q$44-SUM(_xlfn._xlws.FILTER(Q$63:Q102,MOD(_xlfn.SEQUENCE(ROWS(Q$63:Q102)),5)=1)),ROUND(Q$44/_xlfn.DAYS(Q$16,P$16)*IF(YEAR(P$16+1)=$D103,_xlfn.DAYS(DATE($D103,12,31),P$16)+1,IF(AND(YEAR(P$16+1)&lt;$D103,$D103&lt;YEAR(Q$16)),_xlfn.DAYS(DATE($D103,12,31),DATE($D103,1,1))+1,0)),0))</f>
        <v>0</v>
      </c>
      <c r="R103" s="116" cm="1">
        <f t="array" ref="R103">IF(YEAR(R$16)=$D103, R$44-SUM(_xlfn._xlws.FILTER(R$63:R102,MOD(_xlfn.SEQUENCE(ROWS(R$63:R102)),5)=1)),ROUND(R$44/_xlfn.DAYS(R$16,Q$16)*IF(YEAR(Q$16+1)=$D103,_xlfn.DAYS(DATE($D103,12,31),Q$16)+1,IF(AND(YEAR(Q$16+1)&lt;$D103,$D103&lt;YEAR(R$16)),_xlfn.DAYS(DATE($D103,12,31),DATE($D103,1,1))+1,0)),0))</f>
        <v>0</v>
      </c>
      <c r="S103" s="116" cm="1">
        <f t="array" ref="S103">IF(YEAR(S$16)=$D103, S$44-SUM(_xlfn._xlws.FILTER(S$63:S102,MOD(_xlfn.SEQUENCE(ROWS(S$63:S102)),5)=1)),ROUND(S$44/_xlfn.DAYS(S$16,R$16)*IF(YEAR(R$16+1)=$D103,_xlfn.DAYS(DATE($D103,12,31),R$16)+1,IF(AND(YEAR(R$16+1)&lt;$D103,$D103&lt;YEAR(S$16)),_xlfn.DAYS(DATE($D103,12,31),DATE($D103,1,1))+1,0)),0))</f>
        <v>0</v>
      </c>
      <c r="T103" s="116" cm="1">
        <f t="array" ref="T103">IF(YEAR(T$16)=$D103, T$44-SUM(_xlfn._xlws.FILTER(T$63:T102,MOD(_xlfn.SEQUENCE(ROWS(T$63:T102)),5)=1)),ROUND(T$44/_xlfn.DAYS(T$16,S$16)*IF(YEAR(S$16+1)=$D103,_xlfn.DAYS(DATE($D103,12,31),S$16)+1,IF(AND(YEAR(S$16+1)&lt;$D103,$D103&lt;YEAR(T$16)),_xlfn.DAYS(DATE($D103,12,31),DATE($D103,1,1))+1,0)),0))</f>
        <v>0</v>
      </c>
      <c r="U103" s="116" cm="1">
        <f t="array" ref="U103">IF(YEAR(U$16)=$D103, U$44-SUM(_xlfn._xlws.FILTER(U$63:U102,MOD(_xlfn.SEQUENCE(ROWS(U$63:U102)),5)=1)),ROUND(U$44/_xlfn.DAYS(U$16,T$16)*IF(YEAR(T$16+1)=$D103,_xlfn.DAYS(DATE($D103,12,31),T$16)+1,IF(AND(YEAR(T$16+1)&lt;$D103,$D103&lt;YEAR(U$16)),_xlfn.DAYS(DATE($D103,12,31),DATE($D103,1,1))+1,0)),0))</f>
        <v>0</v>
      </c>
      <c r="V103" s="116" cm="1">
        <f t="array" ref="V103">IF(YEAR(V$16)=$D103, V$44-SUM(_xlfn._xlws.FILTER(V$63:V102,MOD(_xlfn.SEQUENCE(ROWS(V$63:V102)),5)=1)),ROUND(V$44/_xlfn.DAYS(V$16,U$16)*IF(YEAR(U$16+1)=$D103,_xlfn.DAYS(DATE($D103,12,31),U$16)+1,IF(AND(YEAR(U$16+1)&lt;$D103,$D103&lt;YEAR(V$16)),_xlfn.DAYS(DATE($D103,12,31),DATE($D103,1,1))+1,0)),0))</f>
        <v>0</v>
      </c>
      <c r="W103" s="116" cm="1">
        <f t="array" ref="W103">IF(YEAR(W$16)=$D103, W$44-SUM(_xlfn._xlws.FILTER(W$63:W102,MOD(_xlfn.SEQUENCE(ROWS(W$63:W102)),5)=1)),ROUND(W$44/_xlfn.DAYS(W$16,V$16)*IF(YEAR(V$16+1)=$D103,_xlfn.DAYS(DATE($D103,12,31),V$16)+1,IF(AND(YEAR(V$16+1)&lt;$D103,$D103&lt;YEAR(W$16)),_xlfn.DAYS(DATE($D103,12,31),DATE($D103,1,1))+1,0)),0))</f>
        <v>0</v>
      </c>
      <c r="X103" s="116" cm="1">
        <f t="array" ref="X103">IF(YEAR(X$16)=$D103, X$44-SUM(_xlfn._xlws.FILTER(X$63:X102,MOD(_xlfn.SEQUENCE(ROWS(X$63:X102)),5)=1)),ROUND(X$44/_xlfn.DAYS(X$16,W$16)*IF(YEAR(W$16+1)=$D103,_xlfn.DAYS(DATE($D103,12,31),W$16)+1,IF(AND(YEAR(W$16+1)&lt;$D103,$D103&lt;YEAR(X$16)),_xlfn.DAYS(DATE($D103,12,31),DATE($D103,1,1))+1,0)),0))</f>
        <v>0</v>
      </c>
    </row>
    <row r="104" spans="1:24" ht="17" hidden="1" outlineLevel="1" x14ac:dyDescent="0.25">
      <c r="A104" s="5">
        <v>28</v>
      </c>
      <c r="B104" s="129" t="s">
        <v>164</v>
      </c>
      <c r="C104" s="114" t="s">
        <v>165</v>
      </c>
      <c r="D104" s="115">
        <f t="shared" si="36"/>
        <v>2028</v>
      </c>
      <c r="E104" s="116" cm="1">
        <f t="array" ref="E104">IF(YEAR(E$16)=$D104, E$46-SUM(_xlfn._xlws.FILTER(E$63:E103,MOD(_xlfn.SEQUENCE(ROWS(E$63:E103)),5)=2)),ROUND(E$46/_xlfn.DAYS(E$16,D$16)*IF(YEAR(D$16+1)=$D104,_xlfn.DAYS(DATE($D104,12,31),D$16)+1,IF(AND(YEAR(D$16+1)&lt;$D104,$D104&lt;YEAR(E$16)),_xlfn.DAYS(DATE($D104,12,31),DATE($D104,1,1))+1,0)),0))</f>
        <v>0</v>
      </c>
      <c r="F104" s="116" cm="1">
        <f t="array" ref="F104">IF(YEAR(F$16)=$D104, F$46-SUM(_xlfn._xlws.FILTER(F$63:F103,MOD(_xlfn.SEQUENCE(ROWS(F$63:F103)),5)=2)),ROUND(F$46/_xlfn.DAYS(F$16,E$16)*IF(YEAR(E$16+1)=$D104,_xlfn.DAYS(DATE($D104,12,31),E$16)+1,IF(AND(YEAR(E$16+1)&lt;$D104,$D104&lt;YEAR(F$16)),_xlfn.DAYS(DATE($D104,12,31),DATE($D104,1,1))+1,0)),0))</f>
        <v>0</v>
      </c>
      <c r="G104" s="116" cm="1">
        <f t="array" ref="G104">IF(YEAR(G$16)=$D104, G$46-SUM(_xlfn._xlws.FILTER(G$63:G103,MOD(_xlfn.SEQUENCE(ROWS(G$63:G103)),5)=2)),ROUND(G$46/_xlfn.DAYS(G$16,F$16)*IF(YEAR(F$16+1)=$D104,_xlfn.DAYS(DATE($D104,12,31),F$16)+1,IF(AND(YEAR(F$16+1)&lt;$D104,$D104&lt;YEAR(G$16)),_xlfn.DAYS(DATE($D104,12,31),DATE($D104,1,1))+1,0)),0))</f>
        <v>0</v>
      </c>
      <c r="H104" s="116" cm="1">
        <f t="array" ref="H104">IF(YEAR(H$16)=$D104, H$46-SUM(_xlfn._xlws.FILTER(H$63:H103,MOD(_xlfn.SEQUENCE(ROWS(H$63:H103)),5)=2)),ROUND(H$46/_xlfn.DAYS(H$16,G$16)*IF(YEAR(G$16+1)=$D104,_xlfn.DAYS(DATE($D104,12,31),G$16)+1,IF(AND(YEAR(G$16+1)&lt;$D104,$D104&lt;YEAR(H$16)),_xlfn.DAYS(DATE($D104,12,31),DATE($D104,1,1))+1,0)),0))</f>
        <v>0</v>
      </c>
      <c r="I104" s="116" cm="1">
        <f t="array" ref="I104">IF(YEAR(I$16)=$D104, I$46-SUM(_xlfn._xlws.FILTER(I$63:I103,MOD(_xlfn.SEQUENCE(ROWS(I$63:I103)),5)=2)),ROUND(I$46/_xlfn.DAYS(I$16,H$16)*IF(YEAR(H$16+1)=$D104,_xlfn.DAYS(DATE($D104,12,31),H$16)+1,IF(AND(YEAR(H$16+1)&lt;$D104,$D104&lt;YEAR(I$16)),_xlfn.DAYS(DATE($D104,12,31),DATE($D104,1,1))+1,0)),0))</f>
        <v>0</v>
      </c>
      <c r="J104" s="116" cm="1">
        <f t="array" ref="J104">IF(YEAR(J$16)=$D104, J$46-SUM(_xlfn._xlws.FILTER(J$63:J103,MOD(_xlfn.SEQUENCE(ROWS(J$63:J103)),5)=2)),ROUND(J$46/_xlfn.DAYS(J$16,I$16)*IF(YEAR(I$16+1)=$D104,_xlfn.DAYS(DATE($D104,12,31),I$16)+1,IF(AND(YEAR(I$16+1)&lt;$D104,$D104&lt;YEAR(J$16)),_xlfn.DAYS(DATE($D104,12,31),DATE($D104,1,1))+1,0)),0))</f>
        <v>0</v>
      </c>
      <c r="K104" s="116" cm="1">
        <f t="array" ref="K104">IF(YEAR(K$16)=$D104, K$46-SUM(_xlfn._xlws.FILTER(K$63:K103,MOD(_xlfn.SEQUENCE(ROWS(K$63:K103)),5)=2)),ROUND(K$46/_xlfn.DAYS(K$16,J$16)*IF(YEAR(J$16+1)=$D104,_xlfn.DAYS(DATE($D104,12,31),J$16)+1,IF(AND(YEAR(J$16+1)&lt;$D104,$D104&lt;YEAR(K$16)),_xlfn.DAYS(DATE($D104,12,31),DATE($D104,1,1))+1,0)),0))</f>
        <v>0</v>
      </c>
      <c r="L104" s="116" cm="1">
        <f t="array" ref="L104">IF(YEAR(L$16)=$D104, L$46-SUM(_xlfn._xlws.FILTER(L$63:L103,MOD(_xlfn.SEQUENCE(ROWS(L$63:L103)),5)=2)),ROUND(L$46/_xlfn.DAYS(L$16,K$16)*IF(YEAR(K$16+1)=$D104,_xlfn.DAYS(DATE($D104,12,31),K$16)+1,IF(AND(YEAR(K$16+1)&lt;$D104,$D104&lt;YEAR(L$16)),_xlfn.DAYS(DATE($D104,12,31),DATE($D104,1,1))+1,0)),0))</f>
        <v>1953</v>
      </c>
      <c r="M104" s="116" cm="1">
        <f t="array" ref="M104">IF(YEAR(M$16)=$D104, M$46-SUM(_xlfn._xlws.FILTER(M$63:M103,MOD(_xlfn.SEQUENCE(ROWS(M$63:M103)),5)=2)),ROUND(M$46/_xlfn.DAYS(M$16,L$16)*IF(YEAR(L$16+1)=$D104,_xlfn.DAYS(DATE($D104,12,31),L$16)+1,IF(AND(YEAR(L$16+1)&lt;$D104,$D104&lt;YEAR(M$16)),_xlfn.DAYS(DATE($D104,12,31),DATE($D104,1,1))+1,0)),0))</f>
        <v>803</v>
      </c>
      <c r="N104" s="116" cm="1">
        <f t="array" ref="N104">IF(YEAR(N$16)=$D104, N$46-SUM(_xlfn._xlws.FILTER(N$63:N103,MOD(_xlfn.SEQUENCE(ROWS(N$63:N103)),5)=2)),ROUND(N$46/_xlfn.DAYS(N$16,M$16)*IF(YEAR(M$16+1)=$D104,_xlfn.DAYS(DATE($D104,12,31),M$16)+1,IF(AND(YEAR(M$16+1)&lt;$D104,$D104&lt;YEAR(N$16)),_xlfn.DAYS(DATE($D104,12,31),DATE($D104,1,1))+1,0)),0))</f>
        <v>0</v>
      </c>
      <c r="O104" s="116" cm="1">
        <f t="array" ref="O104">IF(YEAR(O$16)=$D104, O$46-SUM(_xlfn._xlws.FILTER(O$63:O103,MOD(_xlfn.SEQUENCE(ROWS(O$63:O103)),5)=2)),ROUND(O$46/_xlfn.DAYS(O$16,N$16)*IF(YEAR(N$16+1)=$D104,_xlfn.DAYS(DATE($D104,12,31),N$16)+1,IF(AND(YEAR(N$16+1)&lt;$D104,$D104&lt;YEAR(O$16)),_xlfn.DAYS(DATE($D104,12,31),DATE($D104,1,1))+1,0)),0))</f>
        <v>0</v>
      </c>
      <c r="P104" s="116" cm="1">
        <f t="array" ref="P104">IF(YEAR(P$16)=$D104, P$46-SUM(_xlfn._xlws.FILTER(P$63:P103,MOD(_xlfn.SEQUENCE(ROWS(P$63:P103)),5)=2)),ROUND(P$46/_xlfn.DAYS(P$16,O$16)*IF(YEAR(O$16+1)=$D104,_xlfn.DAYS(DATE($D104,12,31),O$16)+1,IF(AND(YEAR(O$16+1)&lt;$D104,$D104&lt;YEAR(P$16)),_xlfn.DAYS(DATE($D104,12,31),DATE($D104,1,1))+1,0)),0))</f>
        <v>0</v>
      </c>
      <c r="Q104" s="116" cm="1">
        <f t="array" ref="Q104">IF(YEAR(Q$16)=$D104, Q$46-SUM(_xlfn._xlws.FILTER(Q$63:Q103,MOD(_xlfn.SEQUENCE(ROWS(Q$63:Q103)),5)=2)),ROUND(Q$46/_xlfn.DAYS(Q$16,P$16)*IF(YEAR(P$16+1)=$D104,_xlfn.DAYS(DATE($D104,12,31),P$16)+1,IF(AND(YEAR(P$16+1)&lt;$D104,$D104&lt;YEAR(Q$16)),_xlfn.DAYS(DATE($D104,12,31),DATE($D104,1,1))+1,0)),0))</f>
        <v>0</v>
      </c>
      <c r="R104" s="116" cm="1">
        <f t="array" ref="R104">IF(YEAR(R$16)=$D104, R$46-SUM(_xlfn._xlws.FILTER(R$63:R103,MOD(_xlfn.SEQUENCE(ROWS(R$63:R103)),5)=2)),ROUND(R$46/_xlfn.DAYS(R$16,Q$16)*IF(YEAR(Q$16+1)=$D104,_xlfn.DAYS(DATE($D104,12,31),Q$16)+1,IF(AND(YEAR(Q$16+1)&lt;$D104,$D104&lt;YEAR(R$16)),_xlfn.DAYS(DATE($D104,12,31),DATE($D104,1,1))+1,0)),0))</f>
        <v>0</v>
      </c>
      <c r="S104" s="116" cm="1">
        <f t="array" ref="S104">IF(YEAR(S$16)=$D104, S$46-SUM(_xlfn._xlws.FILTER(S$63:S103,MOD(_xlfn.SEQUENCE(ROWS(S$63:S103)),5)=2)),ROUND(S$46/_xlfn.DAYS(S$16,R$16)*IF(YEAR(R$16+1)=$D104,_xlfn.DAYS(DATE($D104,12,31),R$16)+1,IF(AND(YEAR(R$16+1)&lt;$D104,$D104&lt;YEAR(S$16)),_xlfn.DAYS(DATE($D104,12,31),DATE($D104,1,1))+1,0)),0))</f>
        <v>0</v>
      </c>
      <c r="T104" s="116" cm="1">
        <f t="array" ref="T104">IF(YEAR(T$16)=$D104, T$46-SUM(_xlfn._xlws.FILTER(T$63:T103,MOD(_xlfn.SEQUENCE(ROWS(T$63:T103)),5)=2)),ROUND(T$46/_xlfn.DAYS(T$16,S$16)*IF(YEAR(S$16+1)=$D104,_xlfn.DAYS(DATE($D104,12,31),S$16)+1,IF(AND(YEAR(S$16+1)&lt;$D104,$D104&lt;YEAR(T$16)),_xlfn.DAYS(DATE($D104,12,31),DATE($D104,1,1))+1,0)),0))</f>
        <v>0</v>
      </c>
      <c r="U104" s="116" cm="1">
        <f t="array" ref="U104">IF(YEAR(U$16)=$D104, U$46-SUM(_xlfn._xlws.FILTER(U$63:U103,MOD(_xlfn.SEQUENCE(ROWS(U$63:U103)),5)=2)),ROUND(U$46/_xlfn.DAYS(U$16,T$16)*IF(YEAR(T$16+1)=$D104,_xlfn.DAYS(DATE($D104,12,31),T$16)+1,IF(AND(YEAR(T$16+1)&lt;$D104,$D104&lt;YEAR(U$16)),_xlfn.DAYS(DATE($D104,12,31),DATE($D104,1,1))+1,0)),0))</f>
        <v>0</v>
      </c>
      <c r="V104" s="116" cm="1">
        <f t="array" ref="V104">IF(YEAR(V$16)=$D104, V$46-SUM(_xlfn._xlws.FILTER(V$63:V103,MOD(_xlfn.SEQUENCE(ROWS(V$63:V103)),5)=2)),ROUND(V$46/_xlfn.DAYS(V$16,U$16)*IF(YEAR(U$16+1)=$D104,_xlfn.DAYS(DATE($D104,12,31),U$16)+1,IF(AND(YEAR(U$16+1)&lt;$D104,$D104&lt;YEAR(V$16)),_xlfn.DAYS(DATE($D104,12,31),DATE($D104,1,1))+1,0)),0))</f>
        <v>0</v>
      </c>
      <c r="W104" s="116" cm="1">
        <f t="array" ref="W104">IF(YEAR(W$16)=$D104, W$46-SUM(_xlfn._xlws.FILTER(W$63:W103,MOD(_xlfn.SEQUENCE(ROWS(W$63:W103)),5)=2)),ROUND(W$46/_xlfn.DAYS(W$16,V$16)*IF(YEAR(V$16+1)=$D104,_xlfn.DAYS(DATE($D104,12,31),V$16)+1,IF(AND(YEAR(V$16+1)&lt;$D104,$D104&lt;YEAR(W$16)),_xlfn.DAYS(DATE($D104,12,31),DATE($D104,1,1))+1,0)),0))</f>
        <v>0</v>
      </c>
      <c r="X104" s="116" cm="1">
        <f t="array" ref="X104">IF(YEAR(X$16)=$D104, X$46-SUM(_xlfn._xlws.FILTER(X$63:X103,MOD(_xlfn.SEQUENCE(ROWS(X$63:X103)),5)=2)),ROUND(X$46/_xlfn.DAYS(X$16,W$16)*IF(YEAR(W$16+1)=$D104,_xlfn.DAYS(DATE($D104,12,31),W$16)+1,IF(AND(YEAR(W$16+1)&lt;$D104,$D104&lt;YEAR(X$16)),_xlfn.DAYS(DATE($D104,12,31),DATE($D104,1,1))+1,0)),0))</f>
        <v>0</v>
      </c>
    </row>
    <row r="105" spans="1:24" ht="17" hidden="1" outlineLevel="1" x14ac:dyDescent="0.25">
      <c r="A105" s="5">
        <v>29</v>
      </c>
      <c r="B105" s="129" t="s">
        <v>166</v>
      </c>
      <c r="C105" s="114" t="s">
        <v>167</v>
      </c>
      <c r="D105" s="115">
        <f t="shared" si="36"/>
        <v>2028</v>
      </c>
      <c r="E105" s="116">
        <f>E103-E104</f>
        <v>0</v>
      </c>
      <c r="F105" s="116">
        <f t="shared" ref="F105:X105" si="47">F103-F104</f>
        <v>0</v>
      </c>
      <c r="G105" s="116">
        <f t="shared" si="47"/>
        <v>0</v>
      </c>
      <c r="H105" s="116">
        <f t="shared" si="47"/>
        <v>0</v>
      </c>
      <c r="I105" s="116">
        <f t="shared" si="47"/>
        <v>0</v>
      </c>
      <c r="J105" s="116">
        <f t="shared" si="47"/>
        <v>0</v>
      </c>
      <c r="K105" s="116">
        <f t="shared" si="47"/>
        <v>0</v>
      </c>
      <c r="L105" s="116">
        <f t="shared" si="47"/>
        <v>11060</v>
      </c>
      <c r="M105" s="116">
        <f t="shared" si="47"/>
        <v>4550</v>
      </c>
      <c r="N105" s="116">
        <f t="shared" si="47"/>
        <v>0</v>
      </c>
      <c r="O105" s="116">
        <f t="shared" si="47"/>
        <v>0</v>
      </c>
      <c r="P105" s="116">
        <f t="shared" si="47"/>
        <v>0</v>
      </c>
      <c r="Q105" s="116">
        <f t="shared" si="47"/>
        <v>0</v>
      </c>
      <c r="R105" s="116">
        <f t="shared" si="47"/>
        <v>0</v>
      </c>
      <c r="S105" s="116">
        <f t="shared" si="47"/>
        <v>0</v>
      </c>
      <c r="T105" s="116">
        <f t="shared" si="47"/>
        <v>0</v>
      </c>
      <c r="U105" s="116">
        <f t="shared" si="47"/>
        <v>0</v>
      </c>
      <c r="V105" s="116">
        <f t="shared" si="47"/>
        <v>0</v>
      </c>
      <c r="W105" s="116">
        <f t="shared" si="47"/>
        <v>0</v>
      </c>
      <c r="X105" s="116">
        <f t="shared" si="47"/>
        <v>0</v>
      </c>
    </row>
    <row r="106" spans="1:24" ht="17" hidden="1" outlineLevel="1" x14ac:dyDescent="0.25">
      <c r="A106" s="5">
        <v>31</v>
      </c>
      <c r="B106" s="129" t="s">
        <v>168</v>
      </c>
      <c r="C106" s="114" t="s">
        <v>169</v>
      </c>
      <c r="D106" s="115">
        <f t="shared" si="36"/>
        <v>2028</v>
      </c>
      <c r="E106" s="116" cm="1">
        <f t="array" ref="E106">IF(YEAR(E$16)=$D106, E$59-SUM(_xlfn._xlws.FILTER(E$63:E105,MOD(_xlfn.SEQUENCE(ROWS(E$63:E105)),5)=4)),ROUND(E$59/_xlfn.DAYS(E$16,D$16)*IF(YEAR(D$16+1)=$D106,_xlfn.DAYS(DATE($D106,12,31),D$16)+1,IF(AND(YEAR(D$16+1)&lt;$D106,$D106&lt;YEAR(E$16)),_xlfn.DAYS(DATE($D106,12,31),DATE($D106,1,1))+1,0)),0))</f>
        <v>0</v>
      </c>
      <c r="F106" s="116" cm="1">
        <f t="array" ref="F106">IF(YEAR(F$16)=$D106, F$59-SUM(_xlfn._xlws.FILTER(F$63:F105,MOD(_xlfn.SEQUENCE(ROWS(F$63:F105)),5)=4)),ROUND(F$59/_xlfn.DAYS(F$16,E$16)*IF(YEAR(E$16+1)=$D106,_xlfn.DAYS(DATE($D106,12,31),E$16)+1,IF(AND(YEAR(E$16+1)&lt;$D106,$D106&lt;YEAR(F$16)),_xlfn.DAYS(DATE($D106,12,31),DATE($D106,1,1))+1,0)),0))</f>
        <v>0</v>
      </c>
      <c r="G106" s="116" cm="1">
        <f t="array" ref="G106">IF(YEAR(G$16)=$D106, G$59-SUM(_xlfn._xlws.FILTER(G$63:G105,MOD(_xlfn.SEQUENCE(ROWS(G$63:G105)),5)=4)),ROUND(G$59/_xlfn.DAYS(G$16,F$16)*IF(YEAR(F$16+1)=$D106,_xlfn.DAYS(DATE($D106,12,31),F$16)+1,IF(AND(YEAR(F$16+1)&lt;$D106,$D106&lt;YEAR(G$16)),_xlfn.DAYS(DATE($D106,12,31),DATE($D106,1,1))+1,0)),0))</f>
        <v>0</v>
      </c>
      <c r="H106" s="116" cm="1">
        <f t="array" ref="H106">IF(YEAR(H$16)=$D106, H$59-SUM(_xlfn._xlws.FILTER(H$63:H105,MOD(_xlfn.SEQUENCE(ROWS(H$63:H105)),5)=4)),ROUND(H$59/_xlfn.DAYS(H$16,G$16)*IF(YEAR(G$16+1)=$D106,_xlfn.DAYS(DATE($D106,12,31),G$16)+1,IF(AND(YEAR(G$16+1)&lt;$D106,$D106&lt;YEAR(H$16)),_xlfn.DAYS(DATE($D106,12,31),DATE($D106,1,1))+1,0)),0))</f>
        <v>0</v>
      </c>
      <c r="I106" s="116" cm="1">
        <f t="array" ref="I106">IF(YEAR(I$16)=$D106, I$59-SUM(_xlfn._xlws.FILTER(I$63:I105,MOD(_xlfn.SEQUENCE(ROWS(I$63:I105)),5)=4)),ROUND(I$59/_xlfn.DAYS(I$16,H$16)*IF(YEAR(H$16+1)=$D106,_xlfn.DAYS(DATE($D106,12,31),H$16)+1,IF(AND(YEAR(H$16+1)&lt;$D106,$D106&lt;YEAR(I$16)),_xlfn.DAYS(DATE($D106,12,31),DATE($D106,1,1))+1,0)),0))</f>
        <v>0</v>
      </c>
      <c r="J106" s="116" cm="1">
        <f t="array" ref="J106">IF(YEAR(J$16)=$D106, J$59-SUM(_xlfn._xlws.FILTER(J$63:J105,MOD(_xlfn.SEQUENCE(ROWS(J$63:J105)),5)=4)),ROUND(J$59/_xlfn.DAYS(J$16,I$16)*IF(YEAR(I$16+1)=$D106,_xlfn.DAYS(DATE($D106,12,31),I$16)+1,IF(AND(YEAR(I$16+1)&lt;$D106,$D106&lt;YEAR(J$16)),_xlfn.DAYS(DATE($D106,12,31),DATE($D106,1,1))+1,0)),0))</f>
        <v>0</v>
      </c>
      <c r="K106" s="116" cm="1">
        <f t="array" ref="K106">IF(YEAR(K$16)=$D106, K$59-SUM(_xlfn._xlws.FILTER(K$63:K105,MOD(_xlfn.SEQUENCE(ROWS(K$63:K105)),5)=4)),ROUND(K$59/_xlfn.DAYS(K$16,J$16)*IF(YEAR(J$16+1)=$D106,_xlfn.DAYS(DATE($D106,12,31),J$16)+1,IF(AND(YEAR(J$16+1)&lt;$D106,$D106&lt;YEAR(K$16)),_xlfn.DAYS(DATE($D106,12,31),DATE($D106,1,1))+1,0)),0))</f>
        <v>0</v>
      </c>
      <c r="L106" s="116" cm="1">
        <f t="array" ref="L106">IF(YEAR(L$16)=$D106, L$59-SUM(_xlfn._xlws.FILTER(L$63:L105,MOD(_xlfn.SEQUENCE(ROWS(L$63:L105)),5)=4)),ROUND(L$59/_xlfn.DAYS(L$16,K$16)*IF(YEAR(K$16+1)=$D106,_xlfn.DAYS(DATE($D106,12,31),K$16)+1,IF(AND(YEAR(K$16+1)&lt;$D106,$D106&lt;YEAR(L$16)),_xlfn.DAYS(DATE($D106,12,31),DATE($D106,1,1))+1,0)),0))</f>
        <v>13013</v>
      </c>
      <c r="M106" s="116" cm="1">
        <f t="array" ref="M106">IF(YEAR(M$16)=$D106, M$59-SUM(_xlfn._xlws.FILTER(M$63:M105,MOD(_xlfn.SEQUENCE(ROWS(M$63:M105)),5)=4)),ROUND(M$59/_xlfn.DAYS(M$16,L$16)*IF(YEAR(L$16+1)=$D106,_xlfn.DAYS(DATE($D106,12,31),L$16)+1,IF(AND(YEAR(L$16+1)&lt;$D106,$D106&lt;YEAR(M$16)),_xlfn.DAYS(DATE($D106,12,31),DATE($D106,1,1))+1,0)),0))</f>
        <v>5353</v>
      </c>
      <c r="N106" s="116" cm="1">
        <f t="array" ref="N106">IF(YEAR(N$16)=$D106, N$59-SUM(_xlfn._xlws.FILTER(N$63:N105,MOD(_xlfn.SEQUENCE(ROWS(N$63:N105)),5)=4)),ROUND(N$59/_xlfn.DAYS(N$16,M$16)*IF(YEAR(M$16+1)=$D106,_xlfn.DAYS(DATE($D106,12,31),M$16)+1,IF(AND(YEAR(M$16+1)&lt;$D106,$D106&lt;YEAR(N$16)),_xlfn.DAYS(DATE($D106,12,31),DATE($D106,1,1))+1,0)),0))</f>
        <v>0</v>
      </c>
      <c r="O106" s="116" cm="1">
        <f t="array" ref="O106">IF(YEAR(O$16)=$D106, O$59-SUM(_xlfn._xlws.FILTER(O$63:O105,MOD(_xlfn.SEQUENCE(ROWS(O$63:O105)),5)=4)),ROUND(O$59/_xlfn.DAYS(O$16,N$16)*IF(YEAR(N$16+1)=$D106,_xlfn.DAYS(DATE($D106,12,31),N$16)+1,IF(AND(YEAR(N$16+1)&lt;$D106,$D106&lt;YEAR(O$16)),_xlfn.DAYS(DATE($D106,12,31),DATE($D106,1,1))+1,0)),0))</f>
        <v>0</v>
      </c>
      <c r="P106" s="116" cm="1">
        <f t="array" ref="P106">IF(YEAR(P$16)=$D106, P$59-SUM(_xlfn._xlws.FILTER(P$63:P105,MOD(_xlfn.SEQUENCE(ROWS(P$63:P105)),5)=4)),ROUND(P$59/_xlfn.DAYS(P$16,O$16)*IF(YEAR(O$16+1)=$D106,_xlfn.DAYS(DATE($D106,12,31),O$16)+1,IF(AND(YEAR(O$16+1)&lt;$D106,$D106&lt;YEAR(P$16)),_xlfn.DAYS(DATE($D106,12,31),DATE($D106,1,1))+1,0)),0))</f>
        <v>0</v>
      </c>
      <c r="Q106" s="116" cm="1">
        <f t="array" ref="Q106">IF(YEAR(Q$16)=$D106, Q$59-SUM(_xlfn._xlws.FILTER(Q$63:Q105,MOD(_xlfn.SEQUENCE(ROWS(Q$63:Q105)),5)=4)),ROUND(Q$59/_xlfn.DAYS(Q$16,P$16)*IF(YEAR(P$16+1)=$D106,_xlfn.DAYS(DATE($D106,12,31),P$16)+1,IF(AND(YEAR(P$16+1)&lt;$D106,$D106&lt;YEAR(Q$16)),_xlfn.DAYS(DATE($D106,12,31),DATE($D106,1,1))+1,0)),0))</f>
        <v>0</v>
      </c>
      <c r="R106" s="116" cm="1">
        <f t="array" ref="R106">IF(YEAR(R$16)=$D106, R$59-SUM(_xlfn._xlws.FILTER(R$63:R105,MOD(_xlfn.SEQUENCE(ROWS(R$63:R105)),5)=4)),ROUND(R$59/_xlfn.DAYS(R$16,Q$16)*IF(YEAR(Q$16+1)=$D106,_xlfn.DAYS(DATE($D106,12,31),Q$16)+1,IF(AND(YEAR(Q$16+1)&lt;$D106,$D106&lt;YEAR(R$16)),_xlfn.DAYS(DATE($D106,12,31),DATE($D106,1,1))+1,0)),0))</f>
        <v>0</v>
      </c>
      <c r="S106" s="116" cm="1">
        <f t="array" ref="S106">IF(YEAR(S$16)=$D106, S$59-SUM(_xlfn._xlws.FILTER(S$63:S105,MOD(_xlfn.SEQUENCE(ROWS(S$63:S105)),5)=4)),ROUND(S$59/_xlfn.DAYS(S$16,R$16)*IF(YEAR(R$16+1)=$D106,_xlfn.DAYS(DATE($D106,12,31),R$16)+1,IF(AND(YEAR(R$16+1)&lt;$D106,$D106&lt;YEAR(S$16)),_xlfn.DAYS(DATE($D106,12,31),DATE($D106,1,1))+1,0)),0))</f>
        <v>0</v>
      </c>
      <c r="T106" s="116" cm="1">
        <f t="array" ref="T106">IF(YEAR(T$16)=$D106, T$59-SUM(_xlfn._xlws.FILTER(T$63:T105,MOD(_xlfn.SEQUENCE(ROWS(T$63:T105)),5)=4)),ROUND(T$59/_xlfn.DAYS(T$16,S$16)*IF(YEAR(S$16+1)=$D106,_xlfn.DAYS(DATE($D106,12,31),S$16)+1,IF(AND(YEAR(S$16+1)&lt;$D106,$D106&lt;YEAR(T$16)),_xlfn.DAYS(DATE($D106,12,31),DATE($D106,1,1))+1,0)),0))</f>
        <v>0</v>
      </c>
      <c r="U106" s="116" cm="1">
        <f t="array" ref="U106">IF(YEAR(U$16)=$D106, U$59-SUM(_xlfn._xlws.FILTER(U$63:U105,MOD(_xlfn.SEQUENCE(ROWS(U$63:U105)),5)=4)),ROUND(U$59/_xlfn.DAYS(U$16,T$16)*IF(YEAR(T$16+1)=$D106,_xlfn.DAYS(DATE($D106,12,31),T$16)+1,IF(AND(YEAR(T$16+1)&lt;$D106,$D106&lt;YEAR(U$16)),_xlfn.DAYS(DATE($D106,12,31),DATE($D106,1,1))+1,0)),0))</f>
        <v>0</v>
      </c>
      <c r="V106" s="116" cm="1">
        <f t="array" ref="V106">IF(YEAR(V$16)=$D106, V$59-SUM(_xlfn._xlws.FILTER(V$63:V105,MOD(_xlfn.SEQUENCE(ROWS(V$63:V105)),5)=4)),ROUND(V$59/_xlfn.DAYS(V$16,U$16)*IF(YEAR(U$16+1)=$D106,_xlfn.DAYS(DATE($D106,12,31),U$16)+1,IF(AND(YEAR(U$16+1)&lt;$D106,$D106&lt;YEAR(V$16)),_xlfn.DAYS(DATE($D106,12,31),DATE($D106,1,1))+1,0)),0))</f>
        <v>0</v>
      </c>
      <c r="W106" s="116" cm="1">
        <f t="array" ref="W106">IF(YEAR(W$16)=$D106, W$59-SUM(_xlfn._xlws.FILTER(W$63:W105,MOD(_xlfn.SEQUENCE(ROWS(W$63:W105)),5)=4)),ROUND(W$59/_xlfn.DAYS(W$16,V$16)*IF(YEAR(V$16+1)=$D106,_xlfn.DAYS(DATE($D106,12,31),V$16)+1,IF(AND(YEAR(V$16+1)&lt;$D106,$D106&lt;YEAR(W$16)),_xlfn.DAYS(DATE($D106,12,31),DATE($D106,1,1))+1,0)),0))</f>
        <v>0</v>
      </c>
      <c r="X106" s="116" cm="1">
        <f t="array" ref="X106">IF(YEAR(X$16)=$D106, X$59-SUM(_xlfn._xlws.FILTER(X$63:X105,MOD(_xlfn.SEQUENCE(ROWS(X$63:X105)),5)=4)),ROUND(X$59/_xlfn.DAYS(X$16,W$16)*IF(YEAR(W$16+1)=$D106,_xlfn.DAYS(DATE($D106,12,31),W$16)+1,IF(AND(YEAR(W$16+1)&lt;$D106,$D106&lt;YEAR(X$16)),_xlfn.DAYS(DATE($D106,12,31),DATE($D106,1,1))+1,0)),0))</f>
        <v>0</v>
      </c>
    </row>
    <row r="107" spans="1:24" ht="17" hidden="1" outlineLevel="1" x14ac:dyDescent="0.25">
      <c r="A107" s="5">
        <v>33</v>
      </c>
      <c r="B107" s="129" t="s">
        <v>170</v>
      </c>
      <c r="C107" s="117" t="s">
        <v>171</v>
      </c>
      <c r="D107" s="118">
        <f t="shared" si="36"/>
        <v>2028</v>
      </c>
      <c r="E107" s="119">
        <f>E103-E106</f>
        <v>0</v>
      </c>
      <c r="F107" s="119">
        <f t="shared" ref="F107:X107" si="48">F103-F106</f>
        <v>0</v>
      </c>
      <c r="G107" s="119">
        <f t="shared" si="48"/>
        <v>0</v>
      </c>
      <c r="H107" s="119">
        <f t="shared" si="48"/>
        <v>0</v>
      </c>
      <c r="I107" s="119">
        <f t="shared" si="48"/>
        <v>0</v>
      </c>
      <c r="J107" s="119">
        <f t="shared" si="48"/>
        <v>0</v>
      </c>
      <c r="K107" s="119">
        <f t="shared" si="48"/>
        <v>0</v>
      </c>
      <c r="L107" s="119">
        <f t="shared" si="48"/>
        <v>0</v>
      </c>
      <c r="M107" s="119">
        <f t="shared" si="48"/>
        <v>0</v>
      </c>
      <c r="N107" s="119">
        <f t="shared" si="48"/>
        <v>0</v>
      </c>
      <c r="O107" s="119">
        <f t="shared" si="48"/>
        <v>0</v>
      </c>
      <c r="P107" s="119">
        <f t="shared" si="48"/>
        <v>0</v>
      </c>
      <c r="Q107" s="119">
        <f t="shared" si="48"/>
        <v>0</v>
      </c>
      <c r="R107" s="119">
        <f t="shared" si="48"/>
        <v>0</v>
      </c>
      <c r="S107" s="119">
        <f t="shared" si="48"/>
        <v>0</v>
      </c>
      <c r="T107" s="119">
        <f t="shared" si="48"/>
        <v>0</v>
      </c>
      <c r="U107" s="119">
        <f t="shared" si="48"/>
        <v>0</v>
      </c>
      <c r="V107" s="119">
        <f t="shared" si="48"/>
        <v>0</v>
      </c>
      <c r="W107" s="119">
        <f t="shared" si="48"/>
        <v>0</v>
      </c>
      <c r="X107" s="119">
        <f t="shared" si="48"/>
        <v>0</v>
      </c>
    </row>
    <row r="108" spans="1:24" ht="17" hidden="1" outlineLevel="1" x14ac:dyDescent="0.25">
      <c r="A108" s="5">
        <v>27</v>
      </c>
      <c r="B108" s="37" t="s">
        <v>162</v>
      </c>
      <c r="C108" s="120" t="s">
        <v>163</v>
      </c>
      <c r="D108" s="121">
        <f t="shared" si="36"/>
        <v>2029</v>
      </c>
      <c r="E108" s="122" cm="1">
        <f t="array" ref="E108">IF(YEAR(E$16)=$D108, E$44-SUM(_xlfn._xlws.FILTER(E$63:E107,MOD(_xlfn.SEQUENCE(ROWS(E$63:E107)),5)=1)),ROUND(E$44/_xlfn.DAYS(E$16,D$16)*IF(YEAR(D$16+1)=$D108,_xlfn.DAYS(DATE($D108,12,31),D$16)+1,IF(AND(YEAR(D$16+1)&lt;$D108,$D108&lt;YEAR(E$16)),_xlfn.DAYS(DATE($D108,12,31),DATE($D108,1,1))+1,0)),0))</f>
        <v>0</v>
      </c>
      <c r="F108" s="122" cm="1">
        <f t="array" ref="F108">IF(YEAR(F$16)=$D108, F$44-SUM(_xlfn._xlws.FILTER(F$63:F107,MOD(_xlfn.SEQUENCE(ROWS(F$63:F107)),5)=1)),ROUND(F$44/_xlfn.DAYS(F$16,E$16)*IF(YEAR(E$16+1)=$D108,_xlfn.DAYS(DATE($D108,12,31),E$16)+1,IF(AND(YEAR(E$16+1)&lt;$D108,$D108&lt;YEAR(F$16)),_xlfn.DAYS(DATE($D108,12,31),DATE($D108,1,1))+1,0)),0))</f>
        <v>0</v>
      </c>
      <c r="G108" s="122" cm="1">
        <f t="array" ref="G108">IF(YEAR(G$16)=$D108, G$44-SUM(_xlfn._xlws.FILTER(G$63:G107,MOD(_xlfn.SEQUENCE(ROWS(G$63:G107)),5)=1)),ROUND(G$44/_xlfn.DAYS(G$16,F$16)*IF(YEAR(F$16+1)=$D108,_xlfn.DAYS(DATE($D108,12,31),F$16)+1,IF(AND(YEAR(F$16+1)&lt;$D108,$D108&lt;YEAR(G$16)),_xlfn.DAYS(DATE($D108,12,31),DATE($D108,1,1))+1,0)),0))</f>
        <v>0</v>
      </c>
      <c r="H108" s="122" cm="1">
        <f t="array" ref="H108">IF(YEAR(H$16)=$D108, H$44-SUM(_xlfn._xlws.FILTER(H$63:H107,MOD(_xlfn.SEQUENCE(ROWS(H$63:H107)),5)=1)),ROUND(H$44/_xlfn.DAYS(H$16,G$16)*IF(YEAR(G$16+1)=$D108,_xlfn.DAYS(DATE($D108,12,31),G$16)+1,IF(AND(YEAR(G$16+1)&lt;$D108,$D108&lt;YEAR(H$16)),_xlfn.DAYS(DATE($D108,12,31),DATE($D108,1,1))+1,0)),0))</f>
        <v>0</v>
      </c>
      <c r="I108" s="122" cm="1">
        <f t="array" ref="I108">IF(YEAR(I$16)=$D108, I$44-SUM(_xlfn._xlws.FILTER(I$63:I107,MOD(_xlfn.SEQUENCE(ROWS(I$63:I107)),5)=1)),ROUND(I$44/_xlfn.DAYS(I$16,H$16)*IF(YEAR(H$16+1)=$D108,_xlfn.DAYS(DATE($D108,12,31),H$16)+1,IF(AND(YEAR(H$16+1)&lt;$D108,$D108&lt;YEAR(I$16)),_xlfn.DAYS(DATE($D108,12,31),DATE($D108,1,1))+1,0)),0))</f>
        <v>0</v>
      </c>
      <c r="J108" s="122" cm="1">
        <f t="array" ref="J108">IF(YEAR(J$16)=$D108, J$44-SUM(_xlfn._xlws.FILTER(J$63:J107,MOD(_xlfn.SEQUENCE(ROWS(J$63:J107)),5)=1)),ROUND(J$44/_xlfn.DAYS(J$16,I$16)*IF(YEAR(I$16+1)=$D108,_xlfn.DAYS(DATE($D108,12,31),I$16)+1,IF(AND(YEAR(I$16+1)&lt;$D108,$D108&lt;YEAR(J$16)),_xlfn.DAYS(DATE($D108,12,31),DATE($D108,1,1))+1,0)),0))</f>
        <v>0</v>
      </c>
      <c r="K108" s="122" cm="1">
        <f t="array" ref="K108">IF(YEAR(K$16)=$D108, K$44-SUM(_xlfn._xlws.FILTER(K$63:K107,MOD(_xlfn.SEQUENCE(ROWS(K$63:K107)),5)=1)),ROUND(K$44/_xlfn.DAYS(K$16,J$16)*IF(YEAR(J$16+1)=$D108,_xlfn.DAYS(DATE($D108,12,31),J$16)+1,IF(AND(YEAR(J$16+1)&lt;$D108,$D108&lt;YEAR(K$16)),_xlfn.DAYS(DATE($D108,12,31),DATE($D108,1,1))+1,0)),0))</f>
        <v>0</v>
      </c>
      <c r="L108" s="122" cm="1">
        <f t="array" ref="L108">IF(YEAR(L$16)=$D108, L$44-SUM(_xlfn._xlws.FILTER(L$63:L107,MOD(_xlfn.SEQUENCE(ROWS(L$63:L107)),5)=1)),ROUND(L$44/_xlfn.DAYS(L$16,K$16)*IF(YEAR(K$16+1)=$D108,_xlfn.DAYS(DATE($D108,12,31),K$16)+1,IF(AND(YEAR(K$16+1)&lt;$D108,$D108&lt;YEAR(L$16)),_xlfn.DAYS(DATE($D108,12,31),DATE($D108,1,1))+1,0)),0))</f>
        <v>0</v>
      </c>
      <c r="M108" s="122" cm="1">
        <f t="array" ref="M108">IF(YEAR(M$16)=$D108, M$44-SUM(_xlfn._xlws.FILTER(M$63:M107,MOD(_xlfn.SEQUENCE(ROWS(M$63:M107)),5)=1)),ROUND(M$44/_xlfn.DAYS(M$16,L$16)*IF(YEAR(L$16+1)=$D108,_xlfn.DAYS(DATE($D108,12,31),L$16)+1,IF(AND(YEAR(L$16+1)&lt;$D108,$D108&lt;YEAR(M$16)),_xlfn.DAYS(DATE($D108,12,31),DATE($D108,1,1))+1,0)),0))</f>
        <v>12737</v>
      </c>
      <c r="N108" s="122" cm="1">
        <f t="array" ref="N108">IF(YEAR(N$16)=$D108, N$44-SUM(_xlfn._xlws.FILTER(N$63:N107,MOD(_xlfn.SEQUENCE(ROWS(N$63:N107)),5)=1)),ROUND(N$44/_xlfn.DAYS(N$16,M$16)*IF(YEAR(M$16+1)=$D108,_xlfn.DAYS(DATE($D108,12,31),M$16)+1,IF(AND(YEAR(M$16+1)&lt;$D108,$D108&lt;YEAR(N$16)),_xlfn.DAYS(DATE($D108,12,31),DATE($D108,1,1))+1,0)),0))</f>
        <v>5231</v>
      </c>
      <c r="O108" s="122" cm="1">
        <f t="array" ref="O108">IF(YEAR(O$16)=$D108, O$44-SUM(_xlfn._xlws.FILTER(O$63:O107,MOD(_xlfn.SEQUENCE(ROWS(O$63:O107)),5)=1)),ROUND(O$44/_xlfn.DAYS(O$16,N$16)*IF(YEAR(N$16+1)=$D108,_xlfn.DAYS(DATE($D108,12,31),N$16)+1,IF(AND(YEAR(N$16+1)&lt;$D108,$D108&lt;YEAR(O$16)),_xlfn.DAYS(DATE($D108,12,31),DATE($D108,1,1))+1,0)),0))</f>
        <v>0</v>
      </c>
      <c r="P108" s="122" cm="1">
        <f t="array" ref="P108">IF(YEAR(P$16)=$D108, P$44-SUM(_xlfn._xlws.FILTER(P$63:P107,MOD(_xlfn.SEQUENCE(ROWS(P$63:P107)),5)=1)),ROUND(P$44/_xlfn.DAYS(P$16,O$16)*IF(YEAR(O$16+1)=$D108,_xlfn.DAYS(DATE($D108,12,31),O$16)+1,IF(AND(YEAR(O$16+1)&lt;$D108,$D108&lt;YEAR(P$16)),_xlfn.DAYS(DATE($D108,12,31),DATE($D108,1,1))+1,0)),0))</f>
        <v>0</v>
      </c>
      <c r="Q108" s="122" cm="1">
        <f t="array" ref="Q108">IF(YEAR(Q$16)=$D108, Q$44-SUM(_xlfn._xlws.FILTER(Q$63:Q107,MOD(_xlfn.SEQUENCE(ROWS(Q$63:Q107)),5)=1)),ROUND(Q$44/_xlfn.DAYS(Q$16,P$16)*IF(YEAR(P$16+1)=$D108,_xlfn.DAYS(DATE($D108,12,31),P$16)+1,IF(AND(YEAR(P$16+1)&lt;$D108,$D108&lt;YEAR(Q$16)),_xlfn.DAYS(DATE($D108,12,31),DATE($D108,1,1))+1,0)),0))</f>
        <v>0</v>
      </c>
      <c r="R108" s="122" cm="1">
        <f t="array" ref="R108">IF(YEAR(R$16)=$D108, R$44-SUM(_xlfn._xlws.FILTER(R$63:R107,MOD(_xlfn.SEQUENCE(ROWS(R$63:R107)),5)=1)),ROUND(R$44/_xlfn.DAYS(R$16,Q$16)*IF(YEAR(Q$16+1)=$D108,_xlfn.DAYS(DATE($D108,12,31),Q$16)+1,IF(AND(YEAR(Q$16+1)&lt;$D108,$D108&lt;YEAR(R$16)),_xlfn.DAYS(DATE($D108,12,31),DATE($D108,1,1))+1,0)),0))</f>
        <v>0</v>
      </c>
      <c r="S108" s="122" cm="1">
        <f t="array" ref="S108">IF(YEAR(S$16)=$D108, S$44-SUM(_xlfn._xlws.FILTER(S$63:S107,MOD(_xlfn.SEQUENCE(ROWS(S$63:S107)),5)=1)),ROUND(S$44/_xlfn.DAYS(S$16,R$16)*IF(YEAR(R$16+1)=$D108,_xlfn.DAYS(DATE($D108,12,31),R$16)+1,IF(AND(YEAR(R$16+1)&lt;$D108,$D108&lt;YEAR(S$16)),_xlfn.DAYS(DATE($D108,12,31),DATE($D108,1,1))+1,0)),0))</f>
        <v>0</v>
      </c>
      <c r="T108" s="122" cm="1">
        <f t="array" ref="T108">IF(YEAR(T$16)=$D108, T$44-SUM(_xlfn._xlws.FILTER(T$63:T107,MOD(_xlfn.SEQUENCE(ROWS(T$63:T107)),5)=1)),ROUND(T$44/_xlfn.DAYS(T$16,S$16)*IF(YEAR(S$16+1)=$D108,_xlfn.DAYS(DATE($D108,12,31),S$16)+1,IF(AND(YEAR(S$16+1)&lt;$D108,$D108&lt;YEAR(T$16)),_xlfn.DAYS(DATE($D108,12,31),DATE($D108,1,1))+1,0)),0))</f>
        <v>0</v>
      </c>
      <c r="U108" s="122" cm="1">
        <f t="array" ref="U108">IF(YEAR(U$16)=$D108, U$44-SUM(_xlfn._xlws.FILTER(U$63:U107,MOD(_xlfn.SEQUENCE(ROWS(U$63:U107)),5)=1)),ROUND(U$44/_xlfn.DAYS(U$16,T$16)*IF(YEAR(T$16+1)=$D108,_xlfn.DAYS(DATE($D108,12,31),T$16)+1,IF(AND(YEAR(T$16+1)&lt;$D108,$D108&lt;YEAR(U$16)),_xlfn.DAYS(DATE($D108,12,31),DATE($D108,1,1))+1,0)),0))</f>
        <v>0</v>
      </c>
      <c r="V108" s="122" cm="1">
        <f t="array" ref="V108">IF(YEAR(V$16)=$D108, V$44-SUM(_xlfn._xlws.FILTER(V$63:V107,MOD(_xlfn.SEQUENCE(ROWS(V$63:V107)),5)=1)),ROUND(V$44/_xlfn.DAYS(V$16,U$16)*IF(YEAR(U$16+1)=$D108,_xlfn.DAYS(DATE($D108,12,31),U$16)+1,IF(AND(YEAR(U$16+1)&lt;$D108,$D108&lt;YEAR(V$16)),_xlfn.DAYS(DATE($D108,12,31),DATE($D108,1,1))+1,0)),0))</f>
        <v>0</v>
      </c>
      <c r="W108" s="122" cm="1">
        <f t="array" ref="W108">IF(YEAR(W$16)=$D108, W$44-SUM(_xlfn._xlws.FILTER(W$63:W107,MOD(_xlfn.SEQUENCE(ROWS(W$63:W107)),5)=1)),ROUND(W$44/_xlfn.DAYS(W$16,V$16)*IF(YEAR(V$16+1)=$D108,_xlfn.DAYS(DATE($D108,12,31),V$16)+1,IF(AND(YEAR(V$16+1)&lt;$D108,$D108&lt;YEAR(W$16)),_xlfn.DAYS(DATE($D108,12,31),DATE($D108,1,1))+1,0)),0))</f>
        <v>0</v>
      </c>
      <c r="X108" s="122" cm="1">
        <f t="array" ref="X108">IF(YEAR(X$16)=$D108, X$44-SUM(_xlfn._xlws.FILTER(X$63:X107,MOD(_xlfn.SEQUENCE(ROWS(X$63:X107)),5)=1)),ROUND(X$44/_xlfn.DAYS(X$16,W$16)*IF(YEAR(W$16+1)=$D108,_xlfn.DAYS(DATE($D108,12,31),W$16)+1,IF(AND(YEAR(W$16+1)&lt;$D108,$D108&lt;YEAR(X$16)),_xlfn.DAYS(DATE($D108,12,31),DATE($D108,1,1))+1,0)),0))</f>
        <v>0</v>
      </c>
    </row>
    <row r="109" spans="1:24" ht="17" hidden="1" outlineLevel="1" x14ac:dyDescent="0.25">
      <c r="A109" s="5">
        <v>28</v>
      </c>
      <c r="B109" s="129" t="s">
        <v>164</v>
      </c>
      <c r="C109" s="120" t="s">
        <v>165</v>
      </c>
      <c r="D109" s="121">
        <f t="shared" si="36"/>
        <v>2029</v>
      </c>
      <c r="E109" s="122" cm="1">
        <f t="array" ref="E109">IF(YEAR(E$16)=$D109, E$46-SUM(_xlfn._xlws.FILTER(E$63:E108,MOD(_xlfn.SEQUENCE(ROWS(E$63:E108)),5)=2)),ROUND(E$46/_xlfn.DAYS(E$16,D$16)*IF(YEAR(D$16+1)=$D109,_xlfn.DAYS(DATE($D109,12,31),D$16)+1,IF(AND(YEAR(D$16+1)&lt;$D109,$D109&lt;YEAR(E$16)),_xlfn.DAYS(DATE($D109,12,31),DATE($D109,1,1))+1,0)),0))</f>
        <v>0</v>
      </c>
      <c r="F109" s="122" cm="1">
        <f t="array" ref="F109">IF(YEAR(F$16)=$D109, F$46-SUM(_xlfn._xlws.FILTER(F$63:F108,MOD(_xlfn.SEQUENCE(ROWS(F$63:F108)),5)=2)),ROUND(F$46/_xlfn.DAYS(F$16,E$16)*IF(YEAR(E$16+1)=$D109,_xlfn.DAYS(DATE($D109,12,31),E$16)+1,IF(AND(YEAR(E$16+1)&lt;$D109,$D109&lt;YEAR(F$16)),_xlfn.DAYS(DATE($D109,12,31),DATE($D109,1,1))+1,0)),0))</f>
        <v>0</v>
      </c>
      <c r="G109" s="122" cm="1">
        <f t="array" ref="G109">IF(YEAR(G$16)=$D109, G$46-SUM(_xlfn._xlws.FILTER(G$63:G108,MOD(_xlfn.SEQUENCE(ROWS(G$63:G108)),5)=2)),ROUND(G$46/_xlfn.DAYS(G$16,F$16)*IF(YEAR(F$16+1)=$D109,_xlfn.DAYS(DATE($D109,12,31),F$16)+1,IF(AND(YEAR(F$16+1)&lt;$D109,$D109&lt;YEAR(G$16)),_xlfn.DAYS(DATE($D109,12,31),DATE($D109,1,1))+1,0)),0))</f>
        <v>0</v>
      </c>
      <c r="H109" s="122" cm="1">
        <f t="array" ref="H109">IF(YEAR(H$16)=$D109, H$46-SUM(_xlfn._xlws.FILTER(H$63:H108,MOD(_xlfn.SEQUENCE(ROWS(H$63:H108)),5)=2)),ROUND(H$46/_xlfn.DAYS(H$16,G$16)*IF(YEAR(G$16+1)=$D109,_xlfn.DAYS(DATE($D109,12,31),G$16)+1,IF(AND(YEAR(G$16+1)&lt;$D109,$D109&lt;YEAR(H$16)),_xlfn.DAYS(DATE($D109,12,31),DATE($D109,1,1))+1,0)),0))</f>
        <v>0</v>
      </c>
      <c r="I109" s="122" cm="1">
        <f t="array" ref="I109">IF(YEAR(I$16)=$D109, I$46-SUM(_xlfn._xlws.FILTER(I$63:I108,MOD(_xlfn.SEQUENCE(ROWS(I$63:I108)),5)=2)),ROUND(I$46/_xlfn.DAYS(I$16,H$16)*IF(YEAR(H$16+1)=$D109,_xlfn.DAYS(DATE($D109,12,31),H$16)+1,IF(AND(YEAR(H$16+1)&lt;$D109,$D109&lt;YEAR(I$16)),_xlfn.DAYS(DATE($D109,12,31),DATE($D109,1,1))+1,0)),0))</f>
        <v>0</v>
      </c>
      <c r="J109" s="122" cm="1">
        <f t="array" ref="J109">IF(YEAR(J$16)=$D109, J$46-SUM(_xlfn._xlws.FILTER(J$63:J108,MOD(_xlfn.SEQUENCE(ROWS(J$63:J108)),5)=2)),ROUND(J$46/_xlfn.DAYS(J$16,I$16)*IF(YEAR(I$16+1)=$D109,_xlfn.DAYS(DATE($D109,12,31),I$16)+1,IF(AND(YEAR(I$16+1)&lt;$D109,$D109&lt;YEAR(J$16)),_xlfn.DAYS(DATE($D109,12,31),DATE($D109,1,1))+1,0)),0))</f>
        <v>0</v>
      </c>
      <c r="K109" s="122" cm="1">
        <f t="array" ref="K109">IF(YEAR(K$16)=$D109, K$46-SUM(_xlfn._xlws.FILTER(K$63:K108,MOD(_xlfn.SEQUENCE(ROWS(K$63:K108)),5)=2)),ROUND(K$46/_xlfn.DAYS(K$16,J$16)*IF(YEAR(J$16+1)=$D109,_xlfn.DAYS(DATE($D109,12,31),J$16)+1,IF(AND(YEAR(J$16+1)&lt;$D109,$D109&lt;YEAR(K$16)),_xlfn.DAYS(DATE($D109,12,31),DATE($D109,1,1))+1,0)),0))</f>
        <v>0</v>
      </c>
      <c r="L109" s="122" cm="1">
        <f t="array" ref="L109">IF(YEAR(L$16)=$D109, L$46-SUM(_xlfn._xlws.FILTER(L$63:L108,MOD(_xlfn.SEQUENCE(ROWS(L$63:L108)),5)=2)),ROUND(L$46/_xlfn.DAYS(L$16,K$16)*IF(YEAR(K$16+1)=$D109,_xlfn.DAYS(DATE($D109,12,31),K$16)+1,IF(AND(YEAR(K$16+1)&lt;$D109,$D109&lt;YEAR(L$16)),_xlfn.DAYS(DATE($D109,12,31),DATE($D109,1,1))+1,0)),0))</f>
        <v>0</v>
      </c>
      <c r="M109" s="122" cm="1">
        <f t="array" ref="M109">IF(YEAR(M$16)=$D109, M$46-SUM(_xlfn._xlws.FILTER(M$63:M108,MOD(_xlfn.SEQUENCE(ROWS(M$63:M108)),5)=2)),ROUND(M$46/_xlfn.DAYS(M$16,L$16)*IF(YEAR(L$16+1)=$D109,_xlfn.DAYS(DATE($D109,12,31),L$16)+1,IF(AND(YEAR(L$16+1)&lt;$D109,$D109&lt;YEAR(M$16)),_xlfn.DAYS(DATE($D109,12,31),DATE($D109,1,1))+1,0)),0))</f>
        <v>1911</v>
      </c>
      <c r="N109" s="122" cm="1">
        <f t="array" ref="N109">IF(YEAR(N$16)=$D109, N$46-SUM(_xlfn._xlws.FILTER(N$63:N108,MOD(_xlfn.SEQUENCE(ROWS(N$63:N108)),5)=2)),ROUND(N$46/_xlfn.DAYS(N$16,M$16)*IF(YEAR(M$16+1)=$D109,_xlfn.DAYS(DATE($D109,12,31),M$16)+1,IF(AND(YEAR(M$16+1)&lt;$D109,$D109&lt;YEAR(N$16)),_xlfn.DAYS(DATE($D109,12,31),DATE($D109,1,1))+1,0)),0))</f>
        <v>785</v>
      </c>
      <c r="O109" s="122" cm="1">
        <f t="array" ref="O109">IF(YEAR(O$16)=$D109, O$46-SUM(_xlfn._xlws.FILTER(O$63:O108,MOD(_xlfn.SEQUENCE(ROWS(O$63:O108)),5)=2)),ROUND(O$46/_xlfn.DAYS(O$16,N$16)*IF(YEAR(N$16+1)=$D109,_xlfn.DAYS(DATE($D109,12,31),N$16)+1,IF(AND(YEAR(N$16+1)&lt;$D109,$D109&lt;YEAR(O$16)),_xlfn.DAYS(DATE($D109,12,31),DATE($D109,1,1))+1,0)),0))</f>
        <v>0</v>
      </c>
      <c r="P109" s="122" cm="1">
        <f t="array" ref="P109">IF(YEAR(P$16)=$D109, P$46-SUM(_xlfn._xlws.FILTER(P$63:P108,MOD(_xlfn.SEQUENCE(ROWS(P$63:P108)),5)=2)),ROUND(P$46/_xlfn.DAYS(P$16,O$16)*IF(YEAR(O$16+1)=$D109,_xlfn.DAYS(DATE($D109,12,31),O$16)+1,IF(AND(YEAR(O$16+1)&lt;$D109,$D109&lt;YEAR(P$16)),_xlfn.DAYS(DATE($D109,12,31),DATE($D109,1,1))+1,0)),0))</f>
        <v>0</v>
      </c>
      <c r="Q109" s="122" cm="1">
        <f t="array" ref="Q109">IF(YEAR(Q$16)=$D109, Q$46-SUM(_xlfn._xlws.FILTER(Q$63:Q108,MOD(_xlfn.SEQUENCE(ROWS(Q$63:Q108)),5)=2)),ROUND(Q$46/_xlfn.DAYS(Q$16,P$16)*IF(YEAR(P$16+1)=$D109,_xlfn.DAYS(DATE($D109,12,31),P$16)+1,IF(AND(YEAR(P$16+1)&lt;$D109,$D109&lt;YEAR(Q$16)),_xlfn.DAYS(DATE($D109,12,31),DATE($D109,1,1))+1,0)),0))</f>
        <v>0</v>
      </c>
      <c r="R109" s="122" cm="1">
        <f t="array" ref="R109">IF(YEAR(R$16)=$D109, R$46-SUM(_xlfn._xlws.FILTER(R$63:R108,MOD(_xlfn.SEQUENCE(ROWS(R$63:R108)),5)=2)),ROUND(R$46/_xlfn.DAYS(R$16,Q$16)*IF(YEAR(Q$16+1)=$D109,_xlfn.DAYS(DATE($D109,12,31),Q$16)+1,IF(AND(YEAR(Q$16+1)&lt;$D109,$D109&lt;YEAR(R$16)),_xlfn.DAYS(DATE($D109,12,31),DATE($D109,1,1))+1,0)),0))</f>
        <v>0</v>
      </c>
      <c r="S109" s="122" cm="1">
        <f t="array" ref="S109">IF(YEAR(S$16)=$D109, S$46-SUM(_xlfn._xlws.FILTER(S$63:S108,MOD(_xlfn.SEQUENCE(ROWS(S$63:S108)),5)=2)),ROUND(S$46/_xlfn.DAYS(S$16,R$16)*IF(YEAR(R$16+1)=$D109,_xlfn.DAYS(DATE($D109,12,31),R$16)+1,IF(AND(YEAR(R$16+1)&lt;$D109,$D109&lt;YEAR(S$16)),_xlfn.DAYS(DATE($D109,12,31),DATE($D109,1,1))+1,0)),0))</f>
        <v>0</v>
      </c>
      <c r="T109" s="122" cm="1">
        <f t="array" ref="T109">IF(YEAR(T$16)=$D109, T$46-SUM(_xlfn._xlws.FILTER(T$63:T108,MOD(_xlfn.SEQUENCE(ROWS(T$63:T108)),5)=2)),ROUND(T$46/_xlfn.DAYS(T$16,S$16)*IF(YEAR(S$16+1)=$D109,_xlfn.DAYS(DATE($D109,12,31),S$16)+1,IF(AND(YEAR(S$16+1)&lt;$D109,$D109&lt;YEAR(T$16)),_xlfn.DAYS(DATE($D109,12,31),DATE($D109,1,1))+1,0)),0))</f>
        <v>0</v>
      </c>
      <c r="U109" s="122" cm="1">
        <f t="array" ref="U109">IF(YEAR(U$16)=$D109, U$46-SUM(_xlfn._xlws.FILTER(U$63:U108,MOD(_xlfn.SEQUENCE(ROWS(U$63:U108)),5)=2)),ROUND(U$46/_xlfn.DAYS(U$16,T$16)*IF(YEAR(T$16+1)=$D109,_xlfn.DAYS(DATE($D109,12,31),T$16)+1,IF(AND(YEAR(T$16+1)&lt;$D109,$D109&lt;YEAR(U$16)),_xlfn.DAYS(DATE($D109,12,31),DATE($D109,1,1))+1,0)),0))</f>
        <v>0</v>
      </c>
      <c r="V109" s="122" cm="1">
        <f t="array" ref="V109">IF(YEAR(V$16)=$D109, V$46-SUM(_xlfn._xlws.FILTER(V$63:V108,MOD(_xlfn.SEQUENCE(ROWS(V$63:V108)),5)=2)),ROUND(V$46/_xlfn.DAYS(V$16,U$16)*IF(YEAR(U$16+1)=$D109,_xlfn.DAYS(DATE($D109,12,31),U$16)+1,IF(AND(YEAR(U$16+1)&lt;$D109,$D109&lt;YEAR(V$16)),_xlfn.DAYS(DATE($D109,12,31),DATE($D109,1,1))+1,0)),0))</f>
        <v>0</v>
      </c>
      <c r="W109" s="122" cm="1">
        <f t="array" ref="W109">IF(YEAR(W$16)=$D109, W$46-SUM(_xlfn._xlws.FILTER(W$63:W108,MOD(_xlfn.SEQUENCE(ROWS(W$63:W108)),5)=2)),ROUND(W$46/_xlfn.DAYS(W$16,V$16)*IF(YEAR(V$16+1)=$D109,_xlfn.DAYS(DATE($D109,12,31),V$16)+1,IF(AND(YEAR(V$16+1)&lt;$D109,$D109&lt;YEAR(W$16)),_xlfn.DAYS(DATE($D109,12,31),DATE($D109,1,1))+1,0)),0))</f>
        <v>0</v>
      </c>
      <c r="X109" s="122" cm="1">
        <f t="array" ref="X109">IF(YEAR(X$16)=$D109, X$46-SUM(_xlfn._xlws.FILTER(X$63:X108,MOD(_xlfn.SEQUENCE(ROWS(X$63:X108)),5)=2)),ROUND(X$46/_xlfn.DAYS(X$16,W$16)*IF(YEAR(W$16+1)=$D109,_xlfn.DAYS(DATE($D109,12,31),W$16)+1,IF(AND(YEAR(W$16+1)&lt;$D109,$D109&lt;YEAR(X$16)),_xlfn.DAYS(DATE($D109,12,31),DATE($D109,1,1))+1,0)),0))</f>
        <v>0</v>
      </c>
    </row>
    <row r="110" spans="1:24" ht="17" hidden="1" outlineLevel="1" x14ac:dyDescent="0.25">
      <c r="A110" s="5">
        <v>29</v>
      </c>
      <c r="B110" s="129" t="s">
        <v>166</v>
      </c>
      <c r="C110" s="120" t="s">
        <v>167</v>
      </c>
      <c r="D110" s="121">
        <f t="shared" si="36"/>
        <v>2029</v>
      </c>
      <c r="E110" s="123">
        <f>E108-E109</f>
        <v>0</v>
      </c>
      <c r="F110" s="123">
        <f t="shared" ref="F110:X110" si="49">F108-F109</f>
        <v>0</v>
      </c>
      <c r="G110" s="123">
        <f t="shared" si="49"/>
        <v>0</v>
      </c>
      <c r="H110" s="123">
        <f t="shared" si="49"/>
        <v>0</v>
      </c>
      <c r="I110" s="123">
        <f t="shared" si="49"/>
        <v>0</v>
      </c>
      <c r="J110" s="123">
        <f t="shared" si="49"/>
        <v>0</v>
      </c>
      <c r="K110" s="123">
        <f t="shared" si="49"/>
        <v>0</v>
      </c>
      <c r="L110" s="123">
        <f t="shared" si="49"/>
        <v>0</v>
      </c>
      <c r="M110" s="123">
        <f t="shared" si="49"/>
        <v>10826</v>
      </c>
      <c r="N110" s="123">
        <f t="shared" si="49"/>
        <v>4446</v>
      </c>
      <c r="O110" s="123">
        <f t="shared" si="49"/>
        <v>0</v>
      </c>
      <c r="P110" s="123">
        <f t="shared" si="49"/>
        <v>0</v>
      </c>
      <c r="Q110" s="123">
        <f t="shared" si="49"/>
        <v>0</v>
      </c>
      <c r="R110" s="123">
        <f t="shared" si="49"/>
        <v>0</v>
      </c>
      <c r="S110" s="123">
        <f t="shared" si="49"/>
        <v>0</v>
      </c>
      <c r="T110" s="123">
        <f t="shared" si="49"/>
        <v>0</v>
      </c>
      <c r="U110" s="123">
        <f t="shared" si="49"/>
        <v>0</v>
      </c>
      <c r="V110" s="123">
        <f t="shared" si="49"/>
        <v>0</v>
      </c>
      <c r="W110" s="123">
        <f t="shared" si="49"/>
        <v>0</v>
      </c>
      <c r="X110" s="123">
        <f t="shared" si="49"/>
        <v>0</v>
      </c>
    </row>
    <row r="111" spans="1:24" ht="17" hidden="1" outlineLevel="1" x14ac:dyDescent="0.25">
      <c r="A111" s="5">
        <v>31</v>
      </c>
      <c r="B111" s="129" t="s">
        <v>168</v>
      </c>
      <c r="C111" s="120" t="s">
        <v>169</v>
      </c>
      <c r="D111" s="121">
        <f t="shared" si="36"/>
        <v>2029</v>
      </c>
      <c r="E111" s="122" cm="1">
        <f t="array" ref="E111">IF(YEAR(E$16)=$D111, E$59-SUM(_xlfn._xlws.FILTER(E$63:E110,MOD(_xlfn.SEQUENCE(ROWS(E$63:E110)),5)=4)),ROUND(E$59/_xlfn.DAYS(E$16,D$16)*IF(YEAR(D$16+1)=$D111,_xlfn.DAYS(DATE($D111,12,31),D$16)+1,IF(AND(YEAR(D$16+1)&lt;$D111,$D111&lt;YEAR(E$16)),_xlfn.DAYS(DATE($D111,12,31),DATE($D111,1,1))+1,0)),0))</f>
        <v>0</v>
      </c>
      <c r="F111" s="122" cm="1">
        <f t="array" ref="F111">IF(YEAR(F$16)=$D111, F$59-SUM(_xlfn._xlws.FILTER(F$63:F110,MOD(_xlfn.SEQUENCE(ROWS(F$63:F110)),5)=4)),ROUND(F$59/_xlfn.DAYS(F$16,E$16)*IF(YEAR(E$16+1)=$D111,_xlfn.DAYS(DATE($D111,12,31),E$16)+1,IF(AND(YEAR(E$16+1)&lt;$D111,$D111&lt;YEAR(F$16)),_xlfn.DAYS(DATE($D111,12,31),DATE($D111,1,1))+1,0)),0))</f>
        <v>0</v>
      </c>
      <c r="G111" s="122" cm="1">
        <f t="array" ref="G111">IF(YEAR(G$16)=$D111, G$59-SUM(_xlfn._xlws.FILTER(G$63:G110,MOD(_xlfn.SEQUENCE(ROWS(G$63:G110)),5)=4)),ROUND(G$59/_xlfn.DAYS(G$16,F$16)*IF(YEAR(F$16+1)=$D111,_xlfn.DAYS(DATE($D111,12,31),F$16)+1,IF(AND(YEAR(F$16+1)&lt;$D111,$D111&lt;YEAR(G$16)),_xlfn.DAYS(DATE($D111,12,31),DATE($D111,1,1))+1,0)),0))</f>
        <v>0</v>
      </c>
      <c r="H111" s="122" cm="1">
        <f t="array" ref="H111">IF(YEAR(H$16)=$D111, H$59-SUM(_xlfn._xlws.FILTER(H$63:H110,MOD(_xlfn.SEQUENCE(ROWS(H$63:H110)),5)=4)),ROUND(H$59/_xlfn.DAYS(H$16,G$16)*IF(YEAR(G$16+1)=$D111,_xlfn.DAYS(DATE($D111,12,31),G$16)+1,IF(AND(YEAR(G$16+1)&lt;$D111,$D111&lt;YEAR(H$16)),_xlfn.DAYS(DATE($D111,12,31),DATE($D111,1,1))+1,0)),0))</f>
        <v>0</v>
      </c>
      <c r="I111" s="122" cm="1">
        <f t="array" ref="I111">IF(YEAR(I$16)=$D111, I$59-SUM(_xlfn._xlws.FILTER(I$63:I110,MOD(_xlfn.SEQUENCE(ROWS(I$63:I110)),5)=4)),ROUND(I$59/_xlfn.DAYS(I$16,H$16)*IF(YEAR(H$16+1)=$D111,_xlfn.DAYS(DATE($D111,12,31),H$16)+1,IF(AND(YEAR(H$16+1)&lt;$D111,$D111&lt;YEAR(I$16)),_xlfn.DAYS(DATE($D111,12,31),DATE($D111,1,1))+1,0)),0))</f>
        <v>0</v>
      </c>
      <c r="J111" s="122" cm="1">
        <f t="array" ref="J111">IF(YEAR(J$16)=$D111, J$59-SUM(_xlfn._xlws.FILTER(J$63:J110,MOD(_xlfn.SEQUENCE(ROWS(J$63:J110)),5)=4)),ROUND(J$59/_xlfn.DAYS(J$16,I$16)*IF(YEAR(I$16+1)=$D111,_xlfn.DAYS(DATE($D111,12,31),I$16)+1,IF(AND(YEAR(I$16+1)&lt;$D111,$D111&lt;YEAR(J$16)),_xlfn.DAYS(DATE($D111,12,31),DATE($D111,1,1))+1,0)),0))</f>
        <v>0</v>
      </c>
      <c r="K111" s="122" cm="1">
        <f t="array" ref="K111">IF(YEAR(K$16)=$D111, K$59-SUM(_xlfn._xlws.FILTER(K$63:K110,MOD(_xlfn.SEQUENCE(ROWS(K$63:K110)),5)=4)),ROUND(K$59/_xlfn.DAYS(K$16,J$16)*IF(YEAR(J$16+1)=$D111,_xlfn.DAYS(DATE($D111,12,31),J$16)+1,IF(AND(YEAR(J$16+1)&lt;$D111,$D111&lt;YEAR(K$16)),_xlfn.DAYS(DATE($D111,12,31),DATE($D111,1,1))+1,0)),0))</f>
        <v>0</v>
      </c>
      <c r="L111" s="122" cm="1">
        <f t="array" ref="L111">IF(YEAR(L$16)=$D111, L$59-SUM(_xlfn._xlws.FILTER(L$63:L110,MOD(_xlfn.SEQUENCE(ROWS(L$63:L110)),5)=4)),ROUND(L$59/_xlfn.DAYS(L$16,K$16)*IF(YEAR(K$16+1)=$D111,_xlfn.DAYS(DATE($D111,12,31),K$16)+1,IF(AND(YEAR(K$16+1)&lt;$D111,$D111&lt;YEAR(L$16)),_xlfn.DAYS(DATE($D111,12,31),DATE($D111,1,1))+1,0)),0))</f>
        <v>0</v>
      </c>
      <c r="M111" s="122" cm="1">
        <f t="array" ref="M111">IF(YEAR(M$16)=$D111, M$59-SUM(_xlfn._xlws.FILTER(M$63:M110,MOD(_xlfn.SEQUENCE(ROWS(M$63:M110)),5)=4)),ROUND(M$59/_xlfn.DAYS(M$16,L$16)*IF(YEAR(L$16+1)=$D111,_xlfn.DAYS(DATE($D111,12,31),L$16)+1,IF(AND(YEAR(L$16+1)&lt;$D111,$D111&lt;YEAR(M$16)),_xlfn.DAYS(DATE($D111,12,31),DATE($D111,1,1))+1,0)),0))</f>
        <v>12737</v>
      </c>
      <c r="N111" s="122" cm="1">
        <f t="array" ref="N111">IF(YEAR(N$16)=$D111, N$59-SUM(_xlfn._xlws.FILTER(N$63:N110,MOD(_xlfn.SEQUENCE(ROWS(N$63:N110)),5)=4)),ROUND(N$59/_xlfn.DAYS(N$16,M$16)*IF(YEAR(M$16+1)=$D111,_xlfn.DAYS(DATE($D111,12,31),M$16)+1,IF(AND(YEAR(M$16+1)&lt;$D111,$D111&lt;YEAR(N$16)),_xlfn.DAYS(DATE($D111,12,31),DATE($D111,1,1))+1,0)),0))</f>
        <v>5231</v>
      </c>
      <c r="O111" s="122" cm="1">
        <f t="array" ref="O111">IF(YEAR(O$16)=$D111, O$59-SUM(_xlfn._xlws.FILTER(O$63:O110,MOD(_xlfn.SEQUENCE(ROWS(O$63:O110)),5)=4)),ROUND(O$59/_xlfn.DAYS(O$16,N$16)*IF(YEAR(N$16+1)=$D111,_xlfn.DAYS(DATE($D111,12,31),N$16)+1,IF(AND(YEAR(N$16+1)&lt;$D111,$D111&lt;YEAR(O$16)),_xlfn.DAYS(DATE($D111,12,31),DATE($D111,1,1))+1,0)),0))</f>
        <v>0</v>
      </c>
      <c r="P111" s="122" cm="1">
        <f t="array" ref="P111">IF(YEAR(P$16)=$D111, P$59-SUM(_xlfn._xlws.FILTER(P$63:P110,MOD(_xlfn.SEQUENCE(ROWS(P$63:P110)),5)=4)),ROUND(P$59/_xlfn.DAYS(P$16,O$16)*IF(YEAR(O$16+1)=$D111,_xlfn.DAYS(DATE($D111,12,31),O$16)+1,IF(AND(YEAR(O$16+1)&lt;$D111,$D111&lt;YEAR(P$16)),_xlfn.DAYS(DATE($D111,12,31),DATE($D111,1,1))+1,0)),0))</f>
        <v>0</v>
      </c>
      <c r="Q111" s="122" cm="1">
        <f t="array" ref="Q111">IF(YEAR(Q$16)=$D111, Q$59-SUM(_xlfn._xlws.FILTER(Q$63:Q110,MOD(_xlfn.SEQUENCE(ROWS(Q$63:Q110)),5)=4)),ROUND(Q$59/_xlfn.DAYS(Q$16,P$16)*IF(YEAR(P$16+1)=$D111,_xlfn.DAYS(DATE($D111,12,31),P$16)+1,IF(AND(YEAR(P$16+1)&lt;$D111,$D111&lt;YEAR(Q$16)),_xlfn.DAYS(DATE($D111,12,31),DATE($D111,1,1))+1,0)),0))</f>
        <v>0</v>
      </c>
      <c r="R111" s="122" cm="1">
        <f t="array" ref="R111">IF(YEAR(R$16)=$D111, R$59-SUM(_xlfn._xlws.FILTER(R$63:R110,MOD(_xlfn.SEQUENCE(ROWS(R$63:R110)),5)=4)),ROUND(R$59/_xlfn.DAYS(R$16,Q$16)*IF(YEAR(Q$16+1)=$D111,_xlfn.DAYS(DATE($D111,12,31),Q$16)+1,IF(AND(YEAR(Q$16+1)&lt;$D111,$D111&lt;YEAR(R$16)),_xlfn.DAYS(DATE($D111,12,31),DATE($D111,1,1))+1,0)),0))</f>
        <v>0</v>
      </c>
      <c r="S111" s="122" cm="1">
        <f t="array" ref="S111">IF(YEAR(S$16)=$D111, S$59-SUM(_xlfn._xlws.FILTER(S$63:S110,MOD(_xlfn.SEQUENCE(ROWS(S$63:S110)),5)=4)),ROUND(S$59/_xlfn.DAYS(S$16,R$16)*IF(YEAR(R$16+1)=$D111,_xlfn.DAYS(DATE($D111,12,31),R$16)+1,IF(AND(YEAR(R$16+1)&lt;$D111,$D111&lt;YEAR(S$16)),_xlfn.DAYS(DATE($D111,12,31),DATE($D111,1,1))+1,0)),0))</f>
        <v>0</v>
      </c>
      <c r="T111" s="122" cm="1">
        <f t="array" ref="T111">IF(YEAR(T$16)=$D111, T$59-SUM(_xlfn._xlws.FILTER(T$63:T110,MOD(_xlfn.SEQUENCE(ROWS(T$63:T110)),5)=4)),ROUND(T$59/_xlfn.DAYS(T$16,S$16)*IF(YEAR(S$16+1)=$D111,_xlfn.DAYS(DATE($D111,12,31),S$16)+1,IF(AND(YEAR(S$16+1)&lt;$D111,$D111&lt;YEAR(T$16)),_xlfn.DAYS(DATE($D111,12,31),DATE($D111,1,1))+1,0)),0))</f>
        <v>0</v>
      </c>
      <c r="U111" s="122" cm="1">
        <f t="array" ref="U111">IF(YEAR(U$16)=$D111, U$59-SUM(_xlfn._xlws.FILTER(U$63:U110,MOD(_xlfn.SEQUENCE(ROWS(U$63:U110)),5)=4)),ROUND(U$59/_xlfn.DAYS(U$16,T$16)*IF(YEAR(T$16+1)=$D111,_xlfn.DAYS(DATE($D111,12,31),T$16)+1,IF(AND(YEAR(T$16+1)&lt;$D111,$D111&lt;YEAR(U$16)),_xlfn.DAYS(DATE($D111,12,31),DATE($D111,1,1))+1,0)),0))</f>
        <v>0</v>
      </c>
      <c r="V111" s="122" cm="1">
        <f t="array" ref="V111">IF(YEAR(V$16)=$D111, V$59-SUM(_xlfn._xlws.FILTER(V$63:V110,MOD(_xlfn.SEQUENCE(ROWS(V$63:V110)),5)=4)),ROUND(V$59/_xlfn.DAYS(V$16,U$16)*IF(YEAR(U$16+1)=$D111,_xlfn.DAYS(DATE($D111,12,31),U$16)+1,IF(AND(YEAR(U$16+1)&lt;$D111,$D111&lt;YEAR(V$16)),_xlfn.DAYS(DATE($D111,12,31),DATE($D111,1,1))+1,0)),0))</f>
        <v>0</v>
      </c>
      <c r="W111" s="122" cm="1">
        <f t="array" ref="W111">IF(YEAR(W$16)=$D111, W$59-SUM(_xlfn._xlws.FILTER(W$63:W110,MOD(_xlfn.SEQUENCE(ROWS(W$63:W110)),5)=4)),ROUND(W$59/_xlfn.DAYS(W$16,V$16)*IF(YEAR(V$16+1)=$D111,_xlfn.DAYS(DATE($D111,12,31),V$16)+1,IF(AND(YEAR(V$16+1)&lt;$D111,$D111&lt;YEAR(W$16)),_xlfn.DAYS(DATE($D111,12,31),DATE($D111,1,1))+1,0)),0))</f>
        <v>0</v>
      </c>
      <c r="X111" s="122" cm="1">
        <f t="array" ref="X111">IF(YEAR(X$16)=$D111, X$59-SUM(_xlfn._xlws.FILTER(X$63:X110,MOD(_xlfn.SEQUENCE(ROWS(X$63:X110)),5)=4)),ROUND(X$59/_xlfn.DAYS(X$16,W$16)*IF(YEAR(W$16+1)=$D111,_xlfn.DAYS(DATE($D111,12,31),W$16)+1,IF(AND(YEAR(W$16+1)&lt;$D111,$D111&lt;YEAR(X$16)),_xlfn.DAYS(DATE($D111,12,31),DATE($D111,1,1))+1,0)),0))</f>
        <v>0</v>
      </c>
    </row>
    <row r="112" spans="1:24" ht="17" hidden="1" outlineLevel="1" x14ac:dyDescent="0.25">
      <c r="A112" s="5">
        <v>33</v>
      </c>
      <c r="B112" s="129" t="s">
        <v>170</v>
      </c>
      <c r="C112" s="124" t="s">
        <v>171</v>
      </c>
      <c r="D112" s="125">
        <f t="shared" si="36"/>
        <v>2029</v>
      </c>
      <c r="E112" s="126">
        <f>E108-E111</f>
        <v>0</v>
      </c>
      <c r="F112" s="126">
        <f t="shared" ref="F112:X112" si="50">F108-F111</f>
        <v>0</v>
      </c>
      <c r="G112" s="126">
        <f t="shared" si="50"/>
        <v>0</v>
      </c>
      <c r="H112" s="126">
        <f t="shared" si="50"/>
        <v>0</v>
      </c>
      <c r="I112" s="126">
        <f t="shared" si="50"/>
        <v>0</v>
      </c>
      <c r="J112" s="126">
        <f t="shared" si="50"/>
        <v>0</v>
      </c>
      <c r="K112" s="126">
        <f t="shared" si="50"/>
        <v>0</v>
      </c>
      <c r="L112" s="126">
        <f t="shared" si="50"/>
        <v>0</v>
      </c>
      <c r="M112" s="126">
        <f t="shared" si="50"/>
        <v>0</v>
      </c>
      <c r="N112" s="126">
        <f t="shared" si="50"/>
        <v>0</v>
      </c>
      <c r="O112" s="126">
        <f t="shared" si="50"/>
        <v>0</v>
      </c>
      <c r="P112" s="126">
        <f t="shared" si="50"/>
        <v>0</v>
      </c>
      <c r="Q112" s="126">
        <f t="shared" si="50"/>
        <v>0</v>
      </c>
      <c r="R112" s="126">
        <f t="shared" si="50"/>
        <v>0</v>
      </c>
      <c r="S112" s="126">
        <f t="shared" si="50"/>
        <v>0</v>
      </c>
      <c r="T112" s="126">
        <f t="shared" si="50"/>
        <v>0</v>
      </c>
      <c r="U112" s="126">
        <f t="shared" si="50"/>
        <v>0</v>
      </c>
      <c r="V112" s="126">
        <f t="shared" si="50"/>
        <v>0</v>
      </c>
      <c r="W112" s="126">
        <f t="shared" si="50"/>
        <v>0</v>
      </c>
      <c r="X112" s="126">
        <f t="shared" si="50"/>
        <v>0</v>
      </c>
    </row>
    <row r="113" spans="1:24" ht="17" hidden="1" outlineLevel="1" x14ac:dyDescent="0.25">
      <c r="A113" s="5">
        <v>27</v>
      </c>
      <c r="B113" s="37" t="s">
        <v>162</v>
      </c>
      <c r="C113" s="114" t="s">
        <v>163</v>
      </c>
      <c r="D113" s="115">
        <f t="shared" si="36"/>
        <v>2030</v>
      </c>
      <c r="E113" s="116" cm="1">
        <f t="array" ref="E113">IF(YEAR(E$16)=$D113, E$44-SUM(_xlfn._xlws.FILTER(E$63:E112,MOD(_xlfn.SEQUENCE(ROWS(E$63:E112)),5)=1)),ROUND(E$44/_xlfn.DAYS(E$16,D$16)*IF(YEAR(D$16+1)=$D113,_xlfn.DAYS(DATE($D113,12,31),D$16)+1,IF(AND(YEAR(D$16+1)&lt;$D113,$D113&lt;YEAR(E$16)),_xlfn.DAYS(DATE($D113,12,31),DATE($D113,1,1))+1,0)),0))</f>
        <v>0</v>
      </c>
      <c r="F113" s="116" cm="1">
        <f t="array" ref="F113">IF(YEAR(F$16)=$D113, F$44-SUM(_xlfn._xlws.FILTER(F$63:F112,MOD(_xlfn.SEQUENCE(ROWS(F$63:F112)),5)=1)),ROUND(F$44/_xlfn.DAYS(F$16,E$16)*IF(YEAR(E$16+1)=$D113,_xlfn.DAYS(DATE($D113,12,31),E$16)+1,IF(AND(YEAR(E$16+1)&lt;$D113,$D113&lt;YEAR(F$16)),_xlfn.DAYS(DATE($D113,12,31),DATE($D113,1,1))+1,0)),0))</f>
        <v>0</v>
      </c>
      <c r="G113" s="116" cm="1">
        <f t="array" ref="G113">IF(YEAR(G$16)=$D113, G$44-SUM(_xlfn._xlws.FILTER(G$63:G112,MOD(_xlfn.SEQUENCE(ROWS(G$63:G112)),5)=1)),ROUND(G$44/_xlfn.DAYS(G$16,F$16)*IF(YEAR(F$16+1)=$D113,_xlfn.DAYS(DATE($D113,12,31),F$16)+1,IF(AND(YEAR(F$16+1)&lt;$D113,$D113&lt;YEAR(G$16)),_xlfn.DAYS(DATE($D113,12,31),DATE($D113,1,1))+1,0)),0))</f>
        <v>0</v>
      </c>
      <c r="H113" s="116" cm="1">
        <f t="array" ref="H113">IF(YEAR(H$16)=$D113, H$44-SUM(_xlfn._xlws.FILTER(H$63:H112,MOD(_xlfn.SEQUENCE(ROWS(H$63:H112)),5)=1)),ROUND(H$44/_xlfn.DAYS(H$16,G$16)*IF(YEAR(G$16+1)=$D113,_xlfn.DAYS(DATE($D113,12,31),G$16)+1,IF(AND(YEAR(G$16+1)&lt;$D113,$D113&lt;YEAR(H$16)),_xlfn.DAYS(DATE($D113,12,31),DATE($D113,1,1))+1,0)),0))</f>
        <v>0</v>
      </c>
      <c r="I113" s="116" cm="1">
        <f t="array" ref="I113">IF(YEAR(I$16)=$D113, I$44-SUM(_xlfn._xlws.FILTER(I$63:I112,MOD(_xlfn.SEQUENCE(ROWS(I$63:I112)),5)=1)),ROUND(I$44/_xlfn.DAYS(I$16,H$16)*IF(YEAR(H$16+1)=$D113,_xlfn.DAYS(DATE($D113,12,31),H$16)+1,IF(AND(YEAR(H$16+1)&lt;$D113,$D113&lt;YEAR(I$16)),_xlfn.DAYS(DATE($D113,12,31),DATE($D113,1,1))+1,0)),0))</f>
        <v>0</v>
      </c>
      <c r="J113" s="116" cm="1">
        <f t="array" ref="J113">IF(YEAR(J$16)=$D113, J$44-SUM(_xlfn._xlws.FILTER(J$63:J112,MOD(_xlfn.SEQUENCE(ROWS(J$63:J112)),5)=1)),ROUND(J$44/_xlfn.DAYS(J$16,I$16)*IF(YEAR(I$16+1)=$D113,_xlfn.DAYS(DATE($D113,12,31),I$16)+1,IF(AND(YEAR(I$16+1)&lt;$D113,$D113&lt;YEAR(J$16)),_xlfn.DAYS(DATE($D113,12,31),DATE($D113,1,1))+1,0)),0))</f>
        <v>0</v>
      </c>
      <c r="K113" s="116" cm="1">
        <f t="array" ref="K113">IF(YEAR(K$16)=$D113, K$44-SUM(_xlfn._xlws.FILTER(K$63:K112,MOD(_xlfn.SEQUENCE(ROWS(K$63:K112)),5)=1)),ROUND(K$44/_xlfn.DAYS(K$16,J$16)*IF(YEAR(J$16+1)=$D113,_xlfn.DAYS(DATE($D113,12,31),J$16)+1,IF(AND(YEAR(J$16+1)&lt;$D113,$D113&lt;YEAR(K$16)),_xlfn.DAYS(DATE($D113,12,31),DATE($D113,1,1))+1,0)),0))</f>
        <v>0</v>
      </c>
      <c r="L113" s="116" cm="1">
        <f t="array" ref="L113">IF(YEAR(L$16)=$D113, L$44-SUM(_xlfn._xlws.FILTER(L$63:L112,MOD(_xlfn.SEQUENCE(ROWS(L$63:L112)),5)=1)),ROUND(L$44/_xlfn.DAYS(L$16,K$16)*IF(YEAR(K$16+1)=$D113,_xlfn.DAYS(DATE($D113,12,31),K$16)+1,IF(AND(YEAR(K$16+1)&lt;$D113,$D113&lt;YEAR(L$16)),_xlfn.DAYS(DATE($D113,12,31),DATE($D113,1,1))+1,0)),0))</f>
        <v>0</v>
      </c>
      <c r="M113" s="116" cm="1">
        <f t="array" ref="M113">IF(YEAR(M$16)=$D113, M$44-SUM(_xlfn._xlws.FILTER(M$63:M112,MOD(_xlfn.SEQUENCE(ROWS(M$63:M112)),5)=1)),ROUND(M$44/_xlfn.DAYS(M$16,L$16)*IF(YEAR(L$16+1)=$D113,_xlfn.DAYS(DATE($D113,12,31),L$16)+1,IF(AND(YEAR(L$16+1)&lt;$D113,$D113&lt;YEAR(M$16)),_xlfn.DAYS(DATE($D113,12,31),DATE($D113,1,1))+1,0)),0))</f>
        <v>0</v>
      </c>
      <c r="N113" s="116" cm="1">
        <f t="array" ref="N113">IF(YEAR(N$16)=$D113, N$44-SUM(_xlfn._xlws.FILTER(N$63:N112,MOD(_xlfn.SEQUENCE(ROWS(N$63:N112)),5)=1)),ROUND(N$44/_xlfn.DAYS(N$16,M$16)*IF(YEAR(M$16+1)=$D113,_xlfn.DAYS(DATE($D113,12,31),M$16)+1,IF(AND(YEAR(M$16+1)&lt;$D113,$D113&lt;YEAR(N$16)),_xlfn.DAYS(DATE($D113,12,31),DATE($D113,1,1))+1,0)),0))</f>
        <v>12448</v>
      </c>
      <c r="O113" s="116" cm="1">
        <f t="array" ref="O113">IF(YEAR(O$16)=$D113, O$44-SUM(_xlfn._xlws.FILTER(O$63:O112,MOD(_xlfn.SEQUENCE(ROWS(O$63:O112)),5)=1)),ROUND(O$44/_xlfn.DAYS(O$16,N$16)*IF(YEAR(N$16+1)=$D113,_xlfn.DAYS(DATE($D113,12,31),N$16)+1,IF(AND(YEAR(N$16+1)&lt;$D113,$D113&lt;YEAR(O$16)),_xlfn.DAYS(DATE($D113,12,31),DATE($D113,1,1))+1,0)),0))</f>
        <v>5924</v>
      </c>
      <c r="P113" s="116" cm="1">
        <f t="array" ref="P113">IF(YEAR(P$16)=$D113, P$44-SUM(_xlfn._xlws.FILTER(P$63:P112,MOD(_xlfn.SEQUENCE(ROWS(P$63:P112)),5)=1)),ROUND(P$44/_xlfn.DAYS(P$16,O$16)*IF(YEAR(O$16+1)=$D113,_xlfn.DAYS(DATE($D113,12,31),O$16)+1,IF(AND(YEAR(O$16+1)&lt;$D113,$D113&lt;YEAR(P$16)),_xlfn.DAYS(DATE($D113,12,31),DATE($D113,1,1))+1,0)),0))</f>
        <v>0</v>
      </c>
      <c r="Q113" s="116" cm="1">
        <f t="array" ref="Q113">IF(YEAR(Q$16)=$D113, Q$44-SUM(_xlfn._xlws.FILTER(Q$63:Q112,MOD(_xlfn.SEQUENCE(ROWS(Q$63:Q112)),5)=1)),ROUND(Q$44/_xlfn.DAYS(Q$16,P$16)*IF(YEAR(P$16+1)=$D113,_xlfn.DAYS(DATE($D113,12,31),P$16)+1,IF(AND(YEAR(P$16+1)&lt;$D113,$D113&lt;YEAR(Q$16)),_xlfn.DAYS(DATE($D113,12,31),DATE($D113,1,1))+1,0)),0))</f>
        <v>0</v>
      </c>
      <c r="R113" s="116" cm="1">
        <f t="array" ref="R113">IF(YEAR(R$16)=$D113, R$44-SUM(_xlfn._xlws.FILTER(R$63:R112,MOD(_xlfn.SEQUENCE(ROWS(R$63:R112)),5)=1)),ROUND(R$44/_xlfn.DAYS(R$16,Q$16)*IF(YEAR(Q$16+1)=$D113,_xlfn.DAYS(DATE($D113,12,31),Q$16)+1,IF(AND(YEAR(Q$16+1)&lt;$D113,$D113&lt;YEAR(R$16)),_xlfn.DAYS(DATE($D113,12,31),DATE($D113,1,1))+1,0)),0))</f>
        <v>0</v>
      </c>
      <c r="S113" s="116" cm="1">
        <f t="array" ref="S113">IF(YEAR(S$16)=$D113, S$44-SUM(_xlfn._xlws.FILTER(S$63:S112,MOD(_xlfn.SEQUENCE(ROWS(S$63:S112)),5)=1)),ROUND(S$44/_xlfn.DAYS(S$16,R$16)*IF(YEAR(R$16+1)=$D113,_xlfn.DAYS(DATE($D113,12,31),R$16)+1,IF(AND(YEAR(R$16+1)&lt;$D113,$D113&lt;YEAR(S$16)),_xlfn.DAYS(DATE($D113,12,31),DATE($D113,1,1))+1,0)),0))</f>
        <v>0</v>
      </c>
      <c r="T113" s="116" cm="1">
        <f t="array" ref="T113">IF(YEAR(T$16)=$D113, T$44-SUM(_xlfn._xlws.FILTER(T$63:T112,MOD(_xlfn.SEQUENCE(ROWS(T$63:T112)),5)=1)),ROUND(T$44/_xlfn.DAYS(T$16,S$16)*IF(YEAR(S$16+1)=$D113,_xlfn.DAYS(DATE($D113,12,31),S$16)+1,IF(AND(YEAR(S$16+1)&lt;$D113,$D113&lt;YEAR(T$16)),_xlfn.DAYS(DATE($D113,12,31),DATE($D113,1,1))+1,0)),0))</f>
        <v>0</v>
      </c>
      <c r="U113" s="116" cm="1">
        <f t="array" ref="U113">IF(YEAR(U$16)=$D113, U$44-SUM(_xlfn._xlws.FILTER(U$63:U112,MOD(_xlfn.SEQUENCE(ROWS(U$63:U112)),5)=1)),ROUND(U$44/_xlfn.DAYS(U$16,T$16)*IF(YEAR(T$16+1)=$D113,_xlfn.DAYS(DATE($D113,12,31),T$16)+1,IF(AND(YEAR(T$16+1)&lt;$D113,$D113&lt;YEAR(U$16)),_xlfn.DAYS(DATE($D113,12,31),DATE($D113,1,1))+1,0)),0))</f>
        <v>0</v>
      </c>
      <c r="V113" s="116" cm="1">
        <f t="array" ref="V113">IF(YEAR(V$16)=$D113, V$44-SUM(_xlfn._xlws.FILTER(V$63:V112,MOD(_xlfn.SEQUENCE(ROWS(V$63:V112)),5)=1)),ROUND(V$44/_xlfn.DAYS(V$16,U$16)*IF(YEAR(U$16+1)=$D113,_xlfn.DAYS(DATE($D113,12,31),U$16)+1,IF(AND(YEAR(U$16+1)&lt;$D113,$D113&lt;YEAR(V$16)),_xlfn.DAYS(DATE($D113,12,31),DATE($D113,1,1))+1,0)),0))</f>
        <v>0</v>
      </c>
      <c r="W113" s="116" cm="1">
        <f t="array" ref="W113">IF(YEAR(W$16)=$D113, W$44-SUM(_xlfn._xlws.FILTER(W$63:W112,MOD(_xlfn.SEQUENCE(ROWS(W$63:W112)),5)=1)),ROUND(W$44/_xlfn.DAYS(W$16,V$16)*IF(YEAR(V$16+1)=$D113,_xlfn.DAYS(DATE($D113,12,31),V$16)+1,IF(AND(YEAR(V$16+1)&lt;$D113,$D113&lt;YEAR(W$16)),_xlfn.DAYS(DATE($D113,12,31),DATE($D113,1,1))+1,0)),0))</f>
        <v>0</v>
      </c>
      <c r="X113" s="116" cm="1">
        <f t="array" ref="X113">IF(YEAR(X$16)=$D113, X$44-SUM(_xlfn._xlws.FILTER(X$63:X112,MOD(_xlfn.SEQUENCE(ROWS(X$63:X112)),5)=1)),ROUND(X$44/_xlfn.DAYS(X$16,W$16)*IF(YEAR(W$16+1)=$D113,_xlfn.DAYS(DATE($D113,12,31),W$16)+1,IF(AND(YEAR(W$16+1)&lt;$D113,$D113&lt;YEAR(X$16)),_xlfn.DAYS(DATE($D113,12,31),DATE($D113,1,1))+1,0)),0))</f>
        <v>0</v>
      </c>
    </row>
    <row r="114" spans="1:24" ht="17" hidden="1" outlineLevel="1" x14ac:dyDescent="0.25">
      <c r="A114" s="5">
        <v>28</v>
      </c>
      <c r="B114" s="129" t="s">
        <v>164</v>
      </c>
      <c r="C114" s="114" t="s">
        <v>165</v>
      </c>
      <c r="D114" s="115">
        <f t="shared" si="36"/>
        <v>2030</v>
      </c>
      <c r="E114" s="116" cm="1">
        <f t="array" ref="E114">IF(YEAR(E$16)=$D114, E$46-SUM(_xlfn._xlws.FILTER(E$63:E113,MOD(_xlfn.SEQUENCE(ROWS(E$63:E113)),5)=2)),ROUND(E$46/_xlfn.DAYS(E$16,D$16)*IF(YEAR(D$16+1)=$D114,_xlfn.DAYS(DATE($D114,12,31),D$16)+1,IF(AND(YEAR(D$16+1)&lt;$D114,$D114&lt;YEAR(E$16)),_xlfn.DAYS(DATE($D114,12,31),DATE($D114,1,1))+1,0)),0))</f>
        <v>0</v>
      </c>
      <c r="F114" s="116" cm="1">
        <f t="array" ref="F114">IF(YEAR(F$16)=$D114, F$46-SUM(_xlfn._xlws.FILTER(F$63:F113,MOD(_xlfn.SEQUENCE(ROWS(F$63:F113)),5)=2)),ROUND(F$46/_xlfn.DAYS(F$16,E$16)*IF(YEAR(E$16+1)=$D114,_xlfn.DAYS(DATE($D114,12,31),E$16)+1,IF(AND(YEAR(E$16+1)&lt;$D114,$D114&lt;YEAR(F$16)),_xlfn.DAYS(DATE($D114,12,31),DATE($D114,1,1))+1,0)),0))</f>
        <v>0</v>
      </c>
      <c r="G114" s="116" cm="1">
        <f t="array" ref="G114">IF(YEAR(G$16)=$D114, G$46-SUM(_xlfn._xlws.FILTER(G$63:G113,MOD(_xlfn.SEQUENCE(ROWS(G$63:G113)),5)=2)),ROUND(G$46/_xlfn.DAYS(G$16,F$16)*IF(YEAR(F$16+1)=$D114,_xlfn.DAYS(DATE($D114,12,31),F$16)+1,IF(AND(YEAR(F$16+1)&lt;$D114,$D114&lt;YEAR(G$16)),_xlfn.DAYS(DATE($D114,12,31),DATE($D114,1,1))+1,0)),0))</f>
        <v>0</v>
      </c>
      <c r="H114" s="116" cm="1">
        <f t="array" ref="H114">IF(YEAR(H$16)=$D114, H$46-SUM(_xlfn._xlws.FILTER(H$63:H113,MOD(_xlfn.SEQUENCE(ROWS(H$63:H113)),5)=2)),ROUND(H$46/_xlfn.DAYS(H$16,G$16)*IF(YEAR(G$16+1)=$D114,_xlfn.DAYS(DATE($D114,12,31),G$16)+1,IF(AND(YEAR(G$16+1)&lt;$D114,$D114&lt;YEAR(H$16)),_xlfn.DAYS(DATE($D114,12,31),DATE($D114,1,1))+1,0)),0))</f>
        <v>0</v>
      </c>
      <c r="I114" s="116" cm="1">
        <f t="array" ref="I114">IF(YEAR(I$16)=$D114, I$46-SUM(_xlfn._xlws.FILTER(I$63:I113,MOD(_xlfn.SEQUENCE(ROWS(I$63:I113)),5)=2)),ROUND(I$46/_xlfn.DAYS(I$16,H$16)*IF(YEAR(H$16+1)=$D114,_xlfn.DAYS(DATE($D114,12,31),H$16)+1,IF(AND(YEAR(H$16+1)&lt;$D114,$D114&lt;YEAR(I$16)),_xlfn.DAYS(DATE($D114,12,31),DATE($D114,1,1))+1,0)),0))</f>
        <v>0</v>
      </c>
      <c r="J114" s="116" cm="1">
        <f t="array" ref="J114">IF(YEAR(J$16)=$D114, J$46-SUM(_xlfn._xlws.FILTER(J$63:J113,MOD(_xlfn.SEQUENCE(ROWS(J$63:J113)),5)=2)),ROUND(J$46/_xlfn.DAYS(J$16,I$16)*IF(YEAR(I$16+1)=$D114,_xlfn.DAYS(DATE($D114,12,31),I$16)+1,IF(AND(YEAR(I$16+1)&lt;$D114,$D114&lt;YEAR(J$16)),_xlfn.DAYS(DATE($D114,12,31),DATE($D114,1,1))+1,0)),0))</f>
        <v>0</v>
      </c>
      <c r="K114" s="116" cm="1">
        <f t="array" ref="K114">IF(YEAR(K$16)=$D114, K$46-SUM(_xlfn._xlws.FILTER(K$63:K113,MOD(_xlfn.SEQUENCE(ROWS(K$63:K113)),5)=2)),ROUND(K$46/_xlfn.DAYS(K$16,J$16)*IF(YEAR(J$16+1)=$D114,_xlfn.DAYS(DATE($D114,12,31),J$16)+1,IF(AND(YEAR(J$16+1)&lt;$D114,$D114&lt;YEAR(K$16)),_xlfn.DAYS(DATE($D114,12,31),DATE($D114,1,1))+1,0)),0))</f>
        <v>0</v>
      </c>
      <c r="L114" s="116" cm="1">
        <f t="array" ref="L114">IF(YEAR(L$16)=$D114, L$46-SUM(_xlfn._xlws.FILTER(L$63:L113,MOD(_xlfn.SEQUENCE(ROWS(L$63:L113)),5)=2)),ROUND(L$46/_xlfn.DAYS(L$16,K$16)*IF(YEAR(K$16+1)=$D114,_xlfn.DAYS(DATE($D114,12,31),K$16)+1,IF(AND(YEAR(K$16+1)&lt;$D114,$D114&lt;YEAR(L$16)),_xlfn.DAYS(DATE($D114,12,31),DATE($D114,1,1))+1,0)),0))</f>
        <v>0</v>
      </c>
      <c r="M114" s="116" cm="1">
        <f t="array" ref="M114">IF(YEAR(M$16)=$D114, M$46-SUM(_xlfn._xlws.FILTER(M$63:M113,MOD(_xlfn.SEQUENCE(ROWS(M$63:M113)),5)=2)),ROUND(M$46/_xlfn.DAYS(M$16,L$16)*IF(YEAR(L$16+1)=$D114,_xlfn.DAYS(DATE($D114,12,31),L$16)+1,IF(AND(YEAR(L$16+1)&lt;$D114,$D114&lt;YEAR(M$16)),_xlfn.DAYS(DATE($D114,12,31),DATE($D114,1,1))+1,0)),0))</f>
        <v>0</v>
      </c>
      <c r="N114" s="116" cm="1">
        <f t="array" ref="N114">IF(YEAR(N$16)=$D114, N$46-SUM(_xlfn._xlws.FILTER(N$63:N113,MOD(_xlfn.SEQUENCE(ROWS(N$63:N113)),5)=2)),ROUND(N$46/_xlfn.DAYS(N$16,M$16)*IF(YEAR(M$16+1)=$D114,_xlfn.DAYS(DATE($D114,12,31),M$16)+1,IF(AND(YEAR(M$16+1)&lt;$D114,$D114&lt;YEAR(N$16)),_xlfn.DAYS(DATE($D114,12,31),DATE($D114,1,1))+1,0)),0))</f>
        <v>1867</v>
      </c>
      <c r="O114" s="116" cm="1">
        <f t="array" ref="O114">IF(YEAR(O$16)=$D114, O$46-SUM(_xlfn._xlws.FILTER(O$63:O113,MOD(_xlfn.SEQUENCE(ROWS(O$63:O113)),5)=2)),ROUND(O$46/_xlfn.DAYS(O$16,N$16)*IF(YEAR(N$16+1)=$D114,_xlfn.DAYS(DATE($D114,12,31),N$16)+1,IF(AND(YEAR(N$16+1)&lt;$D114,$D114&lt;YEAR(O$16)),_xlfn.DAYS(DATE($D114,12,31),DATE($D114,1,1))+1,0)),0))</f>
        <v>889</v>
      </c>
      <c r="P114" s="116" cm="1">
        <f t="array" ref="P114">IF(YEAR(P$16)=$D114, P$46-SUM(_xlfn._xlws.FILTER(P$63:P113,MOD(_xlfn.SEQUENCE(ROWS(P$63:P113)),5)=2)),ROUND(P$46/_xlfn.DAYS(P$16,O$16)*IF(YEAR(O$16+1)=$D114,_xlfn.DAYS(DATE($D114,12,31),O$16)+1,IF(AND(YEAR(O$16+1)&lt;$D114,$D114&lt;YEAR(P$16)),_xlfn.DAYS(DATE($D114,12,31),DATE($D114,1,1))+1,0)),0))</f>
        <v>0</v>
      </c>
      <c r="Q114" s="116" cm="1">
        <f t="array" ref="Q114">IF(YEAR(Q$16)=$D114, Q$46-SUM(_xlfn._xlws.FILTER(Q$63:Q113,MOD(_xlfn.SEQUENCE(ROWS(Q$63:Q113)),5)=2)),ROUND(Q$46/_xlfn.DAYS(Q$16,P$16)*IF(YEAR(P$16+1)=$D114,_xlfn.DAYS(DATE($D114,12,31),P$16)+1,IF(AND(YEAR(P$16+1)&lt;$D114,$D114&lt;YEAR(Q$16)),_xlfn.DAYS(DATE($D114,12,31),DATE($D114,1,1))+1,0)),0))</f>
        <v>0</v>
      </c>
      <c r="R114" s="116" cm="1">
        <f t="array" ref="R114">IF(YEAR(R$16)=$D114, R$46-SUM(_xlfn._xlws.FILTER(R$63:R113,MOD(_xlfn.SEQUENCE(ROWS(R$63:R113)),5)=2)),ROUND(R$46/_xlfn.DAYS(R$16,Q$16)*IF(YEAR(Q$16+1)=$D114,_xlfn.DAYS(DATE($D114,12,31),Q$16)+1,IF(AND(YEAR(Q$16+1)&lt;$D114,$D114&lt;YEAR(R$16)),_xlfn.DAYS(DATE($D114,12,31),DATE($D114,1,1))+1,0)),0))</f>
        <v>0</v>
      </c>
      <c r="S114" s="116" cm="1">
        <f t="array" ref="S114">IF(YEAR(S$16)=$D114, S$46-SUM(_xlfn._xlws.FILTER(S$63:S113,MOD(_xlfn.SEQUENCE(ROWS(S$63:S113)),5)=2)),ROUND(S$46/_xlfn.DAYS(S$16,R$16)*IF(YEAR(R$16+1)=$D114,_xlfn.DAYS(DATE($D114,12,31),R$16)+1,IF(AND(YEAR(R$16+1)&lt;$D114,$D114&lt;YEAR(S$16)),_xlfn.DAYS(DATE($D114,12,31),DATE($D114,1,1))+1,0)),0))</f>
        <v>0</v>
      </c>
      <c r="T114" s="116" cm="1">
        <f t="array" ref="T114">IF(YEAR(T$16)=$D114, T$46-SUM(_xlfn._xlws.FILTER(T$63:T113,MOD(_xlfn.SEQUENCE(ROWS(T$63:T113)),5)=2)),ROUND(T$46/_xlfn.DAYS(T$16,S$16)*IF(YEAR(S$16+1)=$D114,_xlfn.DAYS(DATE($D114,12,31),S$16)+1,IF(AND(YEAR(S$16+1)&lt;$D114,$D114&lt;YEAR(T$16)),_xlfn.DAYS(DATE($D114,12,31),DATE($D114,1,1))+1,0)),0))</f>
        <v>0</v>
      </c>
      <c r="U114" s="116" cm="1">
        <f t="array" ref="U114">IF(YEAR(U$16)=$D114, U$46-SUM(_xlfn._xlws.FILTER(U$63:U113,MOD(_xlfn.SEQUENCE(ROWS(U$63:U113)),5)=2)),ROUND(U$46/_xlfn.DAYS(U$16,T$16)*IF(YEAR(T$16+1)=$D114,_xlfn.DAYS(DATE($D114,12,31),T$16)+1,IF(AND(YEAR(T$16+1)&lt;$D114,$D114&lt;YEAR(U$16)),_xlfn.DAYS(DATE($D114,12,31),DATE($D114,1,1))+1,0)),0))</f>
        <v>0</v>
      </c>
      <c r="V114" s="116" cm="1">
        <f t="array" ref="V114">IF(YEAR(V$16)=$D114, V$46-SUM(_xlfn._xlws.FILTER(V$63:V113,MOD(_xlfn.SEQUENCE(ROWS(V$63:V113)),5)=2)),ROUND(V$46/_xlfn.DAYS(V$16,U$16)*IF(YEAR(U$16+1)=$D114,_xlfn.DAYS(DATE($D114,12,31),U$16)+1,IF(AND(YEAR(U$16+1)&lt;$D114,$D114&lt;YEAR(V$16)),_xlfn.DAYS(DATE($D114,12,31),DATE($D114,1,1))+1,0)),0))</f>
        <v>0</v>
      </c>
      <c r="W114" s="116" cm="1">
        <f t="array" ref="W114">IF(YEAR(W$16)=$D114, W$46-SUM(_xlfn._xlws.FILTER(W$63:W113,MOD(_xlfn.SEQUENCE(ROWS(W$63:W113)),5)=2)),ROUND(W$46/_xlfn.DAYS(W$16,V$16)*IF(YEAR(V$16+1)=$D114,_xlfn.DAYS(DATE($D114,12,31),V$16)+1,IF(AND(YEAR(V$16+1)&lt;$D114,$D114&lt;YEAR(W$16)),_xlfn.DAYS(DATE($D114,12,31),DATE($D114,1,1))+1,0)),0))</f>
        <v>0</v>
      </c>
      <c r="X114" s="116" cm="1">
        <f t="array" ref="X114">IF(YEAR(X$16)=$D114, X$46-SUM(_xlfn._xlws.FILTER(X$63:X113,MOD(_xlfn.SEQUENCE(ROWS(X$63:X113)),5)=2)),ROUND(X$46/_xlfn.DAYS(X$16,W$16)*IF(YEAR(W$16+1)=$D114,_xlfn.DAYS(DATE($D114,12,31),W$16)+1,IF(AND(YEAR(W$16+1)&lt;$D114,$D114&lt;YEAR(X$16)),_xlfn.DAYS(DATE($D114,12,31),DATE($D114,1,1))+1,0)),0))</f>
        <v>0</v>
      </c>
    </row>
    <row r="115" spans="1:24" ht="17" hidden="1" outlineLevel="1" x14ac:dyDescent="0.25">
      <c r="A115" s="5">
        <v>29</v>
      </c>
      <c r="B115" s="129" t="s">
        <v>166</v>
      </c>
      <c r="C115" s="114" t="s">
        <v>167</v>
      </c>
      <c r="D115" s="115">
        <f t="shared" si="36"/>
        <v>2030</v>
      </c>
      <c r="E115" s="116">
        <f>E113-E114</f>
        <v>0</v>
      </c>
      <c r="F115" s="116">
        <f t="shared" ref="F115:X115" si="51">F113-F114</f>
        <v>0</v>
      </c>
      <c r="G115" s="116">
        <f t="shared" si="51"/>
        <v>0</v>
      </c>
      <c r="H115" s="116">
        <f t="shared" si="51"/>
        <v>0</v>
      </c>
      <c r="I115" s="116">
        <f t="shared" si="51"/>
        <v>0</v>
      </c>
      <c r="J115" s="116">
        <f t="shared" si="51"/>
        <v>0</v>
      </c>
      <c r="K115" s="116">
        <f t="shared" si="51"/>
        <v>0</v>
      </c>
      <c r="L115" s="116">
        <f t="shared" si="51"/>
        <v>0</v>
      </c>
      <c r="M115" s="116">
        <f t="shared" si="51"/>
        <v>0</v>
      </c>
      <c r="N115" s="116">
        <f t="shared" si="51"/>
        <v>10581</v>
      </c>
      <c r="O115" s="116">
        <f t="shared" si="51"/>
        <v>5035</v>
      </c>
      <c r="P115" s="116">
        <f t="shared" si="51"/>
        <v>0</v>
      </c>
      <c r="Q115" s="116">
        <f t="shared" si="51"/>
        <v>0</v>
      </c>
      <c r="R115" s="116">
        <f t="shared" si="51"/>
        <v>0</v>
      </c>
      <c r="S115" s="116">
        <f t="shared" si="51"/>
        <v>0</v>
      </c>
      <c r="T115" s="116">
        <f t="shared" si="51"/>
        <v>0</v>
      </c>
      <c r="U115" s="116">
        <f t="shared" si="51"/>
        <v>0</v>
      </c>
      <c r="V115" s="116">
        <f t="shared" si="51"/>
        <v>0</v>
      </c>
      <c r="W115" s="116">
        <f t="shared" si="51"/>
        <v>0</v>
      </c>
      <c r="X115" s="116">
        <f t="shared" si="51"/>
        <v>0</v>
      </c>
    </row>
    <row r="116" spans="1:24" ht="17" hidden="1" outlineLevel="1" x14ac:dyDescent="0.25">
      <c r="A116" s="5">
        <v>31</v>
      </c>
      <c r="B116" s="129" t="s">
        <v>168</v>
      </c>
      <c r="C116" s="114" t="s">
        <v>169</v>
      </c>
      <c r="D116" s="115">
        <f t="shared" si="36"/>
        <v>2030</v>
      </c>
      <c r="E116" s="116" cm="1">
        <f t="array" ref="E116">IF(YEAR(E$16)=$D116, E$59-SUM(_xlfn._xlws.FILTER(E$63:E115,MOD(_xlfn.SEQUENCE(ROWS(E$63:E115)),5)=4)),ROUND(E$59/_xlfn.DAYS(E$16,D$16)*IF(YEAR(D$16+1)=$D116,_xlfn.DAYS(DATE($D116,12,31),D$16)+1,IF(AND(YEAR(D$16+1)&lt;$D116,$D116&lt;YEAR(E$16)),_xlfn.DAYS(DATE($D116,12,31),DATE($D116,1,1))+1,0)),0))</f>
        <v>0</v>
      </c>
      <c r="F116" s="116" cm="1">
        <f t="array" ref="F116">IF(YEAR(F$16)=$D116, F$59-SUM(_xlfn._xlws.FILTER(F$63:F115,MOD(_xlfn.SEQUENCE(ROWS(F$63:F115)),5)=4)),ROUND(F$59/_xlfn.DAYS(F$16,E$16)*IF(YEAR(E$16+1)=$D116,_xlfn.DAYS(DATE($D116,12,31),E$16)+1,IF(AND(YEAR(E$16+1)&lt;$D116,$D116&lt;YEAR(F$16)),_xlfn.DAYS(DATE($D116,12,31),DATE($D116,1,1))+1,0)),0))</f>
        <v>0</v>
      </c>
      <c r="G116" s="116" cm="1">
        <f t="array" ref="G116">IF(YEAR(G$16)=$D116, G$59-SUM(_xlfn._xlws.FILTER(G$63:G115,MOD(_xlfn.SEQUENCE(ROWS(G$63:G115)),5)=4)),ROUND(G$59/_xlfn.DAYS(G$16,F$16)*IF(YEAR(F$16+1)=$D116,_xlfn.DAYS(DATE($D116,12,31),F$16)+1,IF(AND(YEAR(F$16+1)&lt;$D116,$D116&lt;YEAR(G$16)),_xlfn.DAYS(DATE($D116,12,31),DATE($D116,1,1))+1,0)),0))</f>
        <v>0</v>
      </c>
      <c r="H116" s="116" cm="1">
        <f t="array" ref="H116">IF(YEAR(H$16)=$D116, H$59-SUM(_xlfn._xlws.FILTER(H$63:H115,MOD(_xlfn.SEQUENCE(ROWS(H$63:H115)),5)=4)),ROUND(H$59/_xlfn.DAYS(H$16,G$16)*IF(YEAR(G$16+1)=$D116,_xlfn.DAYS(DATE($D116,12,31),G$16)+1,IF(AND(YEAR(G$16+1)&lt;$D116,$D116&lt;YEAR(H$16)),_xlfn.DAYS(DATE($D116,12,31),DATE($D116,1,1))+1,0)),0))</f>
        <v>0</v>
      </c>
      <c r="I116" s="116" cm="1">
        <f t="array" ref="I116">IF(YEAR(I$16)=$D116, I$59-SUM(_xlfn._xlws.FILTER(I$63:I115,MOD(_xlfn.SEQUENCE(ROWS(I$63:I115)),5)=4)),ROUND(I$59/_xlfn.DAYS(I$16,H$16)*IF(YEAR(H$16+1)=$D116,_xlfn.DAYS(DATE($D116,12,31),H$16)+1,IF(AND(YEAR(H$16+1)&lt;$D116,$D116&lt;YEAR(I$16)),_xlfn.DAYS(DATE($D116,12,31),DATE($D116,1,1))+1,0)),0))</f>
        <v>0</v>
      </c>
      <c r="J116" s="116" cm="1">
        <f t="array" ref="J116">IF(YEAR(J$16)=$D116, J$59-SUM(_xlfn._xlws.FILTER(J$63:J115,MOD(_xlfn.SEQUENCE(ROWS(J$63:J115)),5)=4)),ROUND(J$59/_xlfn.DAYS(J$16,I$16)*IF(YEAR(I$16+1)=$D116,_xlfn.DAYS(DATE($D116,12,31),I$16)+1,IF(AND(YEAR(I$16+1)&lt;$D116,$D116&lt;YEAR(J$16)),_xlfn.DAYS(DATE($D116,12,31),DATE($D116,1,1))+1,0)),0))</f>
        <v>0</v>
      </c>
      <c r="K116" s="116" cm="1">
        <f t="array" ref="K116">IF(YEAR(K$16)=$D116, K$59-SUM(_xlfn._xlws.FILTER(K$63:K115,MOD(_xlfn.SEQUENCE(ROWS(K$63:K115)),5)=4)),ROUND(K$59/_xlfn.DAYS(K$16,J$16)*IF(YEAR(J$16+1)=$D116,_xlfn.DAYS(DATE($D116,12,31),J$16)+1,IF(AND(YEAR(J$16+1)&lt;$D116,$D116&lt;YEAR(K$16)),_xlfn.DAYS(DATE($D116,12,31),DATE($D116,1,1))+1,0)),0))</f>
        <v>0</v>
      </c>
      <c r="L116" s="116" cm="1">
        <f t="array" ref="L116">IF(YEAR(L$16)=$D116, L$59-SUM(_xlfn._xlws.FILTER(L$63:L115,MOD(_xlfn.SEQUENCE(ROWS(L$63:L115)),5)=4)),ROUND(L$59/_xlfn.DAYS(L$16,K$16)*IF(YEAR(K$16+1)=$D116,_xlfn.DAYS(DATE($D116,12,31),K$16)+1,IF(AND(YEAR(K$16+1)&lt;$D116,$D116&lt;YEAR(L$16)),_xlfn.DAYS(DATE($D116,12,31),DATE($D116,1,1))+1,0)),0))</f>
        <v>0</v>
      </c>
      <c r="M116" s="116" cm="1">
        <f t="array" ref="M116">IF(YEAR(M$16)=$D116, M$59-SUM(_xlfn._xlws.FILTER(M$63:M115,MOD(_xlfn.SEQUENCE(ROWS(M$63:M115)),5)=4)),ROUND(M$59/_xlfn.DAYS(M$16,L$16)*IF(YEAR(L$16+1)=$D116,_xlfn.DAYS(DATE($D116,12,31),L$16)+1,IF(AND(YEAR(L$16+1)&lt;$D116,$D116&lt;YEAR(M$16)),_xlfn.DAYS(DATE($D116,12,31),DATE($D116,1,1))+1,0)),0))</f>
        <v>0</v>
      </c>
      <c r="N116" s="116" cm="1">
        <f t="array" ref="N116">IF(YEAR(N$16)=$D116, N$59-SUM(_xlfn._xlws.FILTER(N$63:N115,MOD(_xlfn.SEQUENCE(ROWS(N$63:N115)),5)=4)),ROUND(N$59/_xlfn.DAYS(N$16,M$16)*IF(YEAR(M$16+1)=$D116,_xlfn.DAYS(DATE($D116,12,31),M$16)+1,IF(AND(YEAR(M$16+1)&lt;$D116,$D116&lt;YEAR(N$16)),_xlfn.DAYS(DATE($D116,12,31),DATE($D116,1,1))+1,0)),0))</f>
        <v>12448</v>
      </c>
      <c r="O116" s="116" cm="1">
        <f t="array" ref="O116">IF(YEAR(O$16)=$D116, O$59-SUM(_xlfn._xlws.FILTER(O$63:O115,MOD(_xlfn.SEQUENCE(ROWS(O$63:O115)),5)=4)),ROUND(O$59/_xlfn.DAYS(O$16,N$16)*IF(YEAR(N$16+1)=$D116,_xlfn.DAYS(DATE($D116,12,31),N$16)+1,IF(AND(YEAR(N$16+1)&lt;$D116,$D116&lt;YEAR(O$16)),_xlfn.DAYS(DATE($D116,12,31),DATE($D116,1,1))+1,0)),0))</f>
        <v>5924</v>
      </c>
      <c r="P116" s="116" cm="1">
        <f t="array" ref="P116">IF(YEAR(P$16)=$D116, P$59-SUM(_xlfn._xlws.FILTER(P$63:P115,MOD(_xlfn.SEQUENCE(ROWS(P$63:P115)),5)=4)),ROUND(P$59/_xlfn.DAYS(P$16,O$16)*IF(YEAR(O$16+1)=$D116,_xlfn.DAYS(DATE($D116,12,31),O$16)+1,IF(AND(YEAR(O$16+1)&lt;$D116,$D116&lt;YEAR(P$16)),_xlfn.DAYS(DATE($D116,12,31),DATE($D116,1,1))+1,0)),0))</f>
        <v>0</v>
      </c>
      <c r="Q116" s="116" cm="1">
        <f t="array" ref="Q116">IF(YEAR(Q$16)=$D116, Q$59-SUM(_xlfn._xlws.FILTER(Q$63:Q115,MOD(_xlfn.SEQUENCE(ROWS(Q$63:Q115)),5)=4)),ROUND(Q$59/_xlfn.DAYS(Q$16,P$16)*IF(YEAR(P$16+1)=$D116,_xlfn.DAYS(DATE($D116,12,31),P$16)+1,IF(AND(YEAR(P$16+1)&lt;$D116,$D116&lt;YEAR(Q$16)),_xlfn.DAYS(DATE($D116,12,31),DATE($D116,1,1))+1,0)),0))</f>
        <v>0</v>
      </c>
      <c r="R116" s="116" cm="1">
        <f t="array" ref="R116">IF(YEAR(R$16)=$D116, R$59-SUM(_xlfn._xlws.FILTER(R$63:R115,MOD(_xlfn.SEQUENCE(ROWS(R$63:R115)),5)=4)),ROUND(R$59/_xlfn.DAYS(R$16,Q$16)*IF(YEAR(Q$16+1)=$D116,_xlfn.DAYS(DATE($D116,12,31),Q$16)+1,IF(AND(YEAR(Q$16+1)&lt;$D116,$D116&lt;YEAR(R$16)),_xlfn.DAYS(DATE($D116,12,31),DATE($D116,1,1))+1,0)),0))</f>
        <v>0</v>
      </c>
      <c r="S116" s="116" cm="1">
        <f t="array" ref="S116">IF(YEAR(S$16)=$D116, S$59-SUM(_xlfn._xlws.FILTER(S$63:S115,MOD(_xlfn.SEQUENCE(ROWS(S$63:S115)),5)=4)),ROUND(S$59/_xlfn.DAYS(S$16,R$16)*IF(YEAR(R$16+1)=$D116,_xlfn.DAYS(DATE($D116,12,31),R$16)+1,IF(AND(YEAR(R$16+1)&lt;$D116,$D116&lt;YEAR(S$16)),_xlfn.DAYS(DATE($D116,12,31),DATE($D116,1,1))+1,0)),0))</f>
        <v>0</v>
      </c>
      <c r="T116" s="116" cm="1">
        <f t="array" ref="T116">IF(YEAR(T$16)=$D116, T$59-SUM(_xlfn._xlws.FILTER(T$63:T115,MOD(_xlfn.SEQUENCE(ROWS(T$63:T115)),5)=4)),ROUND(T$59/_xlfn.DAYS(T$16,S$16)*IF(YEAR(S$16+1)=$D116,_xlfn.DAYS(DATE($D116,12,31),S$16)+1,IF(AND(YEAR(S$16+1)&lt;$D116,$D116&lt;YEAR(T$16)),_xlfn.DAYS(DATE($D116,12,31),DATE($D116,1,1))+1,0)),0))</f>
        <v>0</v>
      </c>
      <c r="U116" s="116" cm="1">
        <f t="array" ref="U116">IF(YEAR(U$16)=$D116, U$59-SUM(_xlfn._xlws.FILTER(U$63:U115,MOD(_xlfn.SEQUENCE(ROWS(U$63:U115)),5)=4)),ROUND(U$59/_xlfn.DAYS(U$16,T$16)*IF(YEAR(T$16+1)=$D116,_xlfn.DAYS(DATE($D116,12,31),T$16)+1,IF(AND(YEAR(T$16+1)&lt;$D116,$D116&lt;YEAR(U$16)),_xlfn.DAYS(DATE($D116,12,31),DATE($D116,1,1))+1,0)),0))</f>
        <v>0</v>
      </c>
      <c r="V116" s="116" cm="1">
        <f t="array" ref="V116">IF(YEAR(V$16)=$D116, V$59-SUM(_xlfn._xlws.FILTER(V$63:V115,MOD(_xlfn.SEQUENCE(ROWS(V$63:V115)),5)=4)),ROUND(V$59/_xlfn.DAYS(V$16,U$16)*IF(YEAR(U$16+1)=$D116,_xlfn.DAYS(DATE($D116,12,31),U$16)+1,IF(AND(YEAR(U$16+1)&lt;$D116,$D116&lt;YEAR(V$16)),_xlfn.DAYS(DATE($D116,12,31),DATE($D116,1,1))+1,0)),0))</f>
        <v>0</v>
      </c>
      <c r="W116" s="116" cm="1">
        <f t="array" ref="W116">IF(YEAR(W$16)=$D116, W$59-SUM(_xlfn._xlws.FILTER(W$63:W115,MOD(_xlfn.SEQUENCE(ROWS(W$63:W115)),5)=4)),ROUND(W$59/_xlfn.DAYS(W$16,V$16)*IF(YEAR(V$16+1)=$D116,_xlfn.DAYS(DATE($D116,12,31),V$16)+1,IF(AND(YEAR(V$16+1)&lt;$D116,$D116&lt;YEAR(W$16)),_xlfn.DAYS(DATE($D116,12,31),DATE($D116,1,1))+1,0)),0))</f>
        <v>0</v>
      </c>
      <c r="X116" s="116" cm="1">
        <f t="array" ref="X116">IF(YEAR(X$16)=$D116, X$59-SUM(_xlfn._xlws.FILTER(X$63:X115,MOD(_xlfn.SEQUENCE(ROWS(X$63:X115)),5)=4)),ROUND(X$59/_xlfn.DAYS(X$16,W$16)*IF(YEAR(W$16+1)=$D116,_xlfn.DAYS(DATE($D116,12,31),W$16)+1,IF(AND(YEAR(W$16+1)&lt;$D116,$D116&lt;YEAR(X$16)),_xlfn.DAYS(DATE($D116,12,31),DATE($D116,1,1))+1,0)),0))</f>
        <v>0</v>
      </c>
    </row>
    <row r="117" spans="1:24" ht="17" hidden="1" outlineLevel="1" x14ac:dyDescent="0.25">
      <c r="A117" s="5">
        <v>33</v>
      </c>
      <c r="B117" s="129" t="s">
        <v>170</v>
      </c>
      <c r="C117" s="117" t="s">
        <v>171</v>
      </c>
      <c r="D117" s="118">
        <f t="shared" si="36"/>
        <v>2030</v>
      </c>
      <c r="E117" s="119">
        <f>E113-E116</f>
        <v>0</v>
      </c>
      <c r="F117" s="119">
        <f t="shared" ref="F117:X117" si="52">F113-F116</f>
        <v>0</v>
      </c>
      <c r="G117" s="119">
        <f t="shared" si="52"/>
        <v>0</v>
      </c>
      <c r="H117" s="119">
        <f t="shared" si="52"/>
        <v>0</v>
      </c>
      <c r="I117" s="119">
        <f t="shared" si="52"/>
        <v>0</v>
      </c>
      <c r="J117" s="119">
        <f t="shared" si="52"/>
        <v>0</v>
      </c>
      <c r="K117" s="119">
        <f t="shared" si="52"/>
        <v>0</v>
      </c>
      <c r="L117" s="119">
        <f t="shared" si="52"/>
        <v>0</v>
      </c>
      <c r="M117" s="119">
        <f t="shared" si="52"/>
        <v>0</v>
      </c>
      <c r="N117" s="119">
        <f t="shared" si="52"/>
        <v>0</v>
      </c>
      <c r="O117" s="119">
        <f t="shared" si="52"/>
        <v>0</v>
      </c>
      <c r="P117" s="119">
        <f t="shared" si="52"/>
        <v>0</v>
      </c>
      <c r="Q117" s="119">
        <f t="shared" si="52"/>
        <v>0</v>
      </c>
      <c r="R117" s="119">
        <f t="shared" si="52"/>
        <v>0</v>
      </c>
      <c r="S117" s="119">
        <f t="shared" si="52"/>
        <v>0</v>
      </c>
      <c r="T117" s="119">
        <f t="shared" si="52"/>
        <v>0</v>
      </c>
      <c r="U117" s="119">
        <f t="shared" si="52"/>
        <v>0</v>
      </c>
      <c r="V117" s="119">
        <f t="shared" si="52"/>
        <v>0</v>
      </c>
      <c r="W117" s="119">
        <f t="shared" si="52"/>
        <v>0</v>
      </c>
      <c r="X117" s="119">
        <f t="shared" si="52"/>
        <v>0</v>
      </c>
    </row>
    <row r="118" spans="1:24" ht="17" hidden="1" outlineLevel="1" x14ac:dyDescent="0.25">
      <c r="A118" s="5">
        <v>27</v>
      </c>
      <c r="B118" s="37" t="s">
        <v>162</v>
      </c>
      <c r="C118" s="120" t="s">
        <v>163</v>
      </c>
      <c r="D118" s="121">
        <f t="shared" si="36"/>
        <v>2031</v>
      </c>
      <c r="E118" s="122" cm="1">
        <f t="array" ref="E118">IF(YEAR(E$16)=$D118, E$44-SUM(_xlfn._xlws.FILTER(E$63:E117,MOD(_xlfn.SEQUENCE(ROWS(E$63:E117)),5)=1)),ROUND(E$44/_xlfn.DAYS(E$16,D$16)*IF(YEAR(D$16+1)=$D118,_xlfn.DAYS(DATE($D118,12,31),D$16)+1,IF(AND(YEAR(D$16+1)&lt;$D118,$D118&lt;YEAR(E$16)),_xlfn.DAYS(DATE($D118,12,31),DATE($D118,1,1))+1,0)),0))</f>
        <v>0</v>
      </c>
      <c r="F118" s="122" cm="1">
        <f t="array" ref="F118">IF(YEAR(F$16)=$D118, F$44-SUM(_xlfn._xlws.FILTER(F$63:F117,MOD(_xlfn.SEQUENCE(ROWS(F$63:F117)),5)=1)),ROUND(F$44/_xlfn.DAYS(F$16,E$16)*IF(YEAR(E$16+1)=$D118,_xlfn.DAYS(DATE($D118,12,31),E$16)+1,IF(AND(YEAR(E$16+1)&lt;$D118,$D118&lt;YEAR(F$16)),_xlfn.DAYS(DATE($D118,12,31),DATE($D118,1,1))+1,0)),0))</f>
        <v>0</v>
      </c>
      <c r="G118" s="122" cm="1">
        <f t="array" ref="G118">IF(YEAR(G$16)=$D118, G$44-SUM(_xlfn._xlws.FILTER(G$63:G117,MOD(_xlfn.SEQUENCE(ROWS(G$63:G117)),5)=1)),ROUND(G$44/_xlfn.DAYS(G$16,F$16)*IF(YEAR(F$16+1)=$D118,_xlfn.DAYS(DATE($D118,12,31),F$16)+1,IF(AND(YEAR(F$16+1)&lt;$D118,$D118&lt;YEAR(G$16)),_xlfn.DAYS(DATE($D118,12,31),DATE($D118,1,1))+1,0)),0))</f>
        <v>0</v>
      </c>
      <c r="H118" s="122" cm="1">
        <f t="array" ref="H118">IF(YEAR(H$16)=$D118, H$44-SUM(_xlfn._xlws.FILTER(H$63:H117,MOD(_xlfn.SEQUENCE(ROWS(H$63:H117)),5)=1)),ROUND(H$44/_xlfn.DAYS(H$16,G$16)*IF(YEAR(G$16+1)=$D118,_xlfn.DAYS(DATE($D118,12,31),G$16)+1,IF(AND(YEAR(G$16+1)&lt;$D118,$D118&lt;YEAR(H$16)),_xlfn.DAYS(DATE($D118,12,31),DATE($D118,1,1))+1,0)),0))</f>
        <v>0</v>
      </c>
      <c r="I118" s="122" cm="1">
        <f t="array" ref="I118">IF(YEAR(I$16)=$D118, I$44-SUM(_xlfn._xlws.FILTER(I$63:I117,MOD(_xlfn.SEQUENCE(ROWS(I$63:I117)),5)=1)),ROUND(I$44/_xlfn.DAYS(I$16,H$16)*IF(YEAR(H$16+1)=$D118,_xlfn.DAYS(DATE($D118,12,31),H$16)+1,IF(AND(YEAR(H$16+1)&lt;$D118,$D118&lt;YEAR(I$16)),_xlfn.DAYS(DATE($D118,12,31),DATE($D118,1,1))+1,0)),0))</f>
        <v>0</v>
      </c>
      <c r="J118" s="122" cm="1">
        <f t="array" ref="J118">IF(YEAR(J$16)=$D118, J$44-SUM(_xlfn._xlws.FILTER(J$63:J117,MOD(_xlfn.SEQUENCE(ROWS(J$63:J117)),5)=1)),ROUND(J$44/_xlfn.DAYS(J$16,I$16)*IF(YEAR(I$16+1)=$D118,_xlfn.DAYS(DATE($D118,12,31),I$16)+1,IF(AND(YEAR(I$16+1)&lt;$D118,$D118&lt;YEAR(J$16)),_xlfn.DAYS(DATE($D118,12,31),DATE($D118,1,1))+1,0)),0))</f>
        <v>0</v>
      </c>
      <c r="K118" s="122" cm="1">
        <f t="array" ref="K118">IF(YEAR(K$16)=$D118, K$44-SUM(_xlfn._xlws.FILTER(K$63:K117,MOD(_xlfn.SEQUENCE(ROWS(K$63:K117)),5)=1)),ROUND(K$44/_xlfn.DAYS(K$16,J$16)*IF(YEAR(J$16+1)=$D118,_xlfn.DAYS(DATE($D118,12,31),J$16)+1,IF(AND(YEAR(J$16+1)&lt;$D118,$D118&lt;YEAR(K$16)),_xlfn.DAYS(DATE($D118,12,31),DATE($D118,1,1))+1,0)),0))</f>
        <v>0</v>
      </c>
      <c r="L118" s="122" cm="1">
        <f t="array" ref="L118">IF(YEAR(L$16)=$D118, L$44-SUM(_xlfn._xlws.FILTER(L$63:L117,MOD(_xlfn.SEQUENCE(ROWS(L$63:L117)),5)=1)),ROUND(L$44/_xlfn.DAYS(L$16,K$16)*IF(YEAR(K$16+1)=$D118,_xlfn.DAYS(DATE($D118,12,31),K$16)+1,IF(AND(YEAR(K$16+1)&lt;$D118,$D118&lt;YEAR(L$16)),_xlfn.DAYS(DATE($D118,12,31),DATE($D118,1,1))+1,0)),0))</f>
        <v>0</v>
      </c>
      <c r="M118" s="122" cm="1">
        <f t="array" ref="M118">IF(YEAR(M$16)=$D118, M$44-SUM(_xlfn._xlws.FILTER(M$63:M117,MOD(_xlfn.SEQUENCE(ROWS(M$63:M117)),5)=1)),ROUND(M$44/_xlfn.DAYS(M$16,L$16)*IF(YEAR(L$16+1)=$D118,_xlfn.DAYS(DATE($D118,12,31),L$16)+1,IF(AND(YEAR(L$16+1)&lt;$D118,$D118&lt;YEAR(M$16)),_xlfn.DAYS(DATE($D118,12,31),DATE($D118,1,1))+1,0)),0))</f>
        <v>0</v>
      </c>
      <c r="N118" s="122" cm="1">
        <f t="array" ref="N118">IF(YEAR(N$16)=$D118, N$44-SUM(_xlfn._xlws.FILTER(N$63:N117,MOD(_xlfn.SEQUENCE(ROWS(N$63:N117)),5)=1)),ROUND(N$44/_xlfn.DAYS(N$16,M$16)*IF(YEAR(M$16+1)=$D118,_xlfn.DAYS(DATE($D118,12,31),M$16)+1,IF(AND(YEAR(M$16+1)&lt;$D118,$D118&lt;YEAR(N$16)),_xlfn.DAYS(DATE($D118,12,31),DATE($D118,1,1))+1,0)),0))</f>
        <v>0</v>
      </c>
      <c r="O118" s="122" cm="1">
        <f t="array" ref="O118">IF(YEAR(O$16)=$D118, O$44-SUM(_xlfn._xlws.FILTER(O$63:O117,MOD(_xlfn.SEQUENCE(ROWS(O$63:O117)),5)=1)),ROUND(O$44/_xlfn.DAYS(O$16,N$16)*IF(YEAR(N$16+1)=$D118,_xlfn.DAYS(DATE($D118,12,31),N$16)+1,IF(AND(YEAR(N$16+1)&lt;$D118,$D118&lt;YEAR(O$16)),_xlfn.DAYS(DATE($D118,12,31),DATE($D118,1,1))+1,0)),0))</f>
        <v>14097</v>
      </c>
      <c r="P118" s="122" cm="1">
        <f t="array" ref="P118">IF(YEAR(P$16)=$D118, P$44-SUM(_xlfn._xlws.FILTER(P$63:P117,MOD(_xlfn.SEQUENCE(ROWS(P$63:P117)),5)=1)),ROUND(P$44/_xlfn.DAYS(P$16,O$16)*IF(YEAR(O$16+1)=$D118,_xlfn.DAYS(DATE($D118,12,31),O$16)+1,IF(AND(YEAR(O$16+1)&lt;$D118,$D118&lt;YEAR(P$16)),_xlfn.DAYS(DATE($D118,12,31),DATE($D118,1,1))+1,0)),0))</f>
        <v>4923</v>
      </c>
      <c r="Q118" s="122" cm="1">
        <f t="array" ref="Q118">IF(YEAR(Q$16)=$D118, Q$44-SUM(_xlfn._xlws.FILTER(Q$63:Q117,MOD(_xlfn.SEQUENCE(ROWS(Q$63:Q117)),5)=1)),ROUND(Q$44/_xlfn.DAYS(Q$16,P$16)*IF(YEAR(P$16+1)=$D118,_xlfn.DAYS(DATE($D118,12,31),P$16)+1,IF(AND(YEAR(P$16+1)&lt;$D118,$D118&lt;YEAR(Q$16)),_xlfn.DAYS(DATE($D118,12,31),DATE($D118,1,1))+1,0)),0))</f>
        <v>0</v>
      </c>
      <c r="R118" s="122" cm="1">
        <f t="array" ref="R118">IF(YEAR(R$16)=$D118, R$44-SUM(_xlfn._xlws.FILTER(R$63:R117,MOD(_xlfn.SEQUENCE(ROWS(R$63:R117)),5)=1)),ROUND(R$44/_xlfn.DAYS(R$16,Q$16)*IF(YEAR(Q$16+1)=$D118,_xlfn.DAYS(DATE($D118,12,31),Q$16)+1,IF(AND(YEAR(Q$16+1)&lt;$D118,$D118&lt;YEAR(R$16)),_xlfn.DAYS(DATE($D118,12,31),DATE($D118,1,1))+1,0)),0))</f>
        <v>0</v>
      </c>
      <c r="S118" s="122" cm="1">
        <f t="array" ref="S118">IF(YEAR(S$16)=$D118, S$44-SUM(_xlfn._xlws.FILTER(S$63:S117,MOD(_xlfn.SEQUENCE(ROWS(S$63:S117)),5)=1)),ROUND(S$44/_xlfn.DAYS(S$16,R$16)*IF(YEAR(R$16+1)=$D118,_xlfn.DAYS(DATE($D118,12,31),R$16)+1,IF(AND(YEAR(R$16+1)&lt;$D118,$D118&lt;YEAR(S$16)),_xlfn.DAYS(DATE($D118,12,31),DATE($D118,1,1))+1,0)),0))</f>
        <v>0</v>
      </c>
      <c r="T118" s="122" cm="1">
        <f t="array" ref="T118">IF(YEAR(T$16)=$D118, T$44-SUM(_xlfn._xlws.FILTER(T$63:T117,MOD(_xlfn.SEQUENCE(ROWS(T$63:T117)),5)=1)),ROUND(T$44/_xlfn.DAYS(T$16,S$16)*IF(YEAR(S$16+1)=$D118,_xlfn.DAYS(DATE($D118,12,31),S$16)+1,IF(AND(YEAR(S$16+1)&lt;$D118,$D118&lt;YEAR(T$16)),_xlfn.DAYS(DATE($D118,12,31),DATE($D118,1,1))+1,0)),0))</f>
        <v>0</v>
      </c>
      <c r="U118" s="122" cm="1">
        <f t="array" ref="U118">IF(YEAR(U$16)=$D118, U$44-SUM(_xlfn._xlws.FILTER(U$63:U117,MOD(_xlfn.SEQUENCE(ROWS(U$63:U117)),5)=1)),ROUND(U$44/_xlfn.DAYS(U$16,T$16)*IF(YEAR(T$16+1)=$D118,_xlfn.DAYS(DATE($D118,12,31),T$16)+1,IF(AND(YEAR(T$16+1)&lt;$D118,$D118&lt;YEAR(U$16)),_xlfn.DAYS(DATE($D118,12,31),DATE($D118,1,1))+1,0)),0))</f>
        <v>0</v>
      </c>
      <c r="V118" s="122" cm="1">
        <f t="array" ref="V118">IF(YEAR(V$16)=$D118, V$44-SUM(_xlfn._xlws.FILTER(V$63:V117,MOD(_xlfn.SEQUENCE(ROWS(V$63:V117)),5)=1)),ROUND(V$44/_xlfn.DAYS(V$16,U$16)*IF(YEAR(U$16+1)=$D118,_xlfn.DAYS(DATE($D118,12,31),U$16)+1,IF(AND(YEAR(U$16+1)&lt;$D118,$D118&lt;YEAR(V$16)),_xlfn.DAYS(DATE($D118,12,31),DATE($D118,1,1))+1,0)),0))</f>
        <v>0</v>
      </c>
      <c r="W118" s="122" cm="1">
        <f t="array" ref="W118">IF(YEAR(W$16)=$D118, W$44-SUM(_xlfn._xlws.FILTER(W$63:W117,MOD(_xlfn.SEQUENCE(ROWS(W$63:W117)),5)=1)),ROUND(W$44/_xlfn.DAYS(W$16,V$16)*IF(YEAR(V$16+1)=$D118,_xlfn.DAYS(DATE($D118,12,31),V$16)+1,IF(AND(YEAR(V$16+1)&lt;$D118,$D118&lt;YEAR(W$16)),_xlfn.DAYS(DATE($D118,12,31),DATE($D118,1,1))+1,0)),0))</f>
        <v>0</v>
      </c>
      <c r="X118" s="122" cm="1">
        <f t="array" ref="X118">IF(YEAR(X$16)=$D118, X$44-SUM(_xlfn._xlws.FILTER(X$63:X117,MOD(_xlfn.SEQUENCE(ROWS(X$63:X117)),5)=1)),ROUND(X$44/_xlfn.DAYS(X$16,W$16)*IF(YEAR(W$16+1)=$D118,_xlfn.DAYS(DATE($D118,12,31),W$16)+1,IF(AND(YEAR(W$16+1)&lt;$D118,$D118&lt;YEAR(X$16)),_xlfn.DAYS(DATE($D118,12,31),DATE($D118,1,1))+1,0)),0))</f>
        <v>0</v>
      </c>
    </row>
    <row r="119" spans="1:24" ht="17" hidden="1" outlineLevel="1" x14ac:dyDescent="0.25">
      <c r="A119" s="5">
        <v>28</v>
      </c>
      <c r="B119" s="129" t="s">
        <v>164</v>
      </c>
      <c r="C119" s="120" t="s">
        <v>165</v>
      </c>
      <c r="D119" s="121">
        <f t="shared" si="36"/>
        <v>2031</v>
      </c>
      <c r="E119" s="122" cm="1">
        <f t="array" ref="E119">IF(YEAR(E$16)=$D119, E$46-SUM(_xlfn._xlws.FILTER(E$63:E118,MOD(_xlfn.SEQUENCE(ROWS(E$63:E118)),5)=2)),ROUND(E$46/_xlfn.DAYS(E$16,D$16)*IF(YEAR(D$16+1)=$D119,_xlfn.DAYS(DATE($D119,12,31),D$16)+1,IF(AND(YEAR(D$16+1)&lt;$D119,$D119&lt;YEAR(E$16)),_xlfn.DAYS(DATE($D119,12,31),DATE($D119,1,1))+1,0)),0))</f>
        <v>0</v>
      </c>
      <c r="F119" s="122" cm="1">
        <f t="array" ref="F119">IF(YEAR(F$16)=$D119, F$46-SUM(_xlfn._xlws.FILTER(F$63:F118,MOD(_xlfn.SEQUENCE(ROWS(F$63:F118)),5)=2)),ROUND(F$46/_xlfn.DAYS(F$16,E$16)*IF(YEAR(E$16+1)=$D119,_xlfn.DAYS(DATE($D119,12,31),E$16)+1,IF(AND(YEAR(E$16+1)&lt;$D119,$D119&lt;YEAR(F$16)),_xlfn.DAYS(DATE($D119,12,31),DATE($D119,1,1))+1,0)),0))</f>
        <v>0</v>
      </c>
      <c r="G119" s="122" cm="1">
        <f t="array" ref="G119">IF(YEAR(G$16)=$D119, G$46-SUM(_xlfn._xlws.FILTER(G$63:G118,MOD(_xlfn.SEQUENCE(ROWS(G$63:G118)),5)=2)),ROUND(G$46/_xlfn.DAYS(G$16,F$16)*IF(YEAR(F$16+1)=$D119,_xlfn.DAYS(DATE($D119,12,31),F$16)+1,IF(AND(YEAR(F$16+1)&lt;$D119,$D119&lt;YEAR(G$16)),_xlfn.DAYS(DATE($D119,12,31),DATE($D119,1,1))+1,0)),0))</f>
        <v>0</v>
      </c>
      <c r="H119" s="122" cm="1">
        <f t="array" ref="H119">IF(YEAR(H$16)=$D119, H$46-SUM(_xlfn._xlws.FILTER(H$63:H118,MOD(_xlfn.SEQUENCE(ROWS(H$63:H118)),5)=2)),ROUND(H$46/_xlfn.DAYS(H$16,G$16)*IF(YEAR(G$16+1)=$D119,_xlfn.DAYS(DATE($D119,12,31),G$16)+1,IF(AND(YEAR(G$16+1)&lt;$D119,$D119&lt;YEAR(H$16)),_xlfn.DAYS(DATE($D119,12,31),DATE($D119,1,1))+1,0)),0))</f>
        <v>0</v>
      </c>
      <c r="I119" s="122" cm="1">
        <f t="array" ref="I119">IF(YEAR(I$16)=$D119, I$46-SUM(_xlfn._xlws.FILTER(I$63:I118,MOD(_xlfn.SEQUENCE(ROWS(I$63:I118)),5)=2)),ROUND(I$46/_xlfn.DAYS(I$16,H$16)*IF(YEAR(H$16+1)=$D119,_xlfn.DAYS(DATE($D119,12,31),H$16)+1,IF(AND(YEAR(H$16+1)&lt;$D119,$D119&lt;YEAR(I$16)),_xlfn.DAYS(DATE($D119,12,31),DATE($D119,1,1))+1,0)),0))</f>
        <v>0</v>
      </c>
      <c r="J119" s="122" cm="1">
        <f t="array" ref="J119">IF(YEAR(J$16)=$D119, J$46-SUM(_xlfn._xlws.FILTER(J$63:J118,MOD(_xlfn.SEQUENCE(ROWS(J$63:J118)),5)=2)),ROUND(J$46/_xlfn.DAYS(J$16,I$16)*IF(YEAR(I$16+1)=$D119,_xlfn.DAYS(DATE($D119,12,31),I$16)+1,IF(AND(YEAR(I$16+1)&lt;$D119,$D119&lt;YEAR(J$16)),_xlfn.DAYS(DATE($D119,12,31),DATE($D119,1,1))+1,0)),0))</f>
        <v>0</v>
      </c>
      <c r="K119" s="122" cm="1">
        <f t="array" ref="K119">IF(YEAR(K$16)=$D119, K$46-SUM(_xlfn._xlws.FILTER(K$63:K118,MOD(_xlfn.SEQUENCE(ROWS(K$63:K118)),5)=2)),ROUND(K$46/_xlfn.DAYS(K$16,J$16)*IF(YEAR(J$16+1)=$D119,_xlfn.DAYS(DATE($D119,12,31),J$16)+1,IF(AND(YEAR(J$16+1)&lt;$D119,$D119&lt;YEAR(K$16)),_xlfn.DAYS(DATE($D119,12,31),DATE($D119,1,1))+1,0)),0))</f>
        <v>0</v>
      </c>
      <c r="L119" s="122" cm="1">
        <f t="array" ref="L119">IF(YEAR(L$16)=$D119, L$46-SUM(_xlfn._xlws.FILTER(L$63:L118,MOD(_xlfn.SEQUENCE(ROWS(L$63:L118)),5)=2)),ROUND(L$46/_xlfn.DAYS(L$16,K$16)*IF(YEAR(K$16+1)=$D119,_xlfn.DAYS(DATE($D119,12,31),K$16)+1,IF(AND(YEAR(K$16+1)&lt;$D119,$D119&lt;YEAR(L$16)),_xlfn.DAYS(DATE($D119,12,31),DATE($D119,1,1))+1,0)),0))</f>
        <v>0</v>
      </c>
      <c r="M119" s="122" cm="1">
        <f t="array" ref="M119">IF(YEAR(M$16)=$D119, M$46-SUM(_xlfn._xlws.FILTER(M$63:M118,MOD(_xlfn.SEQUENCE(ROWS(M$63:M118)),5)=2)),ROUND(M$46/_xlfn.DAYS(M$16,L$16)*IF(YEAR(L$16+1)=$D119,_xlfn.DAYS(DATE($D119,12,31),L$16)+1,IF(AND(YEAR(L$16+1)&lt;$D119,$D119&lt;YEAR(M$16)),_xlfn.DAYS(DATE($D119,12,31),DATE($D119,1,1))+1,0)),0))</f>
        <v>0</v>
      </c>
      <c r="N119" s="122" cm="1">
        <f t="array" ref="N119">IF(YEAR(N$16)=$D119, N$46-SUM(_xlfn._xlws.FILTER(N$63:N118,MOD(_xlfn.SEQUENCE(ROWS(N$63:N118)),5)=2)),ROUND(N$46/_xlfn.DAYS(N$16,M$16)*IF(YEAR(M$16+1)=$D119,_xlfn.DAYS(DATE($D119,12,31),M$16)+1,IF(AND(YEAR(M$16+1)&lt;$D119,$D119&lt;YEAR(N$16)),_xlfn.DAYS(DATE($D119,12,31),DATE($D119,1,1))+1,0)),0))</f>
        <v>0</v>
      </c>
      <c r="O119" s="122" cm="1">
        <f t="array" ref="O119">IF(YEAR(O$16)=$D119, O$46-SUM(_xlfn._xlws.FILTER(O$63:O118,MOD(_xlfn.SEQUENCE(ROWS(O$63:O118)),5)=2)),ROUND(O$46/_xlfn.DAYS(O$16,N$16)*IF(YEAR(N$16+1)=$D119,_xlfn.DAYS(DATE($D119,12,31),N$16)+1,IF(AND(YEAR(N$16+1)&lt;$D119,$D119&lt;YEAR(O$16)),_xlfn.DAYS(DATE($D119,12,31),DATE($D119,1,1))+1,0)),0))</f>
        <v>2115</v>
      </c>
      <c r="P119" s="122" cm="1">
        <f t="array" ref="P119">IF(YEAR(P$16)=$D119, P$46-SUM(_xlfn._xlws.FILTER(P$63:P118,MOD(_xlfn.SEQUENCE(ROWS(P$63:P118)),5)=2)),ROUND(P$46/_xlfn.DAYS(P$16,O$16)*IF(YEAR(O$16+1)=$D119,_xlfn.DAYS(DATE($D119,12,31),O$16)+1,IF(AND(YEAR(O$16+1)&lt;$D119,$D119&lt;YEAR(P$16)),_xlfn.DAYS(DATE($D119,12,31),DATE($D119,1,1))+1,0)),0))</f>
        <v>739</v>
      </c>
      <c r="Q119" s="122" cm="1">
        <f t="array" ref="Q119">IF(YEAR(Q$16)=$D119, Q$46-SUM(_xlfn._xlws.FILTER(Q$63:Q118,MOD(_xlfn.SEQUENCE(ROWS(Q$63:Q118)),5)=2)),ROUND(Q$46/_xlfn.DAYS(Q$16,P$16)*IF(YEAR(P$16+1)=$D119,_xlfn.DAYS(DATE($D119,12,31),P$16)+1,IF(AND(YEAR(P$16+1)&lt;$D119,$D119&lt;YEAR(Q$16)),_xlfn.DAYS(DATE($D119,12,31),DATE($D119,1,1))+1,0)),0))</f>
        <v>0</v>
      </c>
      <c r="R119" s="122" cm="1">
        <f t="array" ref="R119">IF(YEAR(R$16)=$D119, R$46-SUM(_xlfn._xlws.FILTER(R$63:R118,MOD(_xlfn.SEQUENCE(ROWS(R$63:R118)),5)=2)),ROUND(R$46/_xlfn.DAYS(R$16,Q$16)*IF(YEAR(Q$16+1)=$D119,_xlfn.DAYS(DATE($D119,12,31),Q$16)+1,IF(AND(YEAR(Q$16+1)&lt;$D119,$D119&lt;YEAR(R$16)),_xlfn.DAYS(DATE($D119,12,31),DATE($D119,1,1))+1,0)),0))</f>
        <v>0</v>
      </c>
      <c r="S119" s="122" cm="1">
        <f t="array" ref="S119">IF(YEAR(S$16)=$D119, S$46-SUM(_xlfn._xlws.FILTER(S$63:S118,MOD(_xlfn.SEQUENCE(ROWS(S$63:S118)),5)=2)),ROUND(S$46/_xlfn.DAYS(S$16,R$16)*IF(YEAR(R$16+1)=$D119,_xlfn.DAYS(DATE($D119,12,31),R$16)+1,IF(AND(YEAR(R$16+1)&lt;$D119,$D119&lt;YEAR(S$16)),_xlfn.DAYS(DATE($D119,12,31),DATE($D119,1,1))+1,0)),0))</f>
        <v>0</v>
      </c>
      <c r="T119" s="122" cm="1">
        <f t="array" ref="T119">IF(YEAR(T$16)=$D119, T$46-SUM(_xlfn._xlws.FILTER(T$63:T118,MOD(_xlfn.SEQUENCE(ROWS(T$63:T118)),5)=2)),ROUND(T$46/_xlfn.DAYS(T$16,S$16)*IF(YEAR(S$16+1)=$D119,_xlfn.DAYS(DATE($D119,12,31),S$16)+1,IF(AND(YEAR(S$16+1)&lt;$D119,$D119&lt;YEAR(T$16)),_xlfn.DAYS(DATE($D119,12,31),DATE($D119,1,1))+1,0)),0))</f>
        <v>0</v>
      </c>
      <c r="U119" s="122" cm="1">
        <f t="array" ref="U119">IF(YEAR(U$16)=$D119, U$46-SUM(_xlfn._xlws.FILTER(U$63:U118,MOD(_xlfn.SEQUENCE(ROWS(U$63:U118)),5)=2)),ROUND(U$46/_xlfn.DAYS(U$16,T$16)*IF(YEAR(T$16+1)=$D119,_xlfn.DAYS(DATE($D119,12,31),T$16)+1,IF(AND(YEAR(T$16+1)&lt;$D119,$D119&lt;YEAR(U$16)),_xlfn.DAYS(DATE($D119,12,31),DATE($D119,1,1))+1,0)),0))</f>
        <v>0</v>
      </c>
      <c r="V119" s="122" cm="1">
        <f t="array" ref="V119">IF(YEAR(V$16)=$D119, V$46-SUM(_xlfn._xlws.FILTER(V$63:V118,MOD(_xlfn.SEQUENCE(ROWS(V$63:V118)),5)=2)),ROUND(V$46/_xlfn.DAYS(V$16,U$16)*IF(YEAR(U$16+1)=$D119,_xlfn.DAYS(DATE($D119,12,31),U$16)+1,IF(AND(YEAR(U$16+1)&lt;$D119,$D119&lt;YEAR(V$16)),_xlfn.DAYS(DATE($D119,12,31),DATE($D119,1,1))+1,0)),0))</f>
        <v>0</v>
      </c>
      <c r="W119" s="122" cm="1">
        <f t="array" ref="W119">IF(YEAR(W$16)=$D119, W$46-SUM(_xlfn._xlws.FILTER(W$63:W118,MOD(_xlfn.SEQUENCE(ROWS(W$63:W118)),5)=2)),ROUND(W$46/_xlfn.DAYS(W$16,V$16)*IF(YEAR(V$16+1)=$D119,_xlfn.DAYS(DATE($D119,12,31),V$16)+1,IF(AND(YEAR(V$16+1)&lt;$D119,$D119&lt;YEAR(W$16)),_xlfn.DAYS(DATE($D119,12,31),DATE($D119,1,1))+1,0)),0))</f>
        <v>0</v>
      </c>
      <c r="X119" s="122" cm="1">
        <f t="array" ref="X119">IF(YEAR(X$16)=$D119, X$46-SUM(_xlfn._xlws.FILTER(X$63:X118,MOD(_xlfn.SEQUENCE(ROWS(X$63:X118)),5)=2)),ROUND(X$46/_xlfn.DAYS(X$16,W$16)*IF(YEAR(W$16+1)=$D119,_xlfn.DAYS(DATE($D119,12,31),W$16)+1,IF(AND(YEAR(W$16+1)&lt;$D119,$D119&lt;YEAR(X$16)),_xlfn.DAYS(DATE($D119,12,31),DATE($D119,1,1))+1,0)),0))</f>
        <v>0</v>
      </c>
    </row>
    <row r="120" spans="1:24" ht="17" hidden="1" outlineLevel="1" x14ac:dyDescent="0.25">
      <c r="A120" s="5">
        <v>29</v>
      </c>
      <c r="B120" s="129" t="s">
        <v>166</v>
      </c>
      <c r="C120" s="120" t="s">
        <v>167</v>
      </c>
      <c r="D120" s="121">
        <f t="shared" si="36"/>
        <v>2031</v>
      </c>
      <c r="E120" s="123">
        <f>E118-E119</f>
        <v>0</v>
      </c>
      <c r="F120" s="123">
        <f t="shared" ref="F120:X120" si="53">F118-F119</f>
        <v>0</v>
      </c>
      <c r="G120" s="123">
        <f t="shared" si="53"/>
        <v>0</v>
      </c>
      <c r="H120" s="123">
        <f t="shared" si="53"/>
        <v>0</v>
      </c>
      <c r="I120" s="123">
        <f t="shared" si="53"/>
        <v>0</v>
      </c>
      <c r="J120" s="123">
        <f t="shared" si="53"/>
        <v>0</v>
      </c>
      <c r="K120" s="123">
        <f t="shared" si="53"/>
        <v>0</v>
      </c>
      <c r="L120" s="123">
        <f t="shared" si="53"/>
        <v>0</v>
      </c>
      <c r="M120" s="123">
        <f t="shared" si="53"/>
        <v>0</v>
      </c>
      <c r="N120" s="123">
        <f t="shared" si="53"/>
        <v>0</v>
      </c>
      <c r="O120" s="123">
        <f t="shared" si="53"/>
        <v>11982</v>
      </c>
      <c r="P120" s="123">
        <f t="shared" si="53"/>
        <v>4184</v>
      </c>
      <c r="Q120" s="123">
        <f t="shared" si="53"/>
        <v>0</v>
      </c>
      <c r="R120" s="123">
        <f t="shared" si="53"/>
        <v>0</v>
      </c>
      <c r="S120" s="123">
        <f t="shared" si="53"/>
        <v>0</v>
      </c>
      <c r="T120" s="123">
        <f t="shared" si="53"/>
        <v>0</v>
      </c>
      <c r="U120" s="123">
        <f t="shared" si="53"/>
        <v>0</v>
      </c>
      <c r="V120" s="123">
        <f t="shared" si="53"/>
        <v>0</v>
      </c>
      <c r="W120" s="123">
        <f t="shared" si="53"/>
        <v>0</v>
      </c>
      <c r="X120" s="123">
        <f t="shared" si="53"/>
        <v>0</v>
      </c>
    </row>
    <row r="121" spans="1:24" ht="17" hidden="1" outlineLevel="1" x14ac:dyDescent="0.25">
      <c r="A121" s="5">
        <v>31</v>
      </c>
      <c r="B121" s="129" t="s">
        <v>168</v>
      </c>
      <c r="C121" s="120" t="s">
        <v>169</v>
      </c>
      <c r="D121" s="121">
        <f t="shared" si="36"/>
        <v>2031</v>
      </c>
      <c r="E121" s="122" cm="1">
        <f t="array" ref="E121">IF(YEAR(E$16)=$D121, E$59-SUM(_xlfn._xlws.FILTER(E$63:E120,MOD(_xlfn.SEQUENCE(ROWS(E$63:E120)),5)=4)),ROUND(E$59/_xlfn.DAYS(E$16,D$16)*IF(YEAR(D$16+1)=$D121,_xlfn.DAYS(DATE($D121,12,31),D$16)+1,IF(AND(YEAR(D$16+1)&lt;$D121,$D121&lt;YEAR(E$16)),_xlfn.DAYS(DATE($D121,12,31),DATE($D121,1,1))+1,0)),0))</f>
        <v>0</v>
      </c>
      <c r="F121" s="122" cm="1">
        <f t="array" ref="F121">IF(YEAR(F$16)=$D121, F$59-SUM(_xlfn._xlws.FILTER(F$63:F120,MOD(_xlfn.SEQUENCE(ROWS(F$63:F120)),5)=4)),ROUND(F$59/_xlfn.DAYS(F$16,E$16)*IF(YEAR(E$16+1)=$D121,_xlfn.DAYS(DATE($D121,12,31),E$16)+1,IF(AND(YEAR(E$16+1)&lt;$D121,$D121&lt;YEAR(F$16)),_xlfn.DAYS(DATE($D121,12,31),DATE($D121,1,1))+1,0)),0))</f>
        <v>0</v>
      </c>
      <c r="G121" s="122" cm="1">
        <f t="array" ref="G121">IF(YEAR(G$16)=$D121, G$59-SUM(_xlfn._xlws.FILTER(G$63:G120,MOD(_xlfn.SEQUENCE(ROWS(G$63:G120)),5)=4)),ROUND(G$59/_xlfn.DAYS(G$16,F$16)*IF(YEAR(F$16+1)=$D121,_xlfn.DAYS(DATE($D121,12,31),F$16)+1,IF(AND(YEAR(F$16+1)&lt;$D121,$D121&lt;YEAR(G$16)),_xlfn.DAYS(DATE($D121,12,31),DATE($D121,1,1))+1,0)),0))</f>
        <v>0</v>
      </c>
      <c r="H121" s="122" cm="1">
        <f t="array" ref="H121">IF(YEAR(H$16)=$D121, H$59-SUM(_xlfn._xlws.FILTER(H$63:H120,MOD(_xlfn.SEQUENCE(ROWS(H$63:H120)),5)=4)),ROUND(H$59/_xlfn.DAYS(H$16,G$16)*IF(YEAR(G$16+1)=$D121,_xlfn.DAYS(DATE($D121,12,31),G$16)+1,IF(AND(YEAR(G$16+1)&lt;$D121,$D121&lt;YEAR(H$16)),_xlfn.DAYS(DATE($D121,12,31),DATE($D121,1,1))+1,0)),0))</f>
        <v>0</v>
      </c>
      <c r="I121" s="122" cm="1">
        <f t="array" ref="I121">IF(YEAR(I$16)=$D121, I$59-SUM(_xlfn._xlws.FILTER(I$63:I120,MOD(_xlfn.SEQUENCE(ROWS(I$63:I120)),5)=4)),ROUND(I$59/_xlfn.DAYS(I$16,H$16)*IF(YEAR(H$16+1)=$D121,_xlfn.DAYS(DATE($D121,12,31),H$16)+1,IF(AND(YEAR(H$16+1)&lt;$D121,$D121&lt;YEAR(I$16)),_xlfn.DAYS(DATE($D121,12,31),DATE($D121,1,1))+1,0)),0))</f>
        <v>0</v>
      </c>
      <c r="J121" s="122" cm="1">
        <f t="array" ref="J121">IF(YEAR(J$16)=$D121, J$59-SUM(_xlfn._xlws.FILTER(J$63:J120,MOD(_xlfn.SEQUENCE(ROWS(J$63:J120)),5)=4)),ROUND(J$59/_xlfn.DAYS(J$16,I$16)*IF(YEAR(I$16+1)=$D121,_xlfn.DAYS(DATE($D121,12,31),I$16)+1,IF(AND(YEAR(I$16+1)&lt;$D121,$D121&lt;YEAR(J$16)),_xlfn.DAYS(DATE($D121,12,31),DATE($D121,1,1))+1,0)),0))</f>
        <v>0</v>
      </c>
      <c r="K121" s="122" cm="1">
        <f t="array" ref="K121">IF(YEAR(K$16)=$D121, K$59-SUM(_xlfn._xlws.FILTER(K$63:K120,MOD(_xlfn.SEQUENCE(ROWS(K$63:K120)),5)=4)),ROUND(K$59/_xlfn.DAYS(K$16,J$16)*IF(YEAR(J$16+1)=$D121,_xlfn.DAYS(DATE($D121,12,31),J$16)+1,IF(AND(YEAR(J$16+1)&lt;$D121,$D121&lt;YEAR(K$16)),_xlfn.DAYS(DATE($D121,12,31),DATE($D121,1,1))+1,0)),0))</f>
        <v>0</v>
      </c>
      <c r="L121" s="122" cm="1">
        <f t="array" ref="L121">IF(YEAR(L$16)=$D121, L$59-SUM(_xlfn._xlws.FILTER(L$63:L120,MOD(_xlfn.SEQUENCE(ROWS(L$63:L120)),5)=4)),ROUND(L$59/_xlfn.DAYS(L$16,K$16)*IF(YEAR(K$16+1)=$D121,_xlfn.DAYS(DATE($D121,12,31),K$16)+1,IF(AND(YEAR(K$16+1)&lt;$D121,$D121&lt;YEAR(L$16)),_xlfn.DAYS(DATE($D121,12,31),DATE($D121,1,1))+1,0)),0))</f>
        <v>0</v>
      </c>
      <c r="M121" s="122" cm="1">
        <f t="array" ref="M121">IF(YEAR(M$16)=$D121, M$59-SUM(_xlfn._xlws.FILTER(M$63:M120,MOD(_xlfn.SEQUENCE(ROWS(M$63:M120)),5)=4)),ROUND(M$59/_xlfn.DAYS(M$16,L$16)*IF(YEAR(L$16+1)=$D121,_xlfn.DAYS(DATE($D121,12,31),L$16)+1,IF(AND(YEAR(L$16+1)&lt;$D121,$D121&lt;YEAR(M$16)),_xlfn.DAYS(DATE($D121,12,31),DATE($D121,1,1))+1,0)),0))</f>
        <v>0</v>
      </c>
      <c r="N121" s="122" cm="1">
        <f t="array" ref="N121">IF(YEAR(N$16)=$D121, N$59-SUM(_xlfn._xlws.FILTER(N$63:N120,MOD(_xlfn.SEQUENCE(ROWS(N$63:N120)),5)=4)),ROUND(N$59/_xlfn.DAYS(N$16,M$16)*IF(YEAR(M$16+1)=$D121,_xlfn.DAYS(DATE($D121,12,31),M$16)+1,IF(AND(YEAR(M$16+1)&lt;$D121,$D121&lt;YEAR(N$16)),_xlfn.DAYS(DATE($D121,12,31),DATE($D121,1,1))+1,0)),0))</f>
        <v>0</v>
      </c>
      <c r="O121" s="122" cm="1">
        <f t="array" ref="O121">IF(YEAR(O$16)=$D121, O$59-SUM(_xlfn._xlws.FILTER(O$63:O120,MOD(_xlfn.SEQUENCE(ROWS(O$63:O120)),5)=4)),ROUND(O$59/_xlfn.DAYS(O$16,N$16)*IF(YEAR(N$16+1)=$D121,_xlfn.DAYS(DATE($D121,12,31),N$16)+1,IF(AND(YEAR(N$16+1)&lt;$D121,$D121&lt;YEAR(O$16)),_xlfn.DAYS(DATE($D121,12,31),DATE($D121,1,1))+1,0)),0))</f>
        <v>14097</v>
      </c>
      <c r="P121" s="122" cm="1">
        <f t="array" ref="P121">IF(YEAR(P$16)=$D121, P$59-SUM(_xlfn._xlws.FILTER(P$63:P120,MOD(_xlfn.SEQUENCE(ROWS(P$63:P120)),5)=4)),ROUND(P$59/_xlfn.DAYS(P$16,O$16)*IF(YEAR(O$16+1)=$D121,_xlfn.DAYS(DATE($D121,12,31),O$16)+1,IF(AND(YEAR(O$16+1)&lt;$D121,$D121&lt;YEAR(P$16)),_xlfn.DAYS(DATE($D121,12,31),DATE($D121,1,1))+1,0)),0))</f>
        <v>4923</v>
      </c>
      <c r="Q121" s="122" cm="1">
        <f t="array" ref="Q121">IF(YEAR(Q$16)=$D121, Q$59-SUM(_xlfn._xlws.FILTER(Q$63:Q120,MOD(_xlfn.SEQUENCE(ROWS(Q$63:Q120)),5)=4)),ROUND(Q$59/_xlfn.DAYS(Q$16,P$16)*IF(YEAR(P$16+1)=$D121,_xlfn.DAYS(DATE($D121,12,31),P$16)+1,IF(AND(YEAR(P$16+1)&lt;$D121,$D121&lt;YEAR(Q$16)),_xlfn.DAYS(DATE($D121,12,31),DATE($D121,1,1))+1,0)),0))</f>
        <v>0</v>
      </c>
      <c r="R121" s="122" cm="1">
        <f t="array" ref="R121">IF(YEAR(R$16)=$D121, R$59-SUM(_xlfn._xlws.FILTER(R$63:R120,MOD(_xlfn.SEQUENCE(ROWS(R$63:R120)),5)=4)),ROUND(R$59/_xlfn.DAYS(R$16,Q$16)*IF(YEAR(Q$16+1)=$D121,_xlfn.DAYS(DATE($D121,12,31),Q$16)+1,IF(AND(YEAR(Q$16+1)&lt;$D121,$D121&lt;YEAR(R$16)),_xlfn.DAYS(DATE($D121,12,31),DATE($D121,1,1))+1,0)),0))</f>
        <v>0</v>
      </c>
      <c r="S121" s="122" cm="1">
        <f t="array" ref="S121">IF(YEAR(S$16)=$D121, S$59-SUM(_xlfn._xlws.FILTER(S$63:S120,MOD(_xlfn.SEQUENCE(ROWS(S$63:S120)),5)=4)),ROUND(S$59/_xlfn.DAYS(S$16,R$16)*IF(YEAR(R$16+1)=$D121,_xlfn.DAYS(DATE($D121,12,31),R$16)+1,IF(AND(YEAR(R$16+1)&lt;$D121,$D121&lt;YEAR(S$16)),_xlfn.DAYS(DATE($D121,12,31),DATE($D121,1,1))+1,0)),0))</f>
        <v>0</v>
      </c>
      <c r="T121" s="122" cm="1">
        <f t="array" ref="T121">IF(YEAR(T$16)=$D121, T$59-SUM(_xlfn._xlws.FILTER(T$63:T120,MOD(_xlfn.SEQUENCE(ROWS(T$63:T120)),5)=4)),ROUND(T$59/_xlfn.DAYS(T$16,S$16)*IF(YEAR(S$16+1)=$D121,_xlfn.DAYS(DATE($D121,12,31),S$16)+1,IF(AND(YEAR(S$16+1)&lt;$D121,$D121&lt;YEAR(T$16)),_xlfn.DAYS(DATE($D121,12,31),DATE($D121,1,1))+1,0)),0))</f>
        <v>0</v>
      </c>
      <c r="U121" s="122" cm="1">
        <f t="array" ref="U121">IF(YEAR(U$16)=$D121, U$59-SUM(_xlfn._xlws.FILTER(U$63:U120,MOD(_xlfn.SEQUENCE(ROWS(U$63:U120)),5)=4)),ROUND(U$59/_xlfn.DAYS(U$16,T$16)*IF(YEAR(T$16+1)=$D121,_xlfn.DAYS(DATE($D121,12,31),T$16)+1,IF(AND(YEAR(T$16+1)&lt;$D121,$D121&lt;YEAR(U$16)),_xlfn.DAYS(DATE($D121,12,31),DATE($D121,1,1))+1,0)),0))</f>
        <v>0</v>
      </c>
      <c r="V121" s="122" cm="1">
        <f t="array" ref="V121">IF(YEAR(V$16)=$D121, V$59-SUM(_xlfn._xlws.FILTER(V$63:V120,MOD(_xlfn.SEQUENCE(ROWS(V$63:V120)),5)=4)),ROUND(V$59/_xlfn.DAYS(V$16,U$16)*IF(YEAR(U$16+1)=$D121,_xlfn.DAYS(DATE($D121,12,31),U$16)+1,IF(AND(YEAR(U$16+1)&lt;$D121,$D121&lt;YEAR(V$16)),_xlfn.DAYS(DATE($D121,12,31),DATE($D121,1,1))+1,0)),0))</f>
        <v>0</v>
      </c>
      <c r="W121" s="122" cm="1">
        <f t="array" ref="W121">IF(YEAR(W$16)=$D121, W$59-SUM(_xlfn._xlws.FILTER(W$63:W120,MOD(_xlfn.SEQUENCE(ROWS(W$63:W120)),5)=4)),ROUND(W$59/_xlfn.DAYS(W$16,V$16)*IF(YEAR(V$16+1)=$D121,_xlfn.DAYS(DATE($D121,12,31),V$16)+1,IF(AND(YEAR(V$16+1)&lt;$D121,$D121&lt;YEAR(W$16)),_xlfn.DAYS(DATE($D121,12,31),DATE($D121,1,1))+1,0)),0))</f>
        <v>0</v>
      </c>
      <c r="X121" s="122" cm="1">
        <f t="array" ref="X121">IF(YEAR(X$16)=$D121, X$59-SUM(_xlfn._xlws.FILTER(X$63:X120,MOD(_xlfn.SEQUENCE(ROWS(X$63:X120)),5)=4)),ROUND(X$59/_xlfn.DAYS(X$16,W$16)*IF(YEAR(W$16+1)=$D121,_xlfn.DAYS(DATE($D121,12,31),W$16)+1,IF(AND(YEAR(W$16+1)&lt;$D121,$D121&lt;YEAR(X$16)),_xlfn.DAYS(DATE($D121,12,31),DATE($D121,1,1))+1,0)),0))</f>
        <v>0</v>
      </c>
    </row>
    <row r="122" spans="1:24" ht="17" hidden="1" outlineLevel="1" x14ac:dyDescent="0.25">
      <c r="A122" s="5">
        <v>33</v>
      </c>
      <c r="B122" s="129" t="s">
        <v>170</v>
      </c>
      <c r="C122" s="124" t="s">
        <v>171</v>
      </c>
      <c r="D122" s="125">
        <f t="shared" si="36"/>
        <v>2031</v>
      </c>
      <c r="E122" s="126">
        <f>E118-E121</f>
        <v>0</v>
      </c>
      <c r="F122" s="126">
        <f t="shared" ref="F122:X122" si="54">F118-F121</f>
        <v>0</v>
      </c>
      <c r="G122" s="126">
        <f t="shared" si="54"/>
        <v>0</v>
      </c>
      <c r="H122" s="126">
        <f t="shared" si="54"/>
        <v>0</v>
      </c>
      <c r="I122" s="126">
        <f t="shared" si="54"/>
        <v>0</v>
      </c>
      <c r="J122" s="126">
        <f t="shared" si="54"/>
        <v>0</v>
      </c>
      <c r="K122" s="126">
        <f t="shared" si="54"/>
        <v>0</v>
      </c>
      <c r="L122" s="126">
        <f t="shared" si="54"/>
        <v>0</v>
      </c>
      <c r="M122" s="126">
        <f t="shared" si="54"/>
        <v>0</v>
      </c>
      <c r="N122" s="126">
        <f t="shared" si="54"/>
        <v>0</v>
      </c>
      <c r="O122" s="126">
        <f t="shared" si="54"/>
        <v>0</v>
      </c>
      <c r="P122" s="126">
        <f t="shared" si="54"/>
        <v>0</v>
      </c>
      <c r="Q122" s="126">
        <f t="shared" si="54"/>
        <v>0</v>
      </c>
      <c r="R122" s="126">
        <f t="shared" si="54"/>
        <v>0</v>
      </c>
      <c r="S122" s="126">
        <f t="shared" si="54"/>
        <v>0</v>
      </c>
      <c r="T122" s="126">
        <f t="shared" si="54"/>
        <v>0</v>
      </c>
      <c r="U122" s="126">
        <f t="shared" si="54"/>
        <v>0</v>
      </c>
      <c r="V122" s="126">
        <f t="shared" si="54"/>
        <v>0</v>
      </c>
      <c r="W122" s="126">
        <f t="shared" si="54"/>
        <v>0</v>
      </c>
      <c r="X122" s="126">
        <f t="shared" si="54"/>
        <v>0</v>
      </c>
    </row>
    <row r="123" spans="1:24" ht="17" hidden="1" outlineLevel="1" x14ac:dyDescent="0.25">
      <c r="A123" s="5">
        <v>27</v>
      </c>
      <c r="B123" s="37" t="s">
        <v>162</v>
      </c>
      <c r="C123" s="114" t="s">
        <v>163</v>
      </c>
      <c r="D123" s="115">
        <f t="shared" si="36"/>
        <v>2032</v>
      </c>
      <c r="E123" s="116" cm="1">
        <f t="array" ref="E123">IF(YEAR(E$16)=$D123, E$44-SUM(_xlfn._xlws.FILTER(E$63:E122,MOD(_xlfn.SEQUENCE(ROWS(E$63:E122)),5)=1)),ROUND(E$44/_xlfn.DAYS(E$16,D$16)*IF(YEAR(D$16+1)=$D123,_xlfn.DAYS(DATE($D123,12,31),D$16)+1,IF(AND(YEAR(D$16+1)&lt;$D123,$D123&lt;YEAR(E$16)),_xlfn.DAYS(DATE($D123,12,31),DATE($D123,1,1))+1,0)),0))</f>
        <v>0</v>
      </c>
      <c r="F123" s="116" cm="1">
        <f t="array" ref="F123">IF(YEAR(F$16)=$D123, F$44-SUM(_xlfn._xlws.FILTER(F$63:F122,MOD(_xlfn.SEQUENCE(ROWS(F$63:F122)),5)=1)),ROUND(F$44/_xlfn.DAYS(F$16,E$16)*IF(YEAR(E$16+1)=$D123,_xlfn.DAYS(DATE($D123,12,31),E$16)+1,IF(AND(YEAR(E$16+1)&lt;$D123,$D123&lt;YEAR(F$16)),_xlfn.DAYS(DATE($D123,12,31),DATE($D123,1,1))+1,0)),0))</f>
        <v>0</v>
      </c>
      <c r="G123" s="116" cm="1">
        <f t="array" ref="G123">IF(YEAR(G$16)=$D123, G$44-SUM(_xlfn._xlws.FILTER(G$63:G122,MOD(_xlfn.SEQUENCE(ROWS(G$63:G122)),5)=1)),ROUND(G$44/_xlfn.DAYS(G$16,F$16)*IF(YEAR(F$16+1)=$D123,_xlfn.DAYS(DATE($D123,12,31),F$16)+1,IF(AND(YEAR(F$16+1)&lt;$D123,$D123&lt;YEAR(G$16)),_xlfn.DAYS(DATE($D123,12,31),DATE($D123,1,1))+1,0)),0))</f>
        <v>0</v>
      </c>
      <c r="H123" s="116" cm="1">
        <f t="array" ref="H123">IF(YEAR(H$16)=$D123, H$44-SUM(_xlfn._xlws.FILTER(H$63:H122,MOD(_xlfn.SEQUENCE(ROWS(H$63:H122)),5)=1)),ROUND(H$44/_xlfn.DAYS(H$16,G$16)*IF(YEAR(G$16+1)=$D123,_xlfn.DAYS(DATE($D123,12,31),G$16)+1,IF(AND(YEAR(G$16+1)&lt;$D123,$D123&lt;YEAR(H$16)),_xlfn.DAYS(DATE($D123,12,31),DATE($D123,1,1))+1,0)),0))</f>
        <v>0</v>
      </c>
      <c r="I123" s="116" cm="1">
        <f t="array" ref="I123">IF(YEAR(I$16)=$D123, I$44-SUM(_xlfn._xlws.FILTER(I$63:I122,MOD(_xlfn.SEQUENCE(ROWS(I$63:I122)),5)=1)),ROUND(I$44/_xlfn.DAYS(I$16,H$16)*IF(YEAR(H$16+1)=$D123,_xlfn.DAYS(DATE($D123,12,31),H$16)+1,IF(AND(YEAR(H$16+1)&lt;$D123,$D123&lt;YEAR(I$16)),_xlfn.DAYS(DATE($D123,12,31),DATE($D123,1,1))+1,0)),0))</f>
        <v>0</v>
      </c>
      <c r="J123" s="116" cm="1">
        <f t="array" ref="J123">IF(YEAR(J$16)=$D123, J$44-SUM(_xlfn._xlws.FILTER(J$63:J122,MOD(_xlfn.SEQUENCE(ROWS(J$63:J122)),5)=1)),ROUND(J$44/_xlfn.DAYS(J$16,I$16)*IF(YEAR(I$16+1)=$D123,_xlfn.DAYS(DATE($D123,12,31),I$16)+1,IF(AND(YEAR(I$16+1)&lt;$D123,$D123&lt;YEAR(J$16)),_xlfn.DAYS(DATE($D123,12,31),DATE($D123,1,1))+1,0)),0))</f>
        <v>0</v>
      </c>
      <c r="K123" s="116" cm="1">
        <f t="array" ref="K123">IF(YEAR(K$16)=$D123, K$44-SUM(_xlfn._xlws.FILTER(K$63:K122,MOD(_xlfn.SEQUENCE(ROWS(K$63:K122)),5)=1)),ROUND(K$44/_xlfn.DAYS(K$16,J$16)*IF(YEAR(J$16+1)=$D123,_xlfn.DAYS(DATE($D123,12,31),J$16)+1,IF(AND(YEAR(J$16+1)&lt;$D123,$D123&lt;YEAR(K$16)),_xlfn.DAYS(DATE($D123,12,31),DATE($D123,1,1))+1,0)),0))</f>
        <v>0</v>
      </c>
      <c r="L123" s="116" cm="1">
        <f t="array" ref="L123">IF(YEAR(L$16)=$D123, L$44-SUM(_xlfn._xlws.FILTER(L$63:L122,MOD(_xlfn.SEQUENCE(ROWS(L$63:L122)),5)=1)),ROUND(L$44/_xlfn.DAYS(L$16,K$16)*IF(YEAR(K$16+1)=$D123,_xlfn.DAYS(DATE($D123,12,31),K$16)+1,IF(AND(YEAR(K$16+1)&lt;$D123,$D123&lt;YEAR(L$16)),_xlfn.DAYS(DATE($D123,12,31),DATE($D123,1,1))+1,0)),0))</f>
        <v>0</v>
      </c>
      <c r="M123" s="116" cm="1">
        <f t="array" ref="M123">IF(YEAR(M$16)=$D123, M$44-SUM(_xlfn._xlws.FILTER(M$63:M122,MOD(_xlfn.SEQUENCE(ROWS(M$63:M122)),5)=1)),ROUND(M$44/_xlfn.DAYS(M$16,L$16)*IF(YEAR(L$16+1)=$D123,_xlfn.DAYS(DATE($D123,12,31),L$16)+1,IF(AND(YEAR(L$16+1)&lt;$D123,$D123&lt;YEAR(M$16)),_xlfn.DAYS(DATE($D123,12,31),DATE($D123,1,1))+1,0)),0))</f>
        <v>0</v>
      </c>
      <c r="N123" s="116" cm="1">
        <f t="array" ref="N123">IF(YEAR(N$16)=$D123, N$44-SUM(_xlfn._xlws.FILTER(N$63:N122,MOD(_xlfn.SEQUENCE(ROWS(N$63:N122)),5)=1)),ROUND(N$44/_xlfn.DAYS(N$16,M$16)*IF(YEAR(M$16+1)=$D123,_xlfn.DAYS(DATE($D123,12,31),M$16)+1,IF(AND(YEAR(M$16+1)&lt;$D123,$D123&lt;YEAR(N$16)),_xlfn.DAYS(DATE($D123,12,31),DATE($D123,1,1))+1,0)),0))</f>
        <v>0</v>
      </c>
      <c r="O123" s="116" cm="1">
        <f t="array" ref="O123">IF(YEAR(O$16)=$D123, O$44-SUM(_xlfn._xlws.FILTER(O$63:O122,MOD(_xlfn.SEQUENCE(ROWS(O$63:O122)),5)=1)),ROUND(O$44/_xlfn.DAYS(O$16,N$16)*IF(YEAR(N$16+1)=$D123,_xlfn.DAYS(DATE($D123,12,31),N$16)+1,IF(AND(YEAR(N$16+1)&lt;$D123,$D123&lt;YEAR(O$16)),_xlfn.DAYS(DATE($D123,12,31),DATE($D123,1,1))+1,0)),0))</f>
        <v>0</v>
      </c>
      <c r="P123" s="116" cm="1">
        <f t="array" ref="P123">IF(YEAR(P$16)=$D123, P$44-SUM(_xlfn._xlws.FILTER(P$63:P122,MOD(_xlfn.SEQUENCE(ROWS(P$63:P122)),5)=1)),ROUND(P$44/_xlfn.DAYS(P$16,O$16)*IF(YEAR(O$16+1)=$D123,_xlfn.DAYS(DATE($D123,12,31),O$16)+1,IF(AND(YEAR(O$16+1)&lt;$D123,$D123&lt;YEAR(P$16)),_xlfn.DAYS(DATE($D123,12,31),DATE($D123,1,1))+1,0)),0))</f>
        <v>11760</v>
      </c>
      <c r="Q123" s="116" cm="1">
        <f t="array" ref="Q123">IF(YEAR(Q$16)=$D123, Q$44-SUM(_xlfn._xlws.FILTER(Q$63:Q122,MOD(_xlfn.SEQUENCE(ROWS(Q$63:Q122)),5)=1)),ROUND(Q$44/_xlfn.DAYS(Q$16,P$16)*IF(YEAR(P$16+1)=$D123,_xlfn.DAYS(DATE($D123,12,31),P$16)+1,IF(AND(YEAR(P$16+1)&lt;$D123,$D123&lt;YEAR(Q$16)),_xlfn.DAYS(DATE($D123,12,31),DATE($D123,1,1))+1,0)),0))</f>
        <v>4780</v>
      </c>
      <c r="R123" s="116" cm="1">
        <f t="array" ref="R123">IF(YEAR(R$16)=$D123, R$44-SUM(_xlfn._xlws.FILTER(R$63:R122,MOD(_xlfn.SEQUENCE(ROWS(R$63:R122)),5)=1)),ROUND(R$44/_xlfn.DAYS(R$16,Q$16)*IF(YEAR(Q$16+1)=$D123,_xlfn.DAYS(DATE($D123,12,31),Q$16)+1,IF(AND(YEAR(Q$16+1)&lt;$D123,$D123&lt;YEAR(R$16)),_xlfn.DAYS(DATE($D123,12,31),DATE($D123,1,1))+1,0)),0))</f>
        <v>0</v>
      </c>
      <c r="S123" s="116" cm="1">
        <f t="array" ref="S123">IF(YEAR(S$16)=$D123, S$44-SUM(_xlfn._xlws.FILTER(S$63:S122,MOD(_xlfn.SEQUENCE(ROWS(S$63:S122)),5)=1)),ROUND(S$44/_xlfn.DAYS(S$16,R$16)*IF(YEAR(R$16+1)=$D123,_xlfn.DAYS(DATE($D123,12,31),R$16)+1,IF(AND(YEAR(R$16+1)&lt;$D123,$D123&lt;YEAR(S$16)),_xlfn.DAYS(DATE($D123,12,31),DATE($D123,1,1))+1,0)),0))</f>
        <v>0</v>
      </c>
      <c r="T123" s="116" cm="1">
        <f t="array" ref="T123">IF(YEAR(T$16)=$D123, T$44-SUM(_xlfn._xlws.FILTER(T$63:T122,MOD(_xlfn.SEQUENCE(ROWS(T$63:T122)),5)=1)),ROUND(T$44/_xlfn.DAYS(T$16,S$16)*IF(YEAR(S$16+1)=$D123,_xlfn.DAYS(DATE($D123,12,31),S$16)+1,IF(AND(YEAR(S$16+1)&lt;$D123,$D123&lt;YEAR(T$16)),_xlfn.DAYS(DATE($D123,12,31),DATE($D123,1,1))+1,0)),0))</f>
        <v>0</v>
      </c>
      <c r="U123" s="116" cm="1">
        <f t="array" ref="U123">IF(YEAR(U$16)=$D123, U$44-SUM(_xlfn._xlws.FILTER(U$63:U122,MOD(_xlfn.SEQUENCE(ROWS(U$63:U122)),5)=1)),ROUND(U$44/_xlfn.DAYS(U$16,T$16)*IF(YEAR(T$16+1)=$D123,_xlfn.DAYS(DATE($D123,12,31),T$16)+1,IF(AND(YEAR(T$16+1)&lt;$D123,$D123&lt;YEAR(U$16)),_xlfn.DAYS(DATE($D123,12,31),DATE($D123,1,1))+1,0)),0))</f>
        <v>0</v>
      </c>
      <c r="V123" s="116" cm="1">
        <f t="array" ref="V123">IF(YEAR(V$16)=$D123, V$44-SUM(_xlfn._xlws.FILTER(V$63:V122,MOD(_xlfn.SEQUENCE(ROWS(V$63:V122)),5)=1)),ROUND(V$44/_xlfn.DAYS(V$16,U$16)*IF(YEAR(U$16+1)=$D123,_xlfn.DAYS(DATE($D123,12,31),U$16)+1,IF(AND(YEAR(U$16+1)&lt;$D123,$D123&lt;YEAR(V$16)),_xlfn.DAYS(DATE($D123,12,31),DATE($D123,1,1))+1,0)),0))</f>
        <v>0</v>
      </c>
      <c r="W123" s="116" cm="1">
        <f t="array" ref="W123">IF(YEAR(W$16)=$D123, W$44-SUM(_xlfn._xlws.FILTER(W$63:W122,MOD(_xlfn.SEQUENCE(ROWS(W$63:W122)),5)=1)),ROUND(W$44/_xlfn.DAYS(W$16,V$16)*IF(YEAR(V$16+1)=$D123,_xlfn.DAYS(DATE($D123,12,31),V$16)+1,IF(AND(YEAR(V$16+1)&lt;$D123,$D123&lt;YEAR(W$16)),_xlfn.DAYS(DATE($D123,12,31),DATE($D123,1,1))+1,0)),0))</f>
        <v>0</v>
      </c>
      <c r="X123" s="116" cm="1">
        <f t="array" ref="X123">IF(YEAR(X$16)=$D123, X$44-SUM(_xlfn._xlws.FILTER(X$63:X122,MOD(_xlfn.SEQUENCE(ROWS(X$63:X122)),5)=1)),ROUND(X$44/_xlfn.DAYS(X$16,W$16)*IF(YEAR(W$16+1)=$D123,_xlfn.DAYS(DATE($D123,12,31),W$16)+1,IF(AND(YEAR(W$16+1)&lt;$D123,$D123&lt;YEAR(X$16)),_xlfn.DAYS(DATE($D123,12,31),DATE($D123,1,1))+1,0)),0))</f>
        <v>0</v>
      </c>
    </row>
    <row r="124" spans="1:24" ht="17" hidden="1" outlineLevel="1" x14ac:dyDescent="0.25">
      <c r="A124" s="5">
        <v>28</v>
      </c>
      <c r="B124" s="129" t="s">
        <v>164</v>
      </c>
      <c r="C124" s="114" t="s">
        <v>165</v>
      </c>
      <c r="D124" s="115">
        <f t="shared" si="36"/>
        <v>2032</v>
      </c>
      <c r="E124" s="116" cm="1">
        <f t="array" ref="E124">IF(YEAR(E$16)=$D124, E$46-SUM(_xlfn._xlws.FILTER(E$63:E123,MOD(_xlfn.SEQUENCE(ROWS(E$63:E123)),5)=2)),ROUND(E$46/_xlfn.DAYS(E$16,D$16)*IF(YEAR(D$16+1)=$D124,_xlfn.DAYS(DATE($D124,12,31),D$16)+1,IF(AND(YEAR(D$16+1)&lt;$D124,$D124&lt;YEAR(E$16)),_xlfn.DAYS(DATE($D124,12,31),DATE($D124,1,1))+1,0)),0))</f>
        <v>0</v>
      </c>
      <c r="F124" s="116" cm="1">
        <f t="array" ref="F124">IF(YEAR(F$16)=$D124, F$46-SUM(_xlfn._xlws.FILTER(F$63:F123,MOD(_xlfn.SEQUENCE(ROWS(F$63:F123)),5)=2)),ROUND(F$46/_xlfn.DAYS(F$16,E$16)*IF(YEAR(E$16+1)=$D124,_xlfn.DAYS(DATE($D124,12,31),E$16)+1,IF(AND(YEAR(E$16+1)&lt;$D124,$D124&lt;YEAR(F$16)),_xlfn.DAYS(DATE($D124,12,31),DATE($D124,1,1))+1,0)),0))</f>
        <v>0</v>
      </c>
      <c r="G124" s="116" cm="1">
        <f t="array" ref="G124">IF(YEAR(G$16)=$D124, G$46-SUM(_xlfn._xlws.FILTER(G$63:G123,MOD(_xlfn.SEQUENCE(ROWS(G$63:G123)),5)=2)),ROUND(G$46/_xlfn.DAYS(G$16,F$16)*IF(YEAR(F$16+1)=$D124,_xlfn.DAYS(DATE($D124,12,31),F$16)+1,IF(AND(YEAR(F$16+1)&lt;$D124,$D124&lt;YEAR(G$16)),_xlfn.DAYS(DATE($D124,12,31),DATE($D124,1,1))+1,0)),0))</f>
        <v>0</v>
      </c>
      <c r="H124" s="116" cm="1">
        <f t="array" ref="H124">IF(YEAR(H$16)=$D124, H$46-SUM(_xlfn._xlws.FILTER(H$63:H123,MOD(_xlfn.SEQUENCE(ROWS(H$63:H123)),5)=2)),ROUND(H$46/_xlfn.DAYS(H$16,G$16)*IF(YEAR(G$16+1)=$D124,_xlfn.DAYS(DATE($D124,12,31),G$16)+1,IF(AND(YEAR(G$16+1)&lt;$D124,$D124&lt;YEAR(H$16)),_xlfn.DAYS(DATE($D124,12,31),DATE($D124,1,1))+1,0)),0))</f>
        <v>0</v>
      </c>
      <c r="I124" s="116" cm="1">
        <f t="array" ref="I124">IF(YEAR(I$16)=$D124, I$46-SUM(_xlfn._xlws.FILTER(I$63:I123,MOD(_xlfn.SEQUENCE(ROWS(I$63:I123)),5)=2)),ROUND(I$46/_xlfn.DAYS(I$16,H$16)*IF(YEAR(H$16+1)=$D124,_xlfn.DAYS(DATE($D124,12,31),H$16)+1,IF(AND(YEAR(H$16+1)&lt;$D124,$D124&lt;YEAR(I$16)),_xlfn.DAYS(DATE($D124,12,31),DATE($D124,1,1))+1,0)),0))</f>
        <v>0</v>
      </c>
      <c r="J124" s="116" cm="1">
        <f t="array" ref="J124">IF(YEAR(J$16)=$D124, J$46-SUM(_xlfn._xlws.FILTER(J$63:J123,MOD(_xlfn.SEQUENCE(ROWS(J$63:J123)),5)=2)),ROUND(J$46/_xlfn.DAYS(J$16,I$16)*IF(YEAR(I$16+1)=$D124,_xlfn.DAYS(DATE($D124,12,31),I$16)+1,IF(AND(YEAR(I$16+1)&lt;$D124,$D124&lt;YEAR(J$16)),_xlfn.DAYS(DATE($D124,12,31),DATE($D124,1,1))+1,0)),0))</f>
        <v>0</v>
      </c>
      <c r="K124" s="116" cm="1">
        <f t="array" ref="K124">IF(YEAR(K$16)=$D124, K$46-SUM(_xlfn._xlws.FILTER(K$63:K123,MOD(_xlfn.SEQUENCE(ROWS(K$63:K123)),5)=2)),ROUND(K$46/_xlfn.DAYS(K$16,J$16)*IF(YEAR(J$16+1)=$D124,_xlfn.DAYS(DATE($D124,12,31),J$16)+1,IF(AND(YEAR(J$16+1)&lt;$D124,$D124&lt;YEAR(K$16)),_xlfn.DAYS(DATE($D124,12,31),DATE($D124,1,1))+1,0)),0))</f>
        <v>0</v>
      </c>
      <c r="L124" s="116" cm="1">
        <f t="array" ref="L124">IF(YEAR(L$16)=$D124, L$46-SUM(_xlfn._xlws.FILTER(L$63:L123,MOD(_xlfn.SEQUENCE(ROWS(L$63:L123)),5)=2)),ROUND(L$46/_xlfn.DAYS(L$16,K$16)*IF(YEAR(K$16+1)=$D124,_xlfn.DAYS(DATE($D124,12,31),K$16)+1,IF(AND(YEAR(K$16+1)&lt;$D124,$D124&lt;YEAR(L$16)),_xlfn.DAYS(DATE($D124,12,31),DATE($D124,1,1))+1,0)),0))</f>
        <v>0</v>
      </c>
      <c r="M124" s="116" cm="1">
        <f t="array" ref="M124">IF(YEAR(M$16)=$D124, M$46-SUM(_xlfn._xlws.FILTER(M$63:M123,MOD(_xlfn.SEQUENCE(ROWS(M$63:M123)),5)=2)),ROUND(M$46/_xlfn.DAYS(M$16,L$16)*IF(YEAR(L$16+1)=$D124,_xlfn.DAYS(DATE($D124,12,31),L$16)+1,IF(AND(YEAR(L$16+1)&lt;$D124,$D124&lt;YEAR(M$16)),_xlfn.DAYS(DATE($D124,12,31),DATE($D124,1,1))+1,0)),0))</f>
        <v>0</v>
      </c>
      <c r="N124" s="116" cm="1">
        <f t="array" ref="N124">IF(YEAR(N$16)=$D124, N$46-SUM(_xlfn._xlws.FILTER(N$63:N123,MOD(_xlfn.SEQUENCE(ROWS(N$63:N123)),5)=2)),ROUND(N$46/_xlfn.DAYS(N$16,M$16)*IF(YEAR(M$16+1)=$D124,_xlfn.DAYS(DATE($D124,12,31),M$16)+1,IF(AND(YEAR(M$16+1)&lt;$D124,$D124&lt;YEAR(N$16)),_xlfn.DAYS(DATE($D124,12,31),DATE($D124,1,1))+1,0)),0))</f>
        <v>0</v>
      </c>
      <c r="O124" s="116" cm="1">
        <f t="array" ref="O124">IF(YEAR(O$16)=$D124, O$46-SUM(_xlfn._xlws.FILTER(O$63:O123,MOD(_xlfn.SEQUENCE(ROWS(O$63:O123)),5)=2)),ROUND(O$46/_xlfn.DAYS(O$16,N$16)*IF(YEAR(N$16+1)=$D124,_xlfn.DAYS(DATE($D124,12,31),N$16)+1,IF(AND(YEAR(N$16+1)&lt;$D124,$D124&lt;YEAR(O$16)),_xlfn.DAYS(DATE($D124,12,31),DATE($D124,1,1))+1,0)),0))</f>
        <v>0</v>
      </c>
      <c r="P124" s="116" cm="1">
        <f t="array" ref="P124">IF(YEAR(P$16)=$D124, P$46-SUM(_xlfn._xlws.FILTER(P$63:P123,MOD(_xlfn.SEQUENCE(ROWS(P$63:P123)),5)=2)),ROUND(P$46/_xlfn.DAYS(P$16,O$16)*IF(YEAR(O$16+1)=$D124,_xlfn.DAYS(DATE($D124,12,31),O$16)+1,IF(AND(YEAR(O$16+1)&lt;$D124,$D124&lt;YEAR(P$16)),_xlfn.DAYS(DATE($D124,12,31),DATE($D124,1,1))+1,0)),0))</f>
        <v>1764</v>
      </c>
      <c r="Q124" s="116" cm="1">
        <f t="array" ref="Q124">IF(YEAR(Q$16)=$D124, Q$46-SUM(_xlfn._xlws.FILTER(Q$63:Q123,MOD(_xlfn.SEQUENCE(ROWS(Q$63:Q123)),5)=2)),ROUND(Q$46/_xlfn.DAYS(Q$16,P$16)*IF(YEAR(P$16+1)=$D124,_xlfn.DAYS(DATE($D124,12,31),P$16)+1,IF(AND(YEAR(P$16+1)&lt;$D124,$D124&lt;YEAR(Q$16)),_xlfn.DAYS(DATE($D124,12,31),DATE($D124,1,1))+1,0)),0))</f>
        <v>717</v>
      </c>
      <c r="R124" s="116" cm="1">
        <f t="array" ref="R124">IF(YEAR(R$16)=$D124, R$46-SUM(_xlfn._xlws.FILTER(R$63:R123,MOD(_xlfn.SEQUENCE(ROWS(R$63:R123)),5)=2)),ROUND(R$46/_xlfn.DAYS(R$16,Q$16)*IF(YEAR(Q$16+1)=$D124,_xlfn.DAYS(DATE($D124,12,31),Q$16)+1,IF(AND(YEAR(Q$16+1)&lt;$D124,$D124&lt;YEAR(R$16)),_xlfn.DAYS(DATE($D124,12,31),DATE($D124,1,1))+1,0)),0))</f>
        <v>0</v>
      </c>
      <c r="S124" s="116" cm="1">
        <f t="array" ref="S124">IF(YEAR(S$16)=$D124, S$46-SUM(_xlfn._xlws.FILTER(S$63:S123,MOD(_xlfn.SEQUENCE(ROWS(S$63:S123)),5)=2)),ROUND(S$46/_xlfn.DAYS(S$16,R$16)*IF(YEAR(R$16+1)=$D124,_xlfn.DAYS(DATE($D124,12,31),R$16)+1,IF(AND(YEAR(R$16+1)&lt;$D124,$D124&lt;YEAR(S$16)),_xlfn.DAYS(DATE($D124,12,31),DATE($D124,1,1))+1,0)),0))</f>
        <v>0</v>
      </c>
      <c r="T124" s="116" cm="1">
        <f t="array" ref="T124">IF(YEAR(T$16)=$D124, T$46-SUM(_xlfn._xlws.FILTER(T$63:T123,MOD(_xlfn.SEQUENCE(ROWS(T$63:T123)),5)=2)),ROUND(T$46/_xlfn.DAYS(T$16,S$16)*IF(YEAR(S$16+1)=$D124,_xlfn.DAYS(DATE($D124,12,31),S$16)+1,IF(AND(YEAR(S$16+1)&lt;$D124,$D124&lt;YEAR(T$16)),_xlfn.DAYS(DATE($D124,12,31),DATE($D124,1,1))+1,0)),0))</f>
        <v>0</v>
      </c>
      <c r="U124" s="116" cm="1">
        <f t="array" ref="U124">IF(YEAR(U$16)=$D124, U$46-SUM(_xlfn._xlws.FILTER(U$63:U123,MOD(_xlfn.SEQUENCE(ROWS(U$63:U123)),5)=2)),ROUND(U$46/_xlfn.DAYS(U$16,T$16)*IF(YEAR(T$16+1)=$D124,_xlfn.DAYS(DATE($D124,12,31),T$16)+1,IF(AND(YEAR(T$16+1)&lt;$D124,$D124&lt;YEAR(U$16)),_xlfn.DAYS(DATE($D124,12,31),DATE($D124,1,1))+1,0)),0))</f>
        <v>0</v>
      </c>
      <c r="V124" s="116" cm="1">
        <f t="array" ref="V124">IF(YEAR(V$16)=$D124, V$46-SUM(_xlfn._xlws.FILTER(V$63:V123,MOD(_xlfn.SEQUENCE(ROWS(V$63:V123)),5)=2)),ROUND(V$46/_xlfn.DAYS(V$16,U$16)*IF(YEAR(U$16+1)=$D124,_xlfn.DAYS(DATE($D124,12,31),U$16)+1,IF(AND(YEAR(U$16+1)&lt;$D124,$D124&lt;YEAR(V$16)),_xlfn.DAYS(DATE($D124,12,31),DATE($D124,1,1))+1,0)),0))</f>
        <v>0</v>
      </c>
      <c r="W124" s="116" cm="1">
        <f t="array" ref="W124">IF(YEAR(W$16)=$D124, W$46-SUM(_xlfn._xlws.FILTER(W$63:W123,MOD(_xlfn.SEQUENCE(ROWS(W$63:W123)),5)=2)),ROUND(W$46/_xlfn.DAYS(W$16,V$16)*IF(YEAR(V$16+1)=$D124,_xlfn.DAYS(DATE($D124,12,31),V$16)+1,IF(AND(YEAR(V$16+1)&lt;$D124,$D124&lt;YEAR(W$16)),_xlfn.DAYS(DATE($D124,12,31),DATE($D124,1,1))+1,0)),0))</f>
        <v>0</v>
      </c>
      <c r="X124" s="116" cm="1">
        <f t="array" ref="X124">IF(YEAR(X$16)=$D124, X$46-SUM(_xlfn._xlws.FILTER(X$63:X123,MOD(_xlfn.SEQUENCE(ROWS(X$63:X123)),5)=2)),ROUND(X$46/_xlfn.DAYS(X$16,W$16)*IF(YEAR(W$16+1)=$D124,_xlfn.DAYS(DATE($D124,12,31),W$16)+1,IF(AND(YEAR(W$16+1)&lt;$D124,$D124&lt;YEAR(X$16)),_xlfn.DAYS(DATE($D124,12,31),DATE($D124,1,1))+1,0)),0))</f>
        <v>0</v>
      </c>
    </row>
    <row r="125" spans="1:24" ht="17" hidden="1" outlineLevel="1" x14ac:dyDescent="0.25">
      <c r="A125" s="5">
        <v>29</v>
      </c>
      <c r="B125" s="129" t="s">
        <v>166</v>
      </c>
      <c r="C125" s="114" t="s">
        <v>167</v>
      </c>
      <c r="D125" s="115">
        <f t="shared" si="36"/>
        <v>2032</v>
      </c>
      <c r="E125" s="116">
        <f>E123-E124</f>
        <v>0</v>
      </c>
      <c r="F125" s="116">
        <f t="shared" ref="F125:X125" si="55">F123-F124</f>
        <v>0</v>
      </c>
      <c r="G125" s="116">
        <f t="shared" si="55"/>
        <v>0</v>
      </c>
      <c r="H125" s="116">
        <f t="shared" si="55"/>
        <v>0</v>
      </c>
      <c r="I125" s="116">
        <f t="shared" si="55"/>
        <v>0</v>
      </c>
      <c r="J125" s="116">
        <f t="shared" si="55"/>
        <v>0</v>
      </c>
      <c r="K125" s="116">
        <f t="shared" si="55"/>
        <v>0</v>
      </c>
      <c r="L125" s="116">
        <f t="shared" si="55"/>
        <v>0</v>
      </c>
      <c r="M125" s="116">
        <f t="shared" si="55"/>
        <v>0</v>
      </c>
      <c r="N125" s="116">
        <f t="shared" si="55"/>
        <v>0</v>
      </c>
      <c r="O125" s="116">
        <f t="shared" si="55"/>
        <v>0</v>
      </c>
      <c r="P125" s="116">
        <f t="shared" si="55"/>
        <v>9996</v>
      </c>
      <c r="Q125" s="116">
        <f t="shared" si="55"/>
        <v>4063</v>
      </c>
      <c r="R125" s="116">
        <f t="shared" si="55"/>
        <v>0</v>
      </c>
      <c r="S125" s="116">
        <f t="shared" si="55"/>
        <v>0</v>
      </c>
      <c r="T125" s="116">
        <f t="shared" si="55"/>
        <v>0</v>
      </c>
      <c r="U125" s="116">
        <f t="shared" si="55"/>
        <v>0</v>
      </c>
      <c r="V125" s="116">
        <f t="shared" si="55"/>
        <v>0</v>
      </c>
      <c r="W125" s="116">
        <f t="shared" si="55"/>
        <v>0</v>
      </c>
      <c r="X125" s="116">
        <f t="shared" si="55"/>
        <v>0</v>
      </c>
    </row>
    <row r="126" spans="1:24" ht="17" hidden="1" outlineLevel="1" x14ac:dyDescent="0.25">
      <c r="A126" s="5">
        <v>31</v>
      </c>
      <c r="B126" s="129" t="s">
        <v>168</v>
      </c>
      <c r="C126" s="114" t="s">
        <v>169</v>
      </c>
      <c r="D126" s="115">
        <f t="shared" si="36"/>
        <v>2032</v>
      </c>
      <c r="E126" s="116" cm="1">
        <f t="array" ref="E126">IF(YEAR(E$16)=$D126, E$59-SUM(_xlfn._xlws.FILTER(E$63:E125,MOD(_xlfn.SEQUENCE(ROWS(E$63:E125)),5)=4)),ROUND(E$59/_xlfn.DAYS(E$16,D$16)*IF(YEAR(D$16+1)=$D126,_xlfn.DAYS(DATE($D126,12,31),D$16)+1,IF(AND(YEAR(D$16+1)&lt;$D126,$D126&lt;YEAR(E$16)),_xlfn.DAYS(DATE($D126,12,31),DATE($D126,1,1))+1,0)),0))</f>
        <v>0</v>
      </c>
      <c r="F126" s="116" cm="1">
        <f t="array" ref="F126">IF(YEAR(F$16)=$D126, F$59-SUM(_xlfn._xlws.FILTER(F$63:F125,MOD(_xlfn.SEQUENCE(ROWS(F$63:F125)),5)=4)),ROUND(F$59/_xlfn.DAYS(F$16,E$16)*IF(YEAR(E$16+1)=$D126,_xlfn.DAYS(DATE($D126,12,31),E$16)+1,IF(AND(YEAR(E$16+1)&lt;$D126,$D126&lt;YEAR(F$16)),_xlfn.DAYS(DATE($D126,12,31),DATE($D126,1,1))+1,0)),0))</f>
        <v>0</v>
      </c>
      <c r="G126" s="116" cm="1">
        <f t="array" ref="G126">IF(YEAR(G$16)=$D126, G$59-SUM(_xlfn._xlws.FILTER(G$63:G125,MOD(_xlfn.SEQUENCE(ROWS(G$63:G125)),5)=4)),ROUND(G$59/_xlfn.DAYS(G$16,F$16)*IF(YEAR(F$16+1)=$D126,_xlfn.DAYS(DATE($D126,12,31),F$16)+1,IF(AND(YEAR(F$16+1)&lt;$D126,$D126&lt;YEAR(G$16)),_xlfn.DAYS(DATE($D126,12,31),DATE($D126,1,1))+1,0)),0))</f>
        <v>0</v>
      </c>
      <c r="H126" s="116" cm="1">
        <f t="array" ref="H126">IF(YEAR(H$16)=$D126, H$59-SUM(_xlfn._xlws.FILTER(H$63:H125,MOD(_xlfn.SEQUENCE(ROWS(H$63:H125)),5)=4)),ROUND(H$59/_xlfn.DAYS(H$16,G$16)*IF(YEAR(G$16+1)=$D126,_xlfn.DAYS(DATE($D126,12,31),G$16)+1,IF(AND(YEAR(G$16+1)&lt;$D126,$D126&lt;YEAR(H$16)),_xlfn.DAYS(DATE($D126,12,31),DATE($D126,1,1))+1,0)),0))</f>
        <v>0</v>
      </c>
      <c r="I126" s="116" cm="1">
        <f t="array" ref="I126">IF(YEAR(I$16)=$D126, I$59-SUM(_xlfn._xlws.FILTER(I$63:I125,MOD(_xlfn.SEQUENCE(ROWS(I$63:I125)),5)=4)),ROUND(I$59/_xlfn.DAYS(I$16,H$16)*IF(YEAR(H$16+1)=$D126,_xlfn.DAYS(DATE($D126,12,31),H$16)+1,IF(AND(YEAR(H$16+1)&lt;$D126,$D126&lt;YEAR(I$16)),_xlfn.DAYS(DATE($D126,12,31),DATE($D126,1,1))+1,0)),0))</f>
        <v>0</v>
      </c>
      <c r="J126" s="116" cm="1">
        <f t="array" ref="J126">IF(YEAR(J$16)=$D126, J$59-SUM(_xlfn._xlws.FILTER(J$63:J125,MOD(_xlfn.SEQUENCE(ROWS(J$63:J125)),5)=4)),ROUND(J$59/_xlfn.DAYS(J$16,I$16)*IF(YEAR(I$16+1)=$D126,_xlfn.DAYS(DATE($D126,12,31),I$16)+1,IF(AND(YEAR(I$16+1)&lt;$D126,$D126&lt;YEAR(J$16)),_xlfn.DAYS(DATE($D126,12,31),DATE($D126,1,1))+1,0)),0))</f>
        <v>0</v>
      </c>
      <c r="K126" s="116" cm="1">
        <f t="array" ref="K126">IF(YEAR(K$16)=$D126, K$59-SUM(_xlfn._xlws.FILTER(K$63:K125,MOD(_xlfn.SEQUENCE(ROWS(K$63:K125)),5)=4)),ROUND(K$59/_xlfn.DAYS(K$16,J$16)*IF(YEAR(J$16+1)=$D126,_xlfn.DAYS(DATE($D126,12,31),J$16)+1,IF(AND(YEAR(J$16+1)&lt;$D126,$D126&lt;YEAR(K$16)),_xlfn.DAYS(DATE($D126,12,31),DATE($D126,1,1))+1,0)),0))</f>
        <v>0</v>
      </c>
      <c r="L126" s="116" cm="1">
        <f t="array" ref="L126">IF(YEAR(L$16)=$D126, L$59-SUM(_xlfn._xlws.FILTER(L$63:L125,MOD(_xlfn.SEQUENCE(ROWS(L$63:L125)),5)=4)),ROUND(L$59/_xlfn.DAYS(L$16,K$16)*IF(YEAR(K$16+1)=$D126,_xlfn.DAYS(DATE($D126,12,31),K$16)+1,IF(AND(YEAR(K$16+1)&lt;$D126,$D126&lt;YEAR(L$16)),_xlfn.DAYS(DATE($D126,12,31),DATE($D126,1,1))+1,0)),0))</f>
        <v>0</v>
      </c>
      <c r="M126" s="116" cm="1">
        <f t="array" ref="M126">IF(YEAR(M$16)=$D126, M$59-SUM(_xlfn._xlws.FILTER(M$63:M125,MOD(_xlfn.SEQUENCE(ROWS(M$63:M125)),5)=4)),ROUND(M$59/_xlfn.DAYS(M$16,L$16)*IF(YEAR(L$16+1)=$D126,_xlfn.DAYS(DATE($D126,12,31),L$16)+1,IF(AND(YEAR(L$16+1)&lt;$D126,$D126&lt;YEAR(M$16)),_xlfn.DAYS(DATE($D126,12,31),DATE($D126,1,1))+1,0)),0))</f>
        <v>0</v>
      </c>
      <c r="N126" s="116" cm="1">
        <f t="array" ref="N126">IF(YEAR(N$16)=$D126, N$59-SUM(_xlfn._xlws.FILTER(N$63:N125,MOD(_xlfn.SEQUENCE(ROWS(N$63:N125)),5)=4)),ROUND(N$59/_xlfn.DAYS(N$16,M$16)*IF(YEAR(M$16+1)=$D126,_xlfn.DAYS(DATE($D126,12,31),M$16)+1,IF(AND(YEAR(M$16+1)&lt;$D126,$D126&lt;YEAR(N$16)),_xlfn.DAYS(DATE($D126,12,31),DATE($D126,1,1))+1,0)),0))</f>
        <v>0</v>
      </c>
      <c r="O126" s="116" cm="1">
        <f t="array" ref="O126">IF(YEAR(O$16)=$D126, O$59-SUM(_xlfn._xlws.FILTER(O$63:O125,MOD(_xlfn.SEQUENCE(ROWS(O$63:O125)),5)=4)),ROUND(O$59/_xlfn.DAYS(O$16,N$16)*IF(YEAR(N$16+1)=$D126,_xlfn.DAYS(DATE($D126,12,31),N$16)+1,IF(AND(YEAR(N$16+1)&lt;$D126,$D126&lt;YEAR(O$16)),_xlfn.DAYS(DATE($D126,12,31),DATE($D126,1,1))+1,0)),0))</f>
        <v>0</v>
      </c>
      <c r="P126" s="116" cm="1">
        <f t="array" ref="P126">IF(YEAR(P$16)=$D126, P$59-SUM(_xlfn._xlws.FILTER(P$63:P125,MOD(_xlfn.SEQUENCE(ROWS(P$63:P125)),5)=4)),ROUND(P$59/_xlfn.DAYS(P$16,O$16)*IF(YEAR(O$16+1)=$D126,_xlfn.DAYS(DATE($D126,12,31),O$16)+1,IF(AND(YEAR(O$16+1)&lt;$D126,$D126&lt;YEAR(P$16)),_xlfn.DAYS(DATE($D126,12,31),DATE($D126,1,1))+1,0)),0))</f>
        <v>11760</v>
      </c>
      <c r="Q126" s="116" cm="1">
        <f t="array" ref="Q126">IF(YEAR(Q$16)=$D126, Q$59-SUM(_xlfn._xlws.FILTER(Q$63:Q125,MOD(_xlfn.SEQUENCE(ROWS(Q$63:Q125)),5)=4)),ROUND(Q$59/_xlfn.DAYS(Q$16,P$16)*IF(YEAR(P$16+1)=$D126,_xlfn.DAYS(DATE($D126,12,31),P$16)+1,IF(AND(YEAR(P$16+1)&lt;$D126,$D126&lt;YEAR(Q$16)),_xlfn.DAYS(DATE($D126,12,31),DATE($D126,1,1))+1,0)),0))</f>
        <v>4780</v>
      </c>
      <c r="R126" s="116" cm="1">
        <f t="array" ref="R126">IF(YEAR(R$16)=$D126, R$59-SUM(_xlfn._xlws.FILTER(R$63:R125,MOD(_xlfn.SEQUENCE(ROWS(R$63:R125)),5)=4)),ROUND(R$59/_xlfn.DAYS(R$16,Q$16)*IF(YEAR(Q$16+1)=$D126,_xlfn.DAYS(DATE($D126,12,31),Q$16)+1,IF(AND(YEAR(Q$16+1)&lt;$D126,$D126&lt;YEAR(R$16)),_xlfn.DAYS(DATE($D126,12,31),DATE($D126,1,1))+1,0)),0))</f>
        <v>0</v>
      </c>
      <c r="S126" s="116" cm="1">
        <f t="array" ref="S126">IF(YEAR(S$16)=$D126, S$59-SUM(_xlfn._xlws.FILTER(S$63:S125,MOD(_xlfn.SEQUENCE(ROWS(S$63:S125)),5)=4)),ROUND(S$59/_xlfn.DAYS(S$16,R$16)*IF(YEAR(R$16+1)=$D126,_xlfn.DAYS(DATE($D126,12,31),R$16)+1,IF(AND(YEAR(R$16+1)&lt;$D126,$D126&lt;YEAR(S$16)),_xlfn.DAYS(DATE($D126,12,31),DATE($D126,1,1))+1,0)),0))</f>
        <v>0</v>
      </c>
      <c r="T126" s="116" cm="1">
        <f t="array" ref="T126">IF(YEAR(T$16)=$D126, T$59-SUM(_xlfn._xlws.FILTER(T$63:T125,MOD(_xlfn.SEQUENCE(ROWS(T$63:T125)),5)=4)),ROUND(T$59/_xlfn.DAYS(T$16,S$16)*IF(YEAR(S$16+1)=$D126,_xlfn.DAYS(DATE($D126,12,31),S$16)+1,IF(AND(YEAR(S$16+1)&lt;$D126,$D126&lt;YEAR(T$16)),_xlfn.DAYS(DATE($D126,12,31),DATE($D126,1,1))+1,0)),0))</f>
        <v>0</v>
      </c>
      <c r="U126" s="116" cm="1">
        <f t="array" ref="U126">IF(YEAR(U$16)=$D126, U$59-SUM(_xlfn._xlws.FILTER(U$63:U125,MOD(_xlfn.SEQUENCE(ROWS(U$63:U125)),5)=4)),ROUND(U$59/_xlfn.DAYS(U$16,T$16)*IF(YEAR(T$16+1)=$D126,_xlfn.DAYS(DATE($D126,12,31),T$16)+1,IF(AND(YEAR(T$16+1)&lt;$D126,$D126&lt;YEAR(U$16)),_xlfn.DAYS(DATE($D126,12,31),DATE($D126,1,1))+1,0)),0))</f>
        <v>0</v>
      </c>
      <c r="V126" s="116" cm="1">
        <f t="array" ref="V126">IF(YEAR(V$16)=$D126, V$59-SUM(_xlfn._xlws.FILTER(V$63:V125,MOD(_xlfn.SEQUENCE(ROWS(V$63:V125)),5)=4)),ROUND(V$59/_xlfn.DAYS(V$16,U$16)*IF(YEAR(U$16+1)=$D126,_xlfn.DAYS(DATE($D126,12,31),U$16)+1,IF(AND(YEAR(U$16+1)&lt;$D126,$D126&lt;YEAR(V$16)),_xlfn.DAYS(DATE($D126,12,31),DATE($D126,1,1))+1,0)),0))</f>
        <v>0</v>
      </c>
      <c r="W126" s="116" cm="1">
        <f t="array" ref="W126">IF(YEAR(W$16)=$D126, W$59-SUM(_xlfn._xlws.FILTER(W$63:W125,MOD(_xlfn.SEQUENCE(ROWS(W$63:W125)),5)=4)),ROUND(W$59/_xlfn.DAYS(W$16,V$16)*IF(YEAR(V$16+1)=$D126,_xlfn.DAYS(DATE($D126,12,31),V$16)+1,IF(AND(YEAR(V$16+1)&lt;$D126,$D126&lt;YEAR(W$16)),_xlfn.DAYS(DATE($D126,12,31),DATE($D126,1,1))+1,0)),0))</f>
        <v>0</v>
      </c>
      <c r="X126" s="116" cm="1">
        <f t="array" ref="X126">IF(YEAR(X$16)=$D126, X$59-SUM(_xlfn._xlws.FILTER(X$63:X125,MOD(_xlfn.SEQUENCE(ROWS(X$63:X125)),5)=4)),ROUND(X$59/_xlfn.DAYS(X$16,W$16)*IF(YEAR(W$16+1)=$D126,_xlfn.DAYS(DATE($D126,12,31),W$16)+1,IF(AND(YEAR(W$16+1)&lt;$D126,$D126&lt;YEAR(X$16)),_xlfn.DAYS(DATE($D126,12,31),DATE($D126,1,1))+1,0)),0))</f>
        <v>0</v>
      </c>
    </row>
    <row r="127" spans="1:24" ht="17" hidden="1" outlineLevel="1" x14ac:dyDescent="0.25">
      <c r="A127" s="5">
        <v>33</v>
      </c>
      <c r="B127" s="129" t="s">
        <v>170</v>
      </c>
      <c r="C127" s="117" t="s">
        <v>171</v>
      </c>
      <c r="D127" s="118">
        <f t="shared" si="36"/>
        <v>2032</v>
      </c>
      <c r="E127" s="119">
        <f>E123-E126</f>
        <v>0</v>
      </c>
      <c r="F127" s="119">
        <f t="shared" ref="F127:X127" si="56">F123-F126</f>
        <v>0</v>
      </c>
      <c r="G127" s="119">
        <f t="shared" si="56"/>
        <v>0</v>
      </c>
      <c r="H127" s="119">
        <f t="shared" si="56"/>
        <v>0</v>
      </c>
      <c r="I127" s="119">
        <f t="shared" si="56"/>
        <v>0</v>
      </c>
      <c r="J127" s="119">
        <f t="shared" si="56"/>
        <v>0</v>
      </c>
      <c r="K127" s="119">
        <f t="shared" si="56"/>
        <v>0</v>
      </c>
      <c r="L127" s="119">
        <f t="shared" si="56"/>
        <v>0</v>
      </c>
      <c r="M127" s="119">
        <f t="shared" si="56"/>
        <v>0</v>
      </c>
      <c r="N127" s="119">
        <f t="shared" si="56"/>
        <v>0</v>
      </c>
      <c r="O127" s="119">
        <f t="shared" si="56"/>
        <v>0</v>
      </c>
      <c r="P127" s="119">
        <f t="shared" si="56"/>
        <v>0</v>
      </c>
      <c r="Q127" s="119">
        <f t="shared" si="56"/>
        <v>0</v>
      </c>
      <c r="R127" s="119">
        <f t="shared" si="56"/>
        <v>0</v>
      </c>
      <c r="S127" s="119">
        <f t="shared" si="56"/>
        <v>0</v>
      </c>
      <c r="T127" s="119">
        <f t="shared" si="56"/>
        <v>0</v>
      </c>
      <c r="U127" s="119">
        <f t="shared" si="56"/>
        <v>0</v>
      </c>
      <c r="V127" s="119">
        <f t="shared" si="56"/>
        <v>0</v>
      </c>
      <c r="W127" s="119">
        <f t="shared" si="56"/>
        <v>0</v>
      </c>
      <c r="X127" s="119">
        <f t="shared" si="56"/>
        <v>0</v>
      </c>
    </row>
    <row r="128" spans="1:24" ht="17" hidden="1" outlineLevel="1" x14ac:dyDescent="0.25">
      <c r="A128" s="5">
        <v>27</v>
      </c>
      <c r="B128" s="37" t="s">
        <v>162</v>
      </c>
      <c r="C128" s="120" t="s">
        <v>163</v>
      </c>
      <c r="D128" s="121">
        <f t="shared" si="36"/>
        <v>2033</v>
      </c>
      <c r="E128" s="122" cm="1">
        <f t="array" ref="E128">IF(YEAR(E$16)=$D128, E$44-SUM(_xlfn._xlws.FILTER(E$63:E127,MOD(_xlfn.SEQUENCE(ROWS(E$63:E127)),5)=1)),ROUND(E$44/_xlfn.DAYS(E$16,D$16)*IF(YEAR(D$16+1)=$D128,_xlfn.DAYS(DATE($D128,12,31),D$16)+1,IF(AND(YEAR(D$16+1)&lt;$D128,$D128&lt;YEAR(E$16)),_xlfn.DAYS(DATE($D128,12,31),DATE($D128,1,1))+1,0)),0))</f>
        <v>0</v>
      </c>
      <c r="F128" s="122" cm="1">
        <f t="array" ref="F128">IF(YEAR(F$16)=$D128, F$44-SUM(_xlfn._xlws.FILTER(F$63:F127,MOD(_xlfn.SEQUENCE(ROWS(F$63:F127)),5)=1)),ROUND(F$44/_xlfn.DAYS(F$16,E$16)*IF(YEAR(E$16+1)=$D128,_xlfn.DAYS(DATE($D128,12,31),E$16)+1,IF(AND(YEAR(E$16+1)&lt;$D128,$D128&lt;YEAR(F$16)),_xlfn.DAYS(DATE($D128,12,31),DATE($D128,1,1))+1,0)),0))</f>
        <v>0</v>
      </c>
      <c r="G128" s="122" cm="1">
        <f t="array" ref="G128">IF(YEAR(G$16)=$D128, G$44-SUM(_xlfn._xlws.FILTER(G$63:G127,MOD(_xlfn.SEQUENCE(ROWS(G$63:G127)),5)=1)),ROUND(G$44/_xlfn.DAYS(G$16,F$16)*IF(YEAR(F$16+1)=$D128,_xlfn.DAYS(DATE($D128,12,31),F$16)+1,IF(AND(YEAR(F$16+1)&lt;$D128,$D128&lt;YEAR(G$16)),_xlfn.DAYS(DATE($D128,12,31),DATE($D128,1,1))+1,0)),0))</f>
        <v>0</v>
      </c>
      <c r="H128" s="122" cm="1">
        <f t="array" ref="H128">IF(YEAR(H$16)=$D128, H$44-SUM(_xlfn._xlws.FILTER(H$63:H127,MOD(_xlfn.SEQUENCE(ROWS(H$63:H127)),5)=1)),ROUND(H$44/_xlfn.DAYS(H$16,G$16)*IF(YEAR(G$16+1)=$D128,_xlfn.DAYS(DATE($D128,12,31),G$16)+1,IF(AND(YEAR(G$16+1)&lt;$D128,$D128&lt;YEAR(H$16)),_xlfn.DAYS(DATE($D128,12,31),DATE($D128,1,1))+1,0)),0))</f>
        <v>0</v>
      </c>
      <c r="I128" s="122" cm="1">
        <f t="array" ref="I128">IF(YEAR(I$16)=$D128, I$44-SUM(_xlfn._xlws.FILTER(I$63:I127,MOD(_xlfn.SEQUENCE(ROWS(I$63:I127)),5)=1)),ROUND(I$44/_xlfn.DAYS(I$16,H$16)*IF(YEAR(H$16+1)=$D128,_xlfn.DAYS(DATE($D128,12,31),H$16)+1,IF(AND(YEAR(H$16+1)&lt;$D128,$D128&lt;YEAR(I$16)),_xlfn.DAYS(DATE($D128,12,31),DATE($D128,1,1))+1,0)),0))</f>
        <v>0</v>
      </c>
      <c r="J128" s="122" cm="1">
        <f t="array" ref="J128">IF(YEAR(J$16)=$D128, J$44-SUM(_xlfn._xlws.FILTER(J$63:J127,MOD(_xlfn.SEQUENCE(ROWS(J$63:J127)),5)=1)),ROUND(J$44/_xlfn.DAYS(J$16,I$16)*IF(YEAR(I$16+1)=$D128,_xlfn.DAYS(DATE($D128,12,31),I$16)+1,IF(AND(YEAR(I$16+1)&lt;$D128,$D128&lt;YEAR(J$16)),_xlfn.DAYS(DATE($D128,12,31),DATE($D128,1,1))+1,0)),0))</f>
        <v>0</v>
      </c>
      <c r="K128" s="122" cm="1">
        <f t="array" ref="K128">IF(YEAR(K$16)=$D128, K$44-SUM(_xlfn._xlws.FILTER(K$63:K127,MOD(_xlfn.SEQUENCE(ROWS(K$63:K127)),5)=1)),ROUND(K$44/_xlfn.DAYS(K$16,J$16)*IF(YEAR(J$16+1)=$D128,_xlfn.DAYS(DATE($D128,12,31),J$16)+1,IF(AND(YEAR(J$16+1)&lt;$D128,$D128&lt;YEAR(K$16)),_xlfn.DAYS(DATE($D128,12,31),DATE($D128,1,1))+1,0)),0))</f>
        <v>0</v>
      </c>
      <c r="L128" s="122" cm="1">
        <f t="array" ref="L128">IF(YEAR(L$16)=$D128, L$44-SUM(_xlfn._xlws.FILTER(L$63:L127,MOD(_xlfn.SEQUENCE(ROWS(L$63:L127)),5)=1)),ROUND(L$44/_xlfn.DAYS(L$16,K$16)*IF(YEAR(K$16+1)=$D128,_xlfn.DAYS(DATE($D128,12,31),K$16)+1,IF(AND(YEAR(K$16+1)&lt;$D128,$D128&lt;YEAR(L$16)),_xlfn.DAYS(DATE($D128,12,31),DATE($D128,1,1))+1,0)),0))</f>
        <v>0</v>
      </c>
      <c r="M128" s="122" cm="1">
        <f t="array" ref="M128">IF(YEAR(M$16)=$D128, M$44-SUM(_xlfn._xlws.FILTER(M$63:M127,MOD(_xlfn.SEQUENCE(ROWS(M$63:M127)),5)=1)),ROUND(M$44/_xlfn.DAYS(M$16,L$16)*IF(YEAR(L$16+1)=$D128,_xlfn.DAYS(DATE($D128,12,31),L$16)+1,IF(AND(YEAR(L$16+1)&lt;$D128,$D128&lt;YEAR(M$16)),_xlfn.DAYS(DATE($D128,12,31),DATE($D128,1,1))+1,0)),0))</f>
        <v>0</v>
      </c>
      <c r="N128" s="122" cm="1">
        <f t="array" ref="N128">IF(YEAR(N$16)=$D128, N$44-SUM(_xlfn._xlws.FILTER(N$63:N127,MOD(_xlfn.SEQUENCE(ROWS(N$63:N127)),5)=1)),ROUND(N$44/_xlfn.DAYS(N$16,M$16)*IF(YEAR(M$16+1)=$D128,_xlfn.DAYS(DATE($D128,12,31),M$16)+1,IF(AND(YEAR(M$16+1)&lt;$D128,$D128&lt;YEAR(N$16)),_xlfn.DAYS(DATE($D128,12,31),DATE($D128,1,1))+1,0)),0))</f>
        <v>0</v>
      </c>
      <c r="O128" s="122" cm="1">
        <f t="array" ref="O128">IF(YEAR(O$16)=$D128, O$44-SUM(_xlfn._xlws.FILTER(O$63:O127,MOD(_xlfn.SEQUENCE(ROWS(O$63:O127)),5)=1)),ROUND(O$44/_xlfn.DAYS(O$16,N$16)*IF(YEAR(N$16+1)=$D128,_xlfn.DAYS(DATE($D128,12,31),N$16)+1,IF(AND(YEAR(N$16+1)&lt;$D128,$D128&lt;YEAR(O$16)),_xlfn.DAYS(DATE($D128,12,31),DATE($D128,1,1))+1,0)),0))</f>
        <v>0</v>
      </c>
      <c r="P128" s="122" cm="1">
        <f t="array" ref="P128">IF(YEAR(P$16)=$D128, P$44-SUM(_xlfn._xlws.FILTER(P$63:P127,MOD(_xlfn.SEQUENCE(ROWS(P$63:P127)),5)=1)),ROUND(P$44/_xlfn.DAYS(P$16,O$16)*IF(YEAR(O$16+1)=$D128,_xlfn.DAYS(DATE($D128,12,31),O$16)+1,IF(AND(YEAR(O$16+1)&lt;$D128,$D128&lt;YEAR(P$16)),_xlfn.DAYS(DATE($D128,12,31),DATE($D128,1,1))+1,0)),0))</f>
        <v>0</v>
      </c>
      <c r="Q128" s="122" cm="1">
        <f t="array" ref="Q128">IF(YEAR(Q$16)=$D128, Q$44-SUM(_xlfn._xlws.FILTER(Q$63:Q127,MOD(_xlfn.SEQUENCE(ROWS(Q$63:Q127)),5)=1)),ROUND(Q$44/_xlfn.DAYS(Q$16,P$16)*IF(YEAR(P$16+1)=$D128,_xlfn.DAYS(DATE($D128,12,31),P$16)+1,IF(AND(YEAR(P$16+1)&lt;$D128,$D128&lt;YEAR(Q$16)),_xlfn.DAYS(DATE($D128,12,31),DATE($D128,1,1))+1,0)),0))</f>
        <v>11376</v>
      </c>
      <c r="R128" s="122" cm="1">
        <f t="array" ref="R128">IF(YEAR(R$16)=$D128, R$44-SUM(_xlfn._xlws.FILTER(R$63:R127,MOD(_xlfn.SEQUENCE(ROWS(R$63:R127)),5)=1)),ROUND(R$44/_xlfn.DAYS(R$16,Q$16)*IF(YEAR(Q$16+1)=$D128,_xlfn.DAYS(DATE($D128,12,31),Q$16)+1,IF(AND(YEAR(Q$16+1)&lt;$D128,$D128&lt;YEAR(R$16)),_xlfn.DAYS(DATE($D128,12,31),DATE($D128,1,1))+1,0)),0))</f>
        <v>4612</v>
      </c>
      <c r="S128" s="122" cm="1">
        <f t="array" ref="S128">IF(YEAR(S$16)=$D128, S$44-SUM(_xlfn._xlws.FILTER(S$63:S127,MOD(_xlfn.SEQUENCE(ROWS(S$63:S127)),5)=1)),ROUND(S$44/_xlfn.DAYS(S$16,R$16)*IF(YEAR(R$16+1)=$D128,_xlfn.DAYS(DATE($D128,12,31),R$16)+1,IF(AND(YEAR(R$16+1)&lt;$D128,$D128&lt;YEAR(S$16)),_xlfn.DAYS(DATE($D128,12,31),DATE($D128,1,1))+1,0)),0))</f>
        <v>0</v>
      </c>
      <c r="T128" s="122" cm="1">
        <f t="array" ref="T128">IF(YEAR(T$16)=$D128, T$44-SUM(_xlfn._xlws.FILTER(T$63:T127,MOD(_xlfn.SEQUENCE(ROWS(T$63:T127)),5)=1)),ROUND(T$44/_xlfn.DAYS(T$16,S$16)*IF(YEAR(S$16+1)=$D128,_xlfn.DAYS(DATE($D128,12,31),S$16)+1,IF(AND(YEAR(S$16+1)&lt;$D128,$D128&lt;YEAR(T$16)),_xlfn.DAYS(DATE($D128,12,31),DATE($D128,1,1))+1,0)),0))</f>
        <v>0</v>
      </c>
      <c r="U128" s="122" cm="1">
        <f t="array" ref="U128">IF(YEAR(U$16)=$D128, U$44-SUM(_xlfn._xlws.FILTER(U$63:U127,MOD(_xlfn.SEQUENCE(ROWS(U$63:U127)),5)=1)),ROUND(U$44/_xlfn.DAYS(U$16,T$16)*IF(YEAR(T$16+1)=$D128,_xlfn.DAYS(DATE($D128,12,31),T$16)+1,IF(AND(YEAR(T$16+1)&lt;$D128,$D128&lt;YEAR(U$16)),_xlfn.DAYS(DATE($D128,12,31),DATE($D128,1,1))+1,0)),0))</f>
        <v>0</v>
      </c>
      <c r="V128" s="122" cm="1">
        <f t="array" ref="V128">IF(YEAR(V$16)=$D128, V$44-SUM(_xlfn._xlws.FILTER(V$63:V127,MOD(_xlfn.SEQUENCE(ROWS(V$63:V127)),5)=1)),ROUND(V$44/_xlfn.DAYS(V$16,U$16)*IF(YEAR(U$16+1)=$D128,_xlfn.DAYS(DATE($D128,12,31),U$16)+1,IF(AND(YEAR(U$16+1)&lt;$D128,$D128&lt;YEAR(V$16)),_xlfn.DAYS(DATE($D128,12,31),DATE($D128,1,1))+1,0)),0))</f>
        <v>0</v>
      </c>
      <c r="W128" s="122" cm="1">
        <f t="array" ref="W128">IF(YEAR(W$16)=$D128, W$44-SUM(_xlfn._xlws.FILTER(W$63:W127,MOD(_xlfn.SEQUENCE(ROWS(W$63:W127)),5)=1)),ROUND(W$44/_xlfn.DAYS(W$16,V$16)*IF(YEAR(V$16+1)=$D128,_xlfn.DAYS(DATE($D128,12,31),V$16)+1,IF(AND(YEAR(V$16+1)&lt;$D128,$D128&lt;YEAR(W$16)),_xlfn.DAYS(DATE($D128,12,31),DATE($D128,1,1))+1,0)),0))</f>
        <v>0</v>
      </c>
      <c r="X128" s="122" cm="1">
        <f t="array" ref="X128">IF(YEAR(X$16)=$D128, X$44-SUM(_xlfn._xlws.FILTER(X$63:X127,MOD(_xlfn.SEQUENCE(ROWS(X$63:X127)),5)=1)),ROUND(X$44/_xlfn.DAYS(X$16,W$16)*IF(YEAR(W$16+1)=$D128,_xlfn.DAYS(DATE($D128,12,31),W$16)+1,IF(AND(YEAR(W$16+1)&lt;$D128,$D128&lt;YEAR(X$16)),_xlfn.DAYS(DATE($D128,12,31),DATE($D128,1,1))+1,0)),0))</f>
        <v>0</v>
      </c>
    </row>
    <row r="129" spans="1:24" ht="17" hidden="1" outlineLevel="1" x14ac:dyDescent="0.25">
      <c r="A129" s="5">
        <v>28</v>
      </c>
      <c r="B129" s="129" t="s">
        <v>164</v>
      </c>
      <c r="C129" s="120" t="s">
        <v>165</v>
      </c>
      <c r="D129" s="121">
        <f t="shared" si="36"/>
        <v>2033</v>
      </c>
      <c r="E129" s="122" cm="1">
        <f t="array" ref="E129">IF(YEAR(E$16)=$D129, E$46-SUM(_xlfn._xlws.FILTER(E$63:E128,MOD(_xlfn.SEQUENCE(ROWS(E$63:E128)),5)=2)),ROUND(E$46/_xlfn.DAYS(E$16,D$16)*IF(YEAR(D$16+1)=$D129,_xlfn.DAYS(DATE($D129,12,31),D$16)+1,IF(AND(YEAR(D$16+1)&lt;$D129,$D129&lt;YEAR(E$16)),_xlfn.DAYS(DATE($D129,12,31),DATE($D129,1,1))+1,0)),0))</f>
        <v>0</v>
      </c>
      <c r="F129" s="122" cm="1">
        <f t="array" ref="F129">IF(YEAR(F$16)=$D129, F$46-SUM(_xlfn._xlws.FILTER(F$63:F128,MOD(_xlfn.SEQUENCE(ROWS(F$63:F128)),5)=2)),ROUND(F$46/_xlfn.DAYS(F$16,E$16)*IF(YEAR(E$16+1)=$D129,_xlfn.DAYS(DATE($D129,12,31),E$16)+1,IF(AND(YEAR(E$16+1)&lt;$D129,$D129&lt;YEAR(F$16)),_xlfn.DAYS(DATE($D129,12,31),DATE($D129,1,1))+1,0)),0))</f>
        <v>0</v>
      </c>
      <c r="G129" s="122" cm="1">
        <f t="array" ref="G129">IF(YEAR(G$16)=$D129, G$46-SUM(_xlfn._xlws.FILTER(G$63:G128,MOD(_xlfn.SEQUENCE(ROWS(G$63:G128)),5)=2)),ROUND(G$46/_xlfn.DAYS(G$16,F$16)*IF(YEAR(F$16+1)=$D129,_xlfn.DAYS(DATE($D129,12,31),F$16)+1,IF(AND(YEAR(F$16+1)&lt;$D129,$D129&lt;YEAR(G$16)),_xlfn.DAYS(DATE($D129,12,31),DATE($D129,1,1))+1,0)),0))</f>
        <v>0</v>
      </c>
      <c r="H129" s="122" cm="1">
        <f t="array" ref="H129">IF(YEAR(H$16)=$D129, H$46-SUM(_xlfn._xlws.FILTER(H$63:H128,MOD(_xlfn.SEQUENCE(ROWS(H$63:H128)),5)=2)),ROUND(H$46/_xlfn.DAYS(H$16,G$16)*IF(YEAR(G$16+1)=$D129,_xlfn.DAYS(DATE($D129,12,31),G$16)+1,IF(AND(YEAR(G$16+1)&lt;$D129,$D129&lt;YEAR(H$16)),_xlfn.DAYS(DATE($D129,12,31),DATE($D129,1,1))+1,0)),0))</f>
        <v>0</v>
      </c>
      <c r="I129" s="122" cm="1">
        <f t="array" ref="I129">IF(YEAR(I$16)=$D129, I$46-SUM(_xlfn._xlws.FILTER(I$63:I128,MOD(_xlfn.SEQUENCE(ROWS(I$63:I128)),5)=2)),ROUND(I$46/_xlfn.DAYS(I$16,H$16)*IF(YEAR(H$16+1)=$D129,_xlfn.DAYS(DATE($D129,12,31),H$16)+1,IF(AND(YEAR(H$16+1)&lt;$D129,$D129&lt;YEAR(I$16)),_xlfn.DAYS(DATE($D129,12,31),DATE($D129,1,1))+1,0)),0))</f>
        <v>0</v>
      </c>
      <c r="J129" s="122" cm="1">
        <f t="array" ref="J129">IF(YEAR(J$16)=$D129, J$46-SUM(_xlfn._xlws.FILTER(J$63:J128,MOD(_xlfn.SEQUENCE(ROWS(J$63:J128)),5)=2)),ROUND(J$46/_xlfn.DAYS(J$16,I$16)*IF(YEAR(I$16+1)=$D129,_xlfn.DAYS(DATE($D129,12,31),I$16)+1,IF(AND(YEAR(I$16+1)&lt;$D129,$D129&lt;YEAR(J$16)),_xlfn.DAYS(DATE($D129,12,31),DATE($D129,1,1))+1,0)),0))</f>
        <v>0</v>
      </c>
      <c r="K129" s="122" cm="1">
        <f t="array" ref="K129">IF(YEAR(K$16)=$D129, K$46-SUM(_xlfn._xlws.FILTER(K$63:K128,MOD(_xlfn.SEQUENCE(ROWS(K$63:K128)),5)=2)),ROUND(K$46/_xlfn.DAYS(K$16,J$16)*IF(YEAR(J$16+1)=$D129,_xlfn.DAYS(DATE($D129,12,31),J$16)+1,IF(AND(YEAR(J$16+1)&lt;$D129,$D129&lt;YEAR(K$16)),_xlfn.DAYS(DATE($D129,12,31),DATE($D129,1,1))+1,0)),0))</f>
        <v>0</v>
      </c>
      <c r="L129" s="122" cm="1">
        <f t="array" ref="L129">IF(YEAR(L$16)=$D129, L$46-SUM(_xlfn._xlws.FILTER(L$63:L128,MOD(_xlfn.SEQUENCE(ROWS(L$63:L128)),5)=2)),ROUND(L$46/_xlfn.DAYS(L$16,K$16)*IF(YEAR(K$16+1)=$D129,_xlfn.DAYS(DATE($D129,12,31),K$16)+1,IF(AND(YEAR(K$16+1)&lt;$D129,$D129&lt;YEAR(L$16)),_xlfn.DAYS(DATE($D129,12,31),DATE($D129,1,1))+1,0)),0))</f>
        <v>0</v>
      </c>
      <c r="M129" s="122" cm="1">
        <f t="array" ref="M129">IF(YEAR(M$16)=$D129, M$46-SUM(_xlfn._xlws.FILTER(M$63:M128,MOD(_xlfn.SEQUENCE(ROWS(M$63:M128)),5)=2)),ROUND(M$46/_xlfn.DAYS(M$16,L$16)*IF(YEAR(L$16+1)=$D129,_xlfn.DAYS(DATE($D129,12,31),L$16)+1,IF(AND(YEAR(L$16+1)&lt;$D129,$D129&lt;YEAR(M$16)),_xlfn.DAYS(DATE($D129,12,31),DATE($D129,1,1))+1,0)),0))</f>
        <v>0</v>
      </c>
      <c r="N129" s="122" cm="1">
        <f t="array" ref="N129">IF(YEAR(N$16)=$D129, N$46-SUM(_xlfn._xlws.FILTER(N$63:N128,MOD(_xlfn.SEQUENCE(ROWS(N$63:N128)),5)=2)),ROUND(N$46/_xlfn.DAYS(N$16,M$16)*IF(YEAR(M$16+1)=$D129,_xlfn.DAYS(DATE($D129,12,31),M$16)+1,IF(AND(YEAR(M$16+1)&lt;$D129,$D129&lt;YEAR(N$16)),_xlfn.DAYS(DATE($D129,12,31),DATE($D129,1,1))+1,0)),0))</f>
        <v>0</v>
      </c>
      <c r="O129" s="122" cm="1">
        <f t="array" ref="O129">IF(YEAR(O$16)=$D129, O$46-SUM(_xlfn._xlws.FILTER(O$63:O128,MOD(_xlfn.SEQUENCE(ROWS(O$63:O128)),5)=2)),ROUND(O$46/_xlfn.DAYS(O$16,N$16)*IF(YEAR(N$16+1)=$D129,_xlfn.DAYS(DATE($D129,12,31),N$16)+1,IF(AND(YEAR(N$16+1)&lt;$D129,$D129&lt;YEAR(O$16)),_xlfn.DAYS(DATE($D129,12,31),DATE($D129,1,1))+1,0)),0))</f>
        <v>0</v>
      </c>
      <c r="P129" s="122" cm="1">
        <f t="array" ref="P129">IF(YEAR(P$16)=$D129, P$46-SUM(_xlfn._xlws.FILTER(P$63:P128,MOD(_xlfn.SEQUENCE(ROWS(P$63:P128)),5)=2)),ROUND(P$46/_xlfn.DAYS(P$16,O$16)*IF(YEAR(O$16+1)=$D129,_xlfn.DAYS(DATE($D129,12,31),O$16)+1,IF(AND(YEAR(O$16+1)&lt;$D129,$D129&lt;YEAR(P$16)),_xlfn.DAYS(DATE($D129,12,31),DATE($D129,1,1))+1,0)),0))</f>
        <v>0</v>
      </c>
      <c r="Q129" s="122" cm="1">
        <f t="array" ref="Q129">IF(YEAR(Q$16)=$D129, Q$46-SUM(_xlfn._xlws.FILTER(Q$63:Q128,MOD(_xlfn.SEQUENCE(ROWS(Q$63:Q128)),5)=2)),ROUND(Q$46/_xlfn.DAYS(Q$16,P$16)*IF(YEAR(P$16+1)=$D129,_xlfn.DAYS(DATE($D129,12,31),P$16)+1,IF(AND(YEAR(P$16+1)&lt;$D129,$D129&lt;YEAR(Q$16)),_xlfn.DAYS(DATE($D129,12,31),DATE($D129,1,1))+1,0)),0))</f>
        <v>1707</v>
      </c>
      <c r="R129" s="122" cm="1">
        <f t="array" ref="R129">IF(YEAR(R$16)=$D129, R$46-SUM(_xlfn._xlws.FILTER(R$63:R128,MOD(_xlfn.SEQUENCE(ROWS(R$63:R128)),5)=2)),ROUND(R$46/_xlfn.DAYS(R$16,Q$16)*IF(YEAR(Q$16+1)=$D129,_xlfn.DAYS(DATE($D129,12,31),Q$16)+1,IF(AND(YEAR(Q$16+1)&lt;$D129,$D129&lt;YEAR(R$16)),_xlfn.DAYS(DATE($D129,12,31),DATE($D129,1,1))+1,0)),0))</f>
        <v>692</v>
      </c>
      <c r="S129" s="122" cm="1">
        <f t="array" ref="S129">IF(YEAR(S$16)=$D129, S$46-SUM(_xlfn._xlws.FILTER(S$63:S128,MOD(_xlfn.SEQUENCE(ROWS(S$63:S128)),5)=2)),ROUND(S$46/_xlfn.DAYS(S$16,R$16)*IF(YEAR(R$16+1)=$D129,_xlfn.DAYS(DATE($D129,12,31),R$16)+1,IF(AND(YEAR(R$16+1)&lt;$D129,$D129&lt;YEAR(S$16)),_xlfn.DAYS(DATE($D129,12,31),DATE($D129,1,1))+1,0)),0))</f>
        <v>0</v>
      </c>
      <c r="T129" s="122" cm="1">
        <f t="array" ref="T129">IF(YEAR(T$16)=$D129, T$46-SUM(_xlfn._xlws.FILTER(T$63:T128,MOD(_xlfn.SEQUENCE(ROWS(T$63:T128)),5)=2)),ROUND(T$46/_xlfn.DAYS(T$16,S$16)*IF(YEAR(S$16+1)=$D129,_xlfn.DAYS(DATE($D129,12,31),S$16)+1,IF(AND(YEAR(S$16+1)&lt;$D129,$D129&lt;YEAR(T$16)),_xlfn.DAYS(DATE($D129,12,31),DATE($D129,1,1))+1,0)),0))</f>
        <v>0</v>
      </c>
      <c r="U129" s="122" cm="1">
        <f t="array" ref="U129">IF(YEAR(U$16)=$D129, U$46-SUM(_xlfn._xlws.FILTER(U$63:U128,MOD(_xlfn.SEQUENCE(ROWS(U$63:U128)),5)=2)),ROUND(U$46/_xlfn.DAYS(U$16,T$16)*IF(YEAR(T$16+1)=$D129,_xlfn.DAYS(DATE($D129,12,31),T$16)+1,IF(AND(YEAR(T$16+1)&lt;$D129,$D129&lt;YEAR(U$16)),_xlfn.DAYS(DATE($D129,12,31),DATE($D129,1,1))+1,0)),0))</f>
        <v>0</v>
      </c>
      <c r="V129" s="122" cm="1">
        <f t="array" ref="V129">IF(YEAR(V$16)=$D129, V$46-SUM(_xlfn._xlws.FILTER(V$63:V128,MOD(_xlfn.SEQUENCE(ROWS(V$63:V128)),5)=2)),ROUND(V$46/_xlfn.DAYS(V$16,U$16)*IF(YEAR(U$16+1)=$D129,_xlfn.DAYS(DATE($D129,12,31),U$16)+1,IF(AND(YEAR(U$16+1)&lt;$D129,$D129&lt;YEAR(V$16)),_xlfn.DAYS(DATE($D129,12,31),DATE($D129,1,1))+1,0)),0))</f>
        <v>0</v>
      </c>
      <c r="W129" s="122" cm="1">
        <f t="array" ref="W129">IF(YEAR(W$16)=$D129, W$46-SUM(_xlfn._xlws.FILTER(W$63:W128,MOD(_xlfn.SEQUENCE(ROWS(W$63:W128)),5)=2)),ROUND(W$46/_xlfn.DAYS(W$16,V$16)*IF(YEAR(V$16+1)=$D129,_xlfn.DAYS(DATE($D129,12,31),V$16)+1,IF(AND(YEAR(V$16+1)&lt;$D129,$D129&lt;YEAR(W$16)),_xlfn.DAYS(DATE($D129,12,31),DATE($D129,1,1))+1,0)),0))</f>
        <v>0</v>
      </c>
      <c r="X129" s="122" cm="1">
        <f t="array" ref="X129">IF(YEAR(X$16)=$D129, X$46-SUM(_xlfn._xlws.FILTER(X$63:X128,MOD(_xlfn.SEQUENCE(ROWS(X$63:X128)),5)=2)),ROUND(X$46/_xlfn.DAYS(X$16,W$16)*IF(YEAR(W$16+1)=$D129,_xlfn.DAYS(DATE($D129,12,31),W$16)+1,IF(AND(YEAR(W$16+1)&lt;$D129,$D129&lt;YEAR(X$16)),_xlfn.DAYS(DATE($D129,12,31),DATE($D129,1,1))+1,0)),0))</f>
        <v>0</v>
      </c>
    </row>
    <row r="130" spans="1:24" ht="17" hidden="1" outlineLevel="1" x14ac:dyDescent="0.25">
      <c r="A130" s="5">
        <v>29</v>
      </c>
      <c r="B130" s="129" t="s">
        <v>166</v>
      </c>
      <c r="C130" s="120" t="s">
        <v>167</v>
      </c>
      <c r="D130" s="121">
        <f t="shared" si="36"/>
        <v>2033</v>
      </c>
      <c r="E130" s="123">
        <f>E128-E129</f>
        <v>0</v>
      </c>
      <c r="F130" s="123">
        <f t="shared" ref="F130:X130" si="57">F128-F129</f>
        <v>0</v>
      </c>
      <c r="G130" s="123">
        <f t="shared" si="57"/>
        <v>0</v>
      </c>
      <c r="H130" s="123">
        <f t="shared" si="57"/>
        <v>0</v>
      </c>
      <c r="I130" s="123">
        <f t="shared" si="57"/>
        <v>0</v>
      </c>
      <c r="J130" s="123">
        <f t="shared" si="57"/>
        <v>0</v>
      </c>
      <c r="K130" s="123">
        <f t="shared" si="57"/>
        <v>0</v>
      </c>
      <c r="L130" s="123">
        <f t="shared" si="57"/>
        <v>0</v>
      </c>
      <c r="M130" s="123">
        <f t="shared" si="57"/>
        <v>0</v>
      </c>
      <c r="N130" s="123">
        <f t="shared" si="57"/>
        <v>0</v>
      </c>
      <c r="O130" s="123">
        <f t="shared" si="57"/>
        <v>0</v>
      </c>
      <c r="P130" s="123">
        <f t="shared" si="57"/>
        <v>0</v>
      </c>
      <c r="Q130" s="123">
        <f t="shared" si="57"/>
        <v>9669</v>
      </c>
      <c r="R130" s="123">
        <f t="shared" si="57"/>
        <v>3920</v>
      </c>
      <c r="S130" s="123">
        <f t="shared" si="57"/>
        <v>0</v>
      </c>
      <c r="T130" s="123">
        <f t="shared" si="57"/>
        <v>0</v>
      </c>
      <c r="U130" s="123">
        <f t="shared" si="57"/>
        <v>0</v>
      </c>
      <c r="V130" s="123">
        <f t="shared" si="57"/>
        <v>0</v>
      </c>
      <c r="W130" s="123">
        <f t="shared" si="57"/>
        <v>0</v>
      </c>
      <c r="X130" s="123">
        <f t="shared" si="57"/>
        <v>0</v>
      </c>
    </row>
    <row r="131" spans="1:24" ht="17" hidden="1" outlineLevel="1" x14ac:dyDescent="0.25">
      <c r="A131" s="5">
        <v>31</v>
      </c>
      <c r="B131" s="129" t="s">
        <v>168</v>
      </c>
      <c r="C131" s="120" t="s">
        <v>169</v>
      </c>
      <c r="D131" s="121">
        <f t="shared" si="36"/>
        <v>2033</v>
      </c>
      <c r="E131" s="122" cm="1">
        <f t="array" ref="E131">IF(YEAR(E$16)=$D131, E$59-SUM(_xlfn._xlws.FILTER(E$63:E130,MOD(_xlfn.SEQUENCE(ROWS(E$63:E130)),5)=4)),ROUND(E$59/_xlfn.DAYS(E$16,D$16)*IF(YEAR(D$16+1)=$D131,_xlfn.DAYS(DATE($D131,12,31),D$16)+1,IF(AND(YEAR(D$16+1)&lt;$D131,$D131&lt;YEAR(E$16)),_xlfn.DAYS(DATE($D131,12,31),DATE($D131,1,1))+1,0)),0))</f>
        <v>0</v>
      </c>
      <c r="F131" s="122" cm="1">
        <f t="array" ref="F131">IF(YEAR(F$16)=$D131, F$59-SUM(_xlfn._xlws.FILTER(F$63:F130,MOD(_xlfn.SEQUENCE(ROWS(F$63:F130)),5)=4)),ROUND(F$59/_xlfn.DAYS(F$16,E$16)*IF(YEAR(E$16+1)=$D131,_xlfn.DAYS(DATE($D131,12,31),E$16)+1,IF(AND(YEAR(E$16+1)&lt;$D131,$D131&lt;YEAR(F$16)),_xlfn.DAYS(DATE($D131,12,31),DATE($D131,1,1))+1,0)),0))</f>
        <v>0</v>
      </c>
      <c r="G131" s="122" cm="1">
        <f t="array" ref="G131">IF(YEAR(G$16)=$D131, G$59-SUM(_xlfn._xlws.FILTER(G$63:G130,MOD(_xlfn.SEQUENCE(ROWS(G$63:G130)),5)=4)),ROUND(G$59/_xlfn.DAYS(G$16,F$16)*IF(YEAR(F$16+1)=$D131,_xlfn.DAYS(DATE($D131,12,31),F$16)+1,IF(AND(YEAR(F$16+1)&lt;$D131,$D131&lt;YEAR(G$16)),_xlfn.DAYS(DATE($D131,12,31),DATE($D131,1,1))+1,0)),0))</f>
        <v>0</v>
      </c>
      <c r="H131" s="122" cm="1">
        <f t="array" ref="H131">IF(YEAR(H$16)=$D131, H$59-SUM(_xlfn._xlws.FILTER(H$63:H130,MOD(_xlfn.SEQUENCE(ROWS(H$63:H130)),5)=4)),ROUND(H$59/_xlfn.DAYS(H$16,G$16)*IF(YEAR(G$16+1)=$D131,_xlfn.DAYS(DATE($D131,12,31),G$16)+1,IF(AND(YEAR(G$16+1)&lt;$D131,$D131&lt;YEAR(H$16)),_xlfn.DAYS(DATE($D131,12,31),DATE($D131,1,1))+1,0)),0))</f>
        <v>0</v>
      </c>
      <c r="I131" s="122" cm="1">
        <f t="array" ref="I131">IF(YEAR(I$16)=$D131, I$59-SUM(_xlfn._xlws.FILTER(I$63:I130,MOD(_xlfn.SEQUENCE(ROWS(I$63:I130)),5)=4)),ROUND(I$59/_xlfn.DAYS(I$16,H$16)*IF(YEAR(H$16+1)=$D131,_xlfn.DAYS(DATE($D131,12,31),H$16)+1,IF(AND(YEAR(H$16+1)&lt;$D131,$D131&lt;YEAR(I$16)),_xlfn.DAYS(DATE($D131,12,31),DATE($D131,1,1))+1,0)),0))</f>
        <v>0</v>
      </c>
      <c r="J131" s="122" cm="1">
        <f t="array" ref="J131">IF(YEAR(J$16)=$D131, J$59-SUM(_xlfn._xlws.FILTER(J$63:J130,MOD(_xlfn.SEQUENCE(ROWS(J$63:J130)),5)=4)),ROUND(J$59/_xlfn.DAYS(J$16,I$16)*IF(YEAR(I$16+1)=$D131,_xlfn.DAYS(DATE($D131,12,31),I$16)+1,IF(AND(YEAR(I$16+1)&lt;$D131,$D131&lt;YEAR(J$16)),_xlfn.DAYS(DATE($D131,12,31),DATE($D131,1,1))+1,0)),0))</f>
        <v>0</v>
      </c>
      <c r="K131" s="122" cm="1">
        <f t="array" ref="K131">IF(YEAR(K$16)=$D131, K$59-SUM(_xlfn._xlws.FILTER(K$63:K130,MOD(_xlfn.SEQUENCE(ROWS(K$63:K130)),5)=4)),ROUND(K$59/_xlfn.DAYS(K$16,J$16)*IF(YEAR(J$16+1)=$D131,_xlfn.DAYS(DATE($D131,12,31),J$16)+1,IF(AND(YEAR(J$16+1)&lt;$D131,$D131&lt;YEAR(K$16)),_xlfn.DAYS(DATE($D131,12,31),DATE($D131,1,1))+1,0)),0))</f>
        <v>0</v>
      </c>
      <c r="L131" s="122" cm="1">
        <f t="array" ref="L131">IF(YEAR(L$16)=$D131, L$59-SUM(_xlfn._xlws.FILTER(L$63:L130,MOD(_xlfn.SEQUENCE(ROWS(L$63:L130)),5)=4)),ROUND(L$59/_xlfn.DAYS(L$16,K$16)*IF(YEAR(K$16+1)=$D131,_xlfn.DAYS(DATE($D131,12,31),K$16)+1,IF(AND(YEAR(K$16+1)&lt;$D131,$D131&lt;YEAR(L$16)),_xlfn.DAYS(DATE($D131,12,31),DATE($D131,1,1))+1,0)),0))</f>
        <v>0</v>
      </c>
      <c r="M131" s="122" cm="1">
        <f t="array" ref="M131">IF(YEAR(M$16)=$D131, M$59-SUM(_xlfn._xlws.FILTER(M$63:M130,MOD(_xlfn.SEQUENCE(ROWS(M$63:M130)),5)=4)),ROUND(M$59/_xlfn.DAYS(M$16,L$16)*IF(YEAR(L$16+1)=$D131,_xlfn.DAYS(DATE($D131,12,31),L$16)+1,IF(AND(YEAR(L$16+1)&lt;$D131,$D131&lt;YEAR(M$16)),_xlfn.DAYS(DATE($D131,12,31),DATE($D131,1,1))+1,0)),0))</f>
        <v>0</v>
      </c>
      <c r="N131" s="122" cm="1">
        <f t="array" ref="N131">IF(YEAR(N$16)=$D131, N$59-SUM(_xlfn._xlws.FILTER(N$63:N130,MOD(_xlfn.SEQUENCE(ROWS(N$63:N130)),5)=4)),ROUND(N$59/_xlfn.DAYS(N$16,M$16)*IF(YEAR(M$16+1)=$D131,_xlfn.DAYS(DATE($D131,12,31),M$16)+1,IF(AND(YEAR(M$16+1)&lt;$D131,$D131&lt;YEAR(N$16)),_xlfn.DAYS(DATE($D131,12,31),DATE($D131,1,1))+1,0)),0))</f>
        <v>0</v>
      </c>
      <c r="O131" s="122" cm="1">
        <f t="array" ref="O131">IF(YEAR(O$16)=$D131, O$59-SUM(_xlfn._xlws.FILTER(O$63:O130,MOD(_xlfn.SEQUENCE(ROWS(O$63:O130)),5)=4)),ROUND(O$59/_xlfn.DAYS(O$16,N$16)*IF(YEAR(N$16+1)=$D131,_xlfn.DAYS(DATE($D131,12,31),N$16)+1,IF(AND(YEAR(N$16+1)&lt;$D131,$D131&lt;YEAR(O$16)),_xlfn.DAYS(DATE($D131,12,31),DATE($D131,1,1))+1,0)),0))</f>
        <v>0</v>
      </c>
      <c r="P131" s="122" cm="1">
        <f t="array" ref="P131">IF(YEAR(P$16)=$D131, P$59-SUM(_xlfn._xlws.FILTER(P$63:P130,MOD(_xlfn.SEQUENCE(ROWS(P$63:P130)),5)=4)),ROUND(P$59/_xlfn.DAYS(P$16,O$16)*IF(YEAR(O$16+1)=$D131,_xlfn.DAYS(DATE($D131,12,31),O$16)+1,IF(AND(YEAR(O$16+1)&lt;$D131,$D131&lt;YEAR(P$16)),_xlfn.DAYS(DATE($D131,12,31),DATE($D131,1,1))+1,0)),0))</f>
        <v>0</v>
      </c>
      <c r="Q131" s="122" cm="1">
        <f t="array" ref="Q131">IF(YEAR(Q$16)=$D131, Q$59-SUM(_xlfn._xlws.FILTER(Q$63:Q130,MOD(_xlfn.SEQUENCE(ROWS(Q$63:Q130)),5)=4)),ROUND(Q$59/_xlfn.DAYS(Q$16,P$16)*IF(YEAR(P$16+1)=$D131,_xlfn.DAYS(DATE($D131,12,31),P$16)+1,IF(AND(YEAR(P$16+1)&lt;$D131,$D131&lt;YEAR(Q$16)),_xlfn.DAYS(DATE($D131,12,31),DATE($D131,1,1))+1,0)),0))</f>
        <v>11376</v>
      </c>
      <c r="R131" s="122" cm="1">
        <f t="array" ref="R131">IF(YEAR(R$16)=$D131, R$59-SUM(_xlfn._xlws.FILTER(R$63:R130,MOD(_xlfn.SEQUENCE(ROWS(R$63:R130)),5)=4)),ROUND(R$59/_xlfn.DAYS(R$16,Q$16)*IF(YEAR(Q$16+1)=$D131,_xlfn.DAYS(DATE($D131,12,31),Q$16)+1,IF(AND(YEAR(Q$16+1)&lt;$D131,$D131&lt;YEAR(R$16)),_xlfn.DAYS(DATE($D131,12,31),DATE($D131,1,1))+1,0)),0))</f>
        <v>4612</v>
      </c>
      <c r="S131" s="122" cm="1">
        <f t="array" ref="S131">IF(YEAR(S$16)=$D131, S$59-SUM(_xlfn._xlws.FILTER(S$63:S130,MOD(_xlfn.SEQUENCE(ROWS(S$63:S130)),5)=4)),ROUND(S$59/_xlfn.DAYS(S$16,R$16)*IF(YEAR(R$16+1)=$D131,_xlfn.DAYS(DATE($D131,12,31),R$16)+1,IF(AND(YEAR(R$16+1)&lt;$D131,$D131&lt;YEAR(S$16)),_xlfn.DAYS(DATE($D131,12,31),DATE($D131,1,1))+1,0)),0))</f>
        <v>0</v>
      </c>
      <c r="T131" s="122" cm="1">
        <f t="array" ref="T131">IF(YEAR(T$16)=$D131, T$59-SUM(_xlfn._xlws.FILTER(T$63:T130,MOD(_xlfn.SEQUENCE(ROWS(T$63:T130)),5)=4)),ROUND(T$59/_xlfn.DAYS(T$16,S$16)*IF(YEAR(S$16+1)=$D131,_xlfn.DAYS(DATE($D131,12,31),S$16)+1,IF(AND(YEAR(S$16+1)&lt;$D131,$D131&lt;YEAR(T$16)),_xlfn.DAYS(DATE($D131,12,31),DATE($D131,1,1))+1,0)),0))</f>
        <v>0</v>
      </c>
      <c r="U131" s="122" cm="1">
        <f t="array" ref="U131">IF(YEAR(U$16)=$D131, U$59-SUM(_xlfn._xlws.FILTER(U$63:U130,MOD(_xlfn.SEQUENCE(ROWS(U$63:U130)),5)=4)),ROUND(U$59/_xlfn.DAYS(U$16,T$16)*IF(YEAR(T$16+1)=$D131,_xlfn.DAYS(DATE($D131,12,31),T$16)+1,IF(AND(YEAR(T$16+1)&lt;$D131,$D131&lt;YEAR(U$16)),_xlfn.DAYS(DATE($D131,12,31),DATE($D131,1,1))+1,0)),0))</f>
        <v>0</v>
      </c>
      <c r="V131" s="122" cm="1">
        <f t="array" ref="V131">IF(YEAR(V$16)=$D131, V$59-SUM(_xlfn._xlws.FILTER(V$63:V130,MOD(_xlfn.SEQUENCE(ROWS(V$63:V130)),5)=4)),ROUND(V$59/_xlfn.DAYS(V$16,U$16)*IF(YEAR(U$16+1)=$D131,_xlfn.DAYS(DATE($D131,12,31),U$16)+1,IF(AND(YEAR(U$16+1)&lt;$D131,$D131&lt;YEAR(V$16)),_xlfn.DAYS(DATE($D131,12,31),DATE($D131,1,1))+1,0)),0))</f>
        <v>0</v>
      </c>
      <c r="W131" s="122" cm="1">
        <f t="array" ref="W131">IF(YEAR(W$16)=$D131, W$59-SUM(_xlfn._xlws.FILTER(W$63:W130,MOD(_xlfn.SEQUENCE(ROWS(W$63:W130)),5)=4)),ROUND(W$59/_xlfn.DAYS(W$16,V$16)*IF(YEAR(V$16+1)=$D131,_xlfn.DAYS(DATE($D131,12,31),V$16)+1,IF(AND(YEAR(V$16+1)&lt;$D131,$D131&lt;YEAR(W$16)),_xlfn.DAYS(DATE($D131,12,31),DATE($D131,1,1))+1,0)),0))</f>
        <v>0</v>
      </c>
      <c r="X131" s="122" cm="1">
        <f t="array" ref="X131">IF(YEAR(X$16)=$D131, X$59-SUM(_xlfn._xlws.FILTER(X$63:X130,MOD(_xlfn.SEQUENCE(ROWS(X$63:X130)),5)=4)),ROUND(X$59/_xlfn.DAYS(X$16,W$16)*IF(YEAR(W$16+1)=$D131,_xlfn.DAYS(DATE($D131,12,31),W$16)+1,IF(AND(YEAR(W$16+1)&lt;$D131,$D131&lt;YEAR(X$16)),_xlfn.DAYS(DATE($D131,12,31),DATE($D131,1,1))+1,0)),0))</f>
        <v>0</v>
      </c>
    </row>
    <row r="132" spans="1:24" ht="17" hidden="1" outlineLevel="1" x14ac:dyDescent="0.25">
      <c r="A132" s="5">
        <v>33</v>
      </c>
      <c r="B132" s="129" t="s">
        <v>170</v>
      </c>
      <c r="C132" s="124" t="s">
        <v>171</v>
      </c>
      <c r="D132" s="125">
        <f t="shared" si="36"/>
        <v>2033</v>
      </c>
      <c r="E132" s="126">
        <f>E128-E131</f>
        <v>0</v>
      </c>
      <c r="F132" s="126">
        <f t="shared" ref="F132:X132" si="58">F128-F131</f>
        <v>0</v>
      </c>
      <c r="G132" s="126">
        <f t="shared" si="58"/>
        <v>0</v>
      </c>
      <c r="H132" s="126">
        <f t="shared" si="58"/>
        <v>0</v>
      </c>
      <c r="I132" s="126">
        <f t="shared" si="58"/>
        <v>0</v>
      </c>
      <c r="J132" s="126">
        <f t="shared" si="58"/>
        <v>0</v>
      </c>
      <c r="K132" s="126">
        <f t="shared" si="58"/>
        <v>0</v>
      </c>
      <c r="L132" s="126">
        <f t="shared" si="58"/>
        <v>0</v>
      </c>
      <c r="M132" s="126">
        <f t="shared" si="58"/>
        <v>0</v>
      </c>
      <c r="N132" s="126">
        <f t="shared" si="58"/>
        <v>0</v>
      </c>
      <c r="O132" s="126">
        <f t="shared" si="58"/>
        <v>0</v>
      </c>
      <c r="P132" s="126">
        <f t="shared" si="58"/>
        <v>0</v>
      </c>
      <c r="Q132" s="126">
        <f t="shared" si="58"/>
        <v>0</v>
      </c>
      <c r="R132" s="126">
        <f t="shared" si="58"/>
        <v>0</v>
      </c>
      <c r="S132" s="126">
        <f t="shared" si="58"/>
        <v>0</v>
      </c>
      <c r="T132" s="126">
        <f t="shared" si="58"/>
        <v>0</v>
      </c>
      <c r="U132" s="126">
        <f t="shared" si="58"/>
        <v>0</v>
      </c>
      <c r="V132" s="126">
        <f t="shared" si="58"/>
        <v>0</v>
      </c>
      <c r="W132" s="126">
        <f t="shared" si="58"/>
        <v>0</v>
      </c>
      <c r="X132" s="126">
        <f t="shared" si="58"/>
        <v>0</v>
      </c>
    </row>
    <row r="133" spans="1:24" ht="17" hidden="1" outlineLevel="1" x14ac:dyDescent="0.25">
      <c r="A133" s="5">
        <v>27</v>
      </c>
      <c r="B133" s="37" t="s">
        <v>162</v>
      </c>
      <c r="C133" s="114" t="s">
        <v>163</v>
      </c>
      <c r="D133" s="115">
        <f t="shared" si="36"/>
        <v>2034</v>
      </c>
      <c r="E133" s="116" cm="1">
        <f t="array" ref="E133">IF(YEAR(E$16)=$D133, E$44-SUM(_xlfn._xlws.FILTER(E$63:E132,MOD(_xlfn.SEQUENCE(ROWS(E$63:E132)),5)=1)),ROUND(E$44/_xlfn.DAYS(E$16,D$16)*IF(YEAR(D$16+1)=$D133,_xlfn.DAYS(DATE($D133,12,31),D$16)+1,IF(AND(YEAR(D$16+1)&lt;$D133,$D133&lt;YEAR(E$16)),_xlfn.DAYS(DATE($D133,12,31),DATE($D133,1,1))+1,0)),0))</f>
        <v>0</v>
      </c>
      <c r="F133" s="116" cm="1">
        <f t="array" ref="F133">IF(YEAR(F$16)=$D133, F$44-SUM(_xlfn._xlws.FILTER(F$63:F132,MOD(_xlfn.SEQUENCE(ROWS(F$63:F132)),5)=1)),ROUND(F$44/_xlfn.DAYS(F$16,E$16)*IF(YEAR(E$16+1)=$D133,_xlfn.DAYS(DATE($D133,12,31),E$16)+1,IF(AND(YEAR(E$16+1)&lt;$D133,$D133&lt;YEAR(F$16)),_xlfn.DAYS(DATE($D133,12,31),DATE($D133,1,1))+1,0)),0))</f>
        <v>0</v>
      </c>
      <c r="G133" s="116" cm="1">
        <f t="array" ref="G133">IF(YEAR(G$16)=$D133, G$44-SUM(_xlfn._xlws.FILTER(G$63:G132,MOD(_xlfn.SEQUENCE(ROWS(G$63:G132)),5)=1)),ROUND(G$44/_xlfn.DAYS(G$16,F$16)*IF(YEAR(F$16+1)=$D133,_xlfn.DAYS(DATE($D133,12,31),F$16)+1,IF(AND(YEAR(F$16+1)&lt;$D133,$D133&lt;YEAR(G$16)),_xlfn.DAYS(DATE($D133,12,31),DATE($D133,1,1))+1,0)),0))</f>
        <v>0</v>
      </c>
      <c r="H133" s="116" cm="1">
        <f t="array" ref="H133">IF(YEAR(H$16)=$D133, H$44-SUM(_xlfn._xlws.FILTER(H$63:H132,MOD(_xlfn.SEQUENCE(ROWS(H$63:H132)),5)=1)),ROUND(H$44/_xlfn.DAYS(H$16,G$16)*IF(YEAR(G$16+1)=$D133,_xlfn.DAYS(DATE($D133,12,31),G$16)+1,IF(AND(YEAR(G$16+1)&lt;$D133,$D133&lt;YEAR(H$16)),_xlfn.DAYS(DATE($D133,12,31),DATE($D133,1,1))+1,0)),0))</f>
        <v>0</v>
      </c>
      <c r="I133" s="116" cm="1">
        <f t="array" ref="I133">IF(YEAR(I$16)=$D133, I$44-SUM(_xlfn._xlws.FILTER(I$63:I132,MOD(_xlfn.SEQUENCE(ROWS(I$63:I132)),5)=1)),ROUND(I$44/_xlfn.DAYS(I$16,H$16)*IF(YEAR(H$16+1)=$D133,_xlfn.DAYS(DATE($D133,12,31),H$16)+1,IF(AND(YEAR(H$16+1)&lt;$D133,$D133&lt;YEAR(I$16)),_xlfn.DAYS(DATE($D133,12,31),DATE($D133,1,1))+1,0)),0))</f>
        <v>0</v>
      </c>
      <c r="J133" s="116" cm="1">
        <f t="array" ref="J133">IF(YEAR(J$16)=$D133, J$44-SUM(_xlfn._xlws.FILTER(J$63:J132,MOD(_xlfn.SEQUENCE(ROWS(J$63:J132)),5)=1)),ROUND(J$44/_xlfn.DAYS(J$16,I$16)*IF(YEAR(I$16+1)=$D133,_xlfn.DAYS(DATE($D133,12,31),I$16)+1,IF(AND(YEAR(I$16+1)&lt;$D133,$D133&lt;YEAR(J$16)),_xlfn.DAYS(DATE($D133,12,31),DATE($D133,1,1))+1,0)),0))</f>
        <v>0</v>
      </c>
      <c r="K133" s="116" cm="1">
        <f t="array" ref="K133">IF(YEAR(K$16)=$D133, K$44-SUM(_xlfn._xlws.FILTER(K$63:K132,MOD(_xlfn.SEQUENCE(ROWS(K$63:K132)),5)=1)),ROUND(K$44/_xlfn.DAYS(K$16,J$16)*IF(YEAR(J$16+1)=$D133,_xlfn.DAYS(DATE($D133,12,31),J$16)+1,IF(AND(YEAR(J$16+1)&lt;$D133,$D133&lt;YEAR(K$16)),_xlfn.DAYS(DATE($D133,12,31),DATE($D133,1,1))+1,0)),0))</f>
        <v>0</v>
      </c>
      <c r="L133" s="116" cm="1">
        <f t="array" ref="L133">IF(YEAR(L$16)=$D133, L$44-SUM(_xlfn._xlws.FILTER(L$63:L132,MOD(_xlfn.SEQUENCE(ROWS(L$63:L132)),5)=1)),ROUND(L$44/_xlfn.DAYS(L$16,K$16)*IF(YEAR(K$16+1)=$D133,_xlfn.DAYS(DATE($D133,12,31),K$16)+1,IF(AND(YEAR(K$16+1)&lt;$D133,$D133&lt;YEAR(L$16)),_xlfn.DAYS(DATE($D133,12,31),DATE($D133,1,1))+1,0)),0))</f>
        <v>0</v>
      </c>
      <c r="M133" s="116" cm="1">
        <f t="array" ref="M133">IF(YEAR(M$16)=$D133, M$44-SUM(_xlfn._xlws.FILTER(M$63:M132,MOD(_xlfn.SEQUENCE(ROWS(M$63:M132)),5)=1)),ROUND(M$44/_xlfn.DAYS(M$16,L$16)*IF(YEAR(L$16+1)=$D133,_xlfn.DAYS(DATE($D133,12,31),L$16)+1,IF(AND(YEAR(L$16+1)&lt;$D133,$D133&lt;YEAR(M$16)),_xlfn.DAYS(DATE($D133,12,31),DATE($D133,1,1))+1,0)),0))</f>
        <v>0</v>
      </c>
      <c r="N133" s="116" cm="1">
        <f t="array" ref="N133">IF(YEAR(N$16)=$D133, N$44-SUM(_xlfn._xlws.FILTER(N$63:N132,MOD(_xlfn.SEQUENCE(ROWS(N$63:N132)),5)=1)),ROUND(N$44/_xlfn.DAYS(N$16,M$16)*IF(YEAR(M$16+1)=$D133,_xlfn.DAYS(DATE($D133,12,31),M$16)+1,IF(AND(YEAR(M$16+1)&lt;$D133,$D133&lt;YEAR(N$16)),_xlfn.DAYS(DATE($D133,12,31),DATE($D133,1,1))+1,0)),0))</f>
        <v>0</v>
      </c>
      <c r="O133" s="116" cm="1">
        <f t="array" ref="O133">IF(YEAR(O$16)=$D133, O$44-SUM(_xlfn._xlws.FILTER(O$63:O132,MOD(_xlfn.SEQUENCE(ROWS(O$63:O132)),5)=1)),ROUND(O$44/_xlfn.DAYS(O$16,N$16)*IF(YEAR(N$16+1)=$D133,_xlfn.DAYS(DATE($D133,12,31),N$16)+1,IF(AND(YEAR(N$16+1)&lt;$D133,$D133&lt;YEAR(O$16)),_xlfn.DAYS(DATE($D133,12,31),DATE($D133,1,1))+1,0)),0))</f>
        <v>0</v>
      </c>
      <c r="P133" s="116" cm="1">
        <f t="array" ref="P133">IF(YEAR(P$16)=$D133, P$44-SUM(_xlfn._xlws.FILTER(P$63:P132,MOD(_xlfn.SEQUENCE(ROWS(P$63:P132)),5)=1)),ROUND(P$44/_xlfn.DAYS(P$16,O$16)*IF(YEAR(O$16+1)=$D133,_xlfn.DAYS(DATE($D133,12,31),O$16)+1,IF(AND(YEAR(O$16+1)&lt;$D133,$D133&lt;YEAR(P$16)),_xlfn.DAYS(DATE($D133,12,31),DATE($D133,1,1))+1,0)),0))</f>
        <v>0</v>
      </c>
      <c r="Q133" s="116" cm="1">
        <f t="array" ref="Q133">IF(YEAR(Q$16)=$D133, Q$44-SUM(_xlfn._xlws.FILTER(Q$63:Q132,MOD(_xlfn.SEQUENCE(ROWS(Q$63:Q132)),5)=1)),ROUND(Q$44/_xlfn.DAYS(Q$16,P$16)*IF(YEAR(P$16+1)=$D133,_xlfn.DAYS(DATE($D133,12,31),P$16)+1,IF(AND(YEAR(P$16+1)&lt;$D133,$D133&lt;YEAR(Q$16)),_xlfn.DAYS(DATE($D133,12,31),DATE($D133,1,1))+1,0)),0))</f>
        <v>0</v>
      </c>
      <c r="R133" s="116" cm="1">
        <f t="array" ref="R133">IF(YEAR(R$16)=$D133, R$44-SUM(_xlfn._xlws.FILTER(R$63:R132,MOD(_xlfn.SEQUENCE(ROWS(R$63:R132)),5)=1)),ROUND(R$44/_xlfn.DAYS(R$16,Q$16)*IF(YEAR(Q$16+1)=$D133,_xlfn.DAYS(DATE($D133,12,31),Q$16)+1,IF(AND(YEAR(Q$16+1)&lt;$D133,$D133&lt;YEAR(R$16)),_xlfn.DAYS(DATE($D133,12,31),DATE($D133,1,1))+1,0)),0))</f>
        <v>10976</v>
      </c>
      <c r="S133" s="116" cm="1">
        <f t="array" ref="S133">IF(YEAR(S$16)=$D133, S$44-SUM(_xlfn._xlws.FILTER(S$63:S132,MOD(_xlfn.SEQUENCE(ROWS(S$63:S132)),5)=1)),ROUND(S$44/_xlfn.DAYS(S$16,R$16)*IF(YEAR(R$16+1)=$D133,_xlfn.DAYS(DATE($D133,12,31),R$16)+1,IF(AND(YEAR(R$16+1)&lt;$D133,$D133&lt;YEAR(S$16)),_xlfn.DAYS(DATE($D133,12,31),DATE($D133,1,1))+1,0)),0))</f>
        <v>4433</v>
      </c>
      <c r="T133" s="116" cm="1">
        <f t="array" ref="T133">IF(YEAR(T$16)=$D133, T$44-SUM(_xlfn._xlws.FILTER(T$63:T132,MOD(_xlfn.SEQUENCE(ROWS(T$63:T132)),5)=1)),ROUND(T$44/_xlfn.DAYS(T$16,S$16)*IF(YEAR(S$16+1)=$D133,_xlfn.DAYS(DATE($D133,12,31),S$16)+1,IF(AND(YEAR(S$16+1)&lt;$D133,$D133&lt;YEAR(T$16)),_xlfn.DAYS(DATE($D133,12,31),DATE($D133,1,1))+1,0)),0))</f>
        <v>0</v>
      </c>
      <c r="U133" s="116" cm="1">
        <f t="array" ref="U133">IF(YEAR(U$16)=$D133, U$44-SUM(_xlfn._xlws.FILTER(U$63:U132,MOD(_xlfn.SEQUENCE(ROWS(U$63:U132)),5)=1)),ROUND(U$44/_xlfn.DAYS(U$16,T$16)*IF(YEAR(T$16+1)=$D133,_xlfn.DAYS(DATE($D133,12,31),T$16)+1,IF(AND(YEAR(T$16+1)&lt;$D133,$D133&lt;YEAR(U$16)),_xlfn.DAYS(DATE($D133,12,31),DATE($D133,1,1))+1,0)),0))</f>
        <v>0</v>
      </c>
      <c r="V133" s="116" cm="1">
        <f t="array" ref="V133">IF(YEAR(V$16)=$D133, V$44-SUM(_xlfn._xlws.FILTER(V$63:V132,MOD(_xlfn.SEQUENCE(ROWS(V$63:V132)),5)=1)),ROUND(V$44/_xlfn.DAYS(V$16,U$16)*IF(YEAR(U$16+1)=$D133,_xlfn.DAYS(DATE($D133,12,31),U$16)+1,IF(AND(YEAR(U$16+1)&lt;$D133,$D133&lt;YEAR(V$16)),_xlfn.DAYS(DATE($D133,12,31),DATE($D133,1,1))+1,0)),0))</f>
        <v>0</v>
      </c>
      <c r="W133" s="116" cm="1">
        <f t="array" ref="W133">IF(YEAR(W$16)=$D133, W$44-SUM(_xlfn._xlws.FILTER(W$63:W132,MOD(_xlfn.SEQUENCE(ROWS(W$63:W132)),5)=1)),ROUND(W$44/_xlfn.DAYS(W$16,V$16)*IF(YEAR(V$16+1)=$D133,_xlfn.DAYS(DATE($D133,12,31),V$16)+1,IF(AND(YEAR(V$16+1)&lt;$D133,$D133&lt;YEAR(W$16)),_xlfn.DAYS(DATE($D133,12,31),DATE($D133,1,1))+1,0)),0))</f>
        <v>0</v>
      </c>
      <c r="X133" s="116" cm="1">
        <f t="array" ref="X133">IF(YEAR(X$16)=$D133, X$44-SUM(_xlfn._xlws.FILTER(X$63:X132,MOD(_xlfn.SEQUENCE(ROWS(X$63:X132)),5)=1)),ROUND(X$44/_xlfn.DAYS(X$16,W$16)*IF(YEAR(W$16+1)=$D133,_xlfn.DAYS(DATE($D133,12,31),W$16)+1,IF(AND(YEAR(W$16+1)&lt;$D133,$D133&lt;YEAR(X$16)),_xlfn.DAYS(DATE($D133,12,31),DATE($D133,1,1))+1,0)),0))</f>
        <v>0</v>
      </c>
    </row>
    <row r="134" spans="1:24" ht="17" hidden="1" outlineLevel="1" x14ac:dyDescent="0.25">
      <c r="A134" s="5">
        <v>28</v>
      </c>
      <c r="B134" s="129" t="s">
        <v>164</v>
      </c>
      <c r="C134" s="114" t="s">
        <v>165</v>
      </c>
      <c r="D134" s="115">
        <f t="shared" si="36"/>
        <v>2034</v>
      </c>
      <c r="E134" s="116" cm="1">
        <f t="array" ref="E134">IF(YEAR(E$16)=$D134, E$46-SUM(_xlfn._xlws.FILTER(E$63:E133,MOD(_xlfn.SEQUENCE(ROWS(E$63:E133)),5)=2)),ROUND(E$46/_xlfn.DAYS(E$16,D$16)*IF(YEAR(D$16+1)=$D134,_xlfn.DAYS(DATE($D134,12,31),D$16)+1,IF(AND(YEAR(D$16+1)&lt;$D134,$D134&lt;YEAR(E$16)),_xlfn.DAYS(DATE($D134,12,31),DATE($D134,1,1))+1,0)),0))</f>
        <v>0</v>
      </c>
      <c r="F134" s="116" cm="1">
        <f t="array" ref="F134">IF(YEAR(F$16)=$D134, F$46-SUM(_xlfn._xlws.FILTER(F$63:F133,MOD(_xlfn.SEQUENCE(ROWS(F$63:F133)),5)=2)),ROUND(F$46/_xlfn.DAYS(F$16,E$16)*IF(YEAR(E$16+1)=$D134,_xlfn.DAYS(DATE($D134,12,31),E$16)+1,IF(AND(YEAR(E$16+1)&lt;$D134,$D134&lt;YEAR(F$16)),_xlfn.DAYS(DATE($D134,12,31),DATE($D134,1,1))+1,0)),0))</f>
        <v>0</v>
      </c>
      <c r="G134" s="116" cm="1">
        <f t="array" ref="G134">IF(YEAR(G$16)=$D134, G$46-SUM(_xlfn._xlws.FILTER(G$63:G133,MOD(_xlfn.SEQUENCE(ROWS(G$63:G133)),5)=2)),ROUND(G$46/_xlfn.DAYS(G$16,F$16)*IF(YEAR(F$16+1)=$D134,_xlfn.DAYS(DATE($D134,12,31),F$16)+1,IF(AND(YEAR(F$16+1)&lt;$D134,$D134&lt;YEAR(G$16)),_xlfn.DAYS(DATE($D134,12,31),DATE($D134,1,1))+1,0)),0))</f>
        <v>0</v>
      </c>
      <c r="H134" s="116" cm="1">
        <f t="array" ref="H134">IF(YEAR(H$16)=$D134, H$46-SUM(_xlfn._xlws.FILTER(H$63:H133,MOD(_xlfn.SEQUENCE(ROWS(H$63:H133)),5)=2)),ROUND(H$46/_xlfn.DAYS(H$16,G$16)*IF(YEAR(G$16+1)=$D134,_xlfn.DAYS(DATE($D134,12,31),G$16)+1,IF(AND(YEAR(G$16+1)&lt;$D134,$D134&lt;YEAR(H$16)),_xlfn.DAYS(DATE($D134,12,31),DATE($D134,1,1))+1,0)),0))</f>
        <v>0</v>
      </c>
      <c r="I134" s="116" cm="1">
        <f t="array" ref="I134">IF(YEAR(I$16)=$D134, I$46-SUM(_xlfn._xlws.FILTER(I$63:I133,MOD(_xlfn.SEQUENCE(ROWS(I$63:I133)),5)=2)),ROUND(I$46/_xlfn.DAYS(I$16,H$16)*IF(YEAR(H$16+1)=$D134,_xlfn.DAYS(DATE($D134,12,31),H$16)+1,IF(AND(YEAR(H$16+1)&lt;$D134,$D134&lt;YEAR(I$16)),_xlfn.DAYS(DATE($D134,12,31),DATE($D134,1,1))+1,0)),0))</f>
        <v>0</v>
      </c>
      <c r="J134" s="116" cm="1">
        <f t="array" ref="J134">IF(YEAR(J$16)=$D134, J$46-SUM(_xlfn._xlws.FILTER(J$63:J133,MOD(_xlfn.SEQUENCE(ROWS(J$63:J133)),5)=2)),ROUND(J$46/_xlfn.DAYS(J$16,I$16)*IF(YEAR(I$16+1)=$D134,_xlfn.DAYS(DATE($D134,12,31),I$16)+1,IF(AND(YEAR(I$16+1)&lt;$D134,$D134&lt;YEAR(J$16)),_xlfn.DAYS(DATE($D134,12,31),DATE($D134,1,1))+1,0)),0))</f>
        <v>0</v>
      </c>
      <c r="K134" s="116" cm="1">
        <f t="array" ref="K134">IF(YEAR(K$16)=$D134, K$46-SUM(_xlfn._xlws.FILTER(K$63:K133,MOD(_xlfn.SEQUENCE(ROWS(K$63:K133)),5)=2)),ROUND(K$46/_xlfn.DAYS(K$16,J$16)*IF(YEAR(J$16+1)=$D134,_xlfn.DAYS(DATE($D134,12,31),J$16)+1,IF(AND(YEAR(J$16+1)&lt;$D134,$D134&lt;YEAR(K$16)),_xlfn.DAYS(DATE($D134,12,31),DATE($D134,1,1))+1,0)),0))</f>
        <v>0</v>
      </c>
      <c r="L134" s="116" cm="1">
        <f t="array" ref="L134">IF(YEAR(L$16)=$D134, L$46-SUM(_xlfn._xlws.FILTER(L$63:L133,MOD(_xlfn.SEQUENCE(ROWS(L$63:L133)),5)=2)),ROUND(L$46/_xlfn.DAYS(L$16,K$16)*IF(YEAR(K$16+1)=$D134,_xlfn.DAYS(DATE($D134,12,31),K$16)+1,IF(AND(YEAR(K$16+1)&lt;$D134,$D134&lt;YEAR(L$16)),_xlfn.DAYS(DATE($D134,12,31),DATE($D134,1,1))+1,0)),0))</f>
        <v>0</v>
      </c>
      <c r="M134" s="116" cm="1">
        <f t="array" ref="M134">IF(YEAR(M$16)=$D134, M$46-SUM(_xlfn._xlws.FILTER(M$63:M133,MOD(_xlfn.SEQUENCE(ROWS(M$63:M133)),5)=2)),ROUND(M$46/_xlfn.DAYS(M$16,L$16)*IF(YEAR(L$16+1)=$D134,_xlfn.DAYS(DATE($D134,12,31),L$16)+1,IF(AND(YEAR(L$16+1)&lt;$D134,$D134&lt;YEAR(M$16)),_xlfn.DAYS(DATE($D134,12,31),DATE($D134,1,1))+1,0)),0))</f>
        <v>0</v>
      </c>
      <c r="N134" s="116" cm="1">
        <f t="array" ref="N134">IF(YEAR(N$16)=$D134, N$46-SUM(_xlfn._xlws.FILTER(N$63:N133,MOD(_xlfn.SEQUENCE(ROWS(N$63:N133)),5)=2)),ROUND(N$46/_xlfn.DAYS(N$16,M$16)*IF(YEAR(M$16+1)=$D134,_xlfn.DAYS(DATE($D134,12,31),M$16)+1,IF(AND(YEAR(M$16+1)&lt;$D134,$D134&lt;YEAR(N$16)),_xlfn.DAYS(DATE($D134,12,31),DATE($D134,1,1))+1,0)),0))</f>
        <v>0</v>
      </c>
      <c r="O134" s="116" cm="1">
        <f t="array" ref="O134">IF(YEAR(O$16)=$D134, O$46-SUM(_xlfn._xlws.FILTER(O$63:O133,MOD(_xlfn.SEQUENCE(ROWS(O$63:O133)),5)=2)),ROUND(O$46/_xlfn.DAYS(O$16,N$16)*IF(YEAR(N$16+1)=$D134,_xlfn.DAYS(DATE($D134,12,31),N$16)+1,IF(AND(YEAR(N$16+1)&lt;$D134,$D134&lt;YEAR(O$16)),_xlfn.DAYS(DATE($D134,12,31),DATE($D134,1,1))+1,0)),0))</f>
        <v>0</v>
      </c>
      <c r="P134" s="116" cm="1">
        <f t="array" ref="P134">IF(YEAR(P$16)=$D134, P$46-SUM(_xlfn._xlws.FILTER(P$63:P133,MOD(_xlfn.SEQUENCE(ROWS(P$63:P133)),5)=2)),ROUND(P$46/_xlfn.DAYS(P$16,O$16)*IF(YEAR(O$16+1)=$D134,_xlfn.DAYS(DATE($D134,12,31),O$16)+1,IF(AND(YEAR(O$16+1)&lt;$D134,$D134&lt;YEAR(P$16)),_xlfn.DAYS(DATE($D134,12,31),DATE($D134,1,1))+1,0)),0))</f>
        <v>0</v>
      </c>
      <c r="Q134" s="116" cm="1">
        <f t="array" ref="Q134">IF(YEAR(Q$16)=$D134, Q$46-SUM(_xlfn._xlws.FILTER(Q$63:Q133,MOD(_xlfn.SEQUENCE(ROWS(Q$63:Q133)),5)=2)),ROUND(Q$46/_xlfn.DAYS(Q$16,P$16)*IF(YEAR(P$16+1)=$D134,_xlfn.DAYS(DATE($D134,12,31),P$16)+1,IF(AND(YEAR(P$16+1)&lt;$D134,$D134&lt;YEAR(Q$16)),_xlfn.DAYS(DATE($D134,12,31),DATE($D134,1,1))+1,0)),0))</f>
        <v>0</v>
      </c>
      <c r="R134" s="116" cm="1">
        <f t="array" ref="R134">IF(YEAR(R$16)=$D134, R$46-SUM(_xlfn._xlws.FILTER(R$63:R133,MOD(_xlfn.SEQUENCE(ROWS(R$63:R133)),5)=2)),ROUND(R$46/_xlfn.DAYS(R$16,Q$16)*IF(YEAR(Q$16+1)=$D134,_xlfn.DAYS(DATE($D134,12,31),Q$16)+1,IF(AND(YEAR(Q$16+1)&lt;$D134,$D134&lt;YEAR(R$16)),_xlfn.DAYS(DATE($D134,12,31),DATE($D134,1,1))+1,0)),0))</f>
        <v>1647</v>
      </c>
      <c r="S134" s="116" cm="1">
        <f t="array" ref="S134">IF(YEAR(S$16)=$D134, S$46-SUM(_xlfn._xlws.FILTER(S$63:S133,MOD(_xlfn.SEQUENCE(ROWS(S$63:S133)),5)=2)),ROUND(S$46/_xlfn.DAYS(S$16,R$16)*IF(YEAR(R$16+1)=$D134,_xlfn.DAYS(DATE($D134,12,31),R$16)+1,IF(AND(YEAR(R$16+1)&lt;$D134,$D134&lt;YEAR(S$16)),_xlfn.DAYS(DATE($D134,12,31),DATE($D134,1,1))+1,0)),0))</f>
        <v>665</v>
      </c>
      <c r="T134" s="116" cm="1">
        <f t="array" ref="T134">IF(YEAR(T$16)=$D134, T$46-SUM(_xlfn._xlws.FILTER(T$63:T133,MOD(_xlfn.SEQUENCE(ROWS(T$63:T133)),5)=2)),ROUND(T$46/_xlfn.DAYS(T$16,S$16)*IF(YEAR(S$16+1)=$D134,_xlfn.DAYS(DATE($D134,12,31),S$16)+1,IF(AND(YEAR(S$16+1)&lt;$D134,$D134&lt;YEAR(T$16)),_xlfn.DAYS(DATE($D134,12,31),DATE($D134,1,1))+1,0)),0))</f>
        <v>0</v>
      </c>
      <c r="U134" s="116" cm="1">
        <f t="array" ref="U134">IF(YEAR(U$16)=$D134, U$46-SUM(_xlfn._xlws.FILTER(U$63:U133,MOD(_xlfn.SEQUENCE(ROWS(U$63:U133)),5)=2)),ROUND(U$46/_xlfn.DAYS(U$16,T$16)*IF(YEAR(T$16+1)=$D134,_xlfn.DAYS(DATE($D134,12,31),T$16)+1,IF(AND(YEAR(T$16+1)&lt;$D134,$D134&lt;YEAR(U$16)),_xlfn.DAYS(DATE($D134,12,31),DATE($D134,1,1))+1,0)),0))</f>
        <v>0</v>
      </c>
      <c r="V134" s="116" cm="1">
        <f t="array" ref="V134">IF(YEAR(V$16)=$D134, V$46-SUM(_xlfn._xlws.FILTER(V$63:V133,MOD(_xlfn.SEQUENCE(ROWS(V$63:V133)),5)=2)),ROUND(V$46/_xlfn.DAYS(V$16,U$16)*IF(YEAR(U$16+1)=$D134,_xlfn.DAYS(DATE($D134,12,31),U$16)+1,IF(AND(YEAR(U$16+1)&lt;$D134,$D134&lt;YEAR(V$16)),_xlfn.DAYS(DATE($D134,12,31),DATE($D134,1,1))+1,0)),0))</f>
        <v>0</v>
      </c>
      <c r="W134" s="116" cm="1">
        <f t="array" ref="W134">IF(YEAR(W$16)=$D134, W$46-SUM(_xlfn._xlws.FILTER(W$63:W133,MOD(_xlfn.SEQUENCE(ROWS(W$63:W133)),5)=2)),ROUND(W$46/_xlfn.DAYS(W$16,V$16)*IF(YEAR(V$16+1)=$D134,_xlfn.DAYS(DATE($D134,12,31),V$16)+1,IF(AND(YEAR(V$16+1)&lt;$D134,$D134&lt;YEAR(W$16)),_xlfn.DAYS(DATE($D134,12,31),DATE($D134,1,1))+1,0)),0))</f>
        <v>0</v>
      </c>
      <c r="X134" s="116" cm="1">
        <f t="array" ref="X134">IF(YEAR(X$16)=$D134, X$46-SUM(_xlfn._xlws.FILTER(X$63:X133,MOD(_xlfn.SEQUENCE(ROWS(X$63:X133)),5)=2)),ROUND(X$46/_xlfn.DAYS(X$16,W$16)*IF(YEAR(W$16+1)=$D134,_xlfn.DAYS(DATE($D134,12,31),W$16)+1,IF(AND(YEAR(W$16+1)&lt;$D134,$D134&lt;YEAR(X$16)),_xlfn.DAYS(DATE($D134,12,31),DATE($D134,1,1))+1,0)),0))</f>
        <v>0</v>
      </c>
    </row>
    <row r="135" spans="1:24" ht="17" hidden="1" outlineLevel="1" x14ac:dyDescent="0.25">
      <c r="A135" s="5">
        <v>29</v>
      </c>
      <c r="B135" s="129" t="s">
        <v>166</v>
      </c>
      <c r="C135" s="114" t="s">
        <v>167</v>
      </c>
      <c r="D135" s="115">
        <f t="shared" si="36"/>
        <v>2034</v>
      </c>
      <c r="E135" s="116">
        <f>E133-E134</f>
        <v>0</v>
      </c>
      <c r="F135" s="116">
        <f t="shared" ref="F135:X135" si="59">F133-F134</f>
        <v>0</v>
      </c>
      <c r="G135" s="116">
        <f t="shared" si="59"/>
        <v>0</v>
      </c>
      <c r="H135" s="116">
        <f t="shared" si="59"/>
        <v>0</v>
      </c>
      <c r="I135" s="116">
        <f t="shared" si="59"/>
        <v>0</v>
      </c>
      <c r="J135" s="116">
        <f t="shared" si="59"/>
        <v>0</v>
      </c>
      <c r="K135" s="116">
        <f t="shared" si="59"/>
        <v>0</v>
      </c>
      <c r="L135" s="116">
        <f t="shared" si="59"/>
        <v>0</v>
      </c>
      <c r="M135" s="116">
        <f t="shared" si="59"/>
        <v>0</v>
      </c>
      <c r="N135" s="116">
        <f t="shared" si="59"/>
        <v>0</v>
      </c>
      <c r="O135" s="116">
        <f t="shared" si="59"/>
        <v>0</v>
      </c>
      <c r="P135" s="116">
        <f t="shared" si="59"/>
        <v>0</v>
      </c>
      <c r="Q135" s="116">
        <f t="shared" si="59"/>
        <v>0</v>
      </c>
      <c r="R135" s="116">
        <f t="shared" si="59"/>
        <v>9329</v>
      </c>
      <c r="S135" s="116">
        <f t="shared" si="59"/>
        <v>3768</v>
      </c>
      <c r="T135" s="116">
        <f t="shared" si="59"/>
        <v>0</v>
      </c>
      <c r="U135" s="116">
        <f t="shared" si="59"/>
        <v>0</v>
      </c>
      <c r="V135" s="116">
        <f t="shared" si="59"/>
        <v>0</v>
      </c>
      <c r="W135" s="116">
        <f t="shared" si="59"/>
        <v>0</v>
      </c>
      <c r="X135" s="116">
        <f t="shared" si="59"/>
        <v>0</v>
      </c>
    </row>
    <row r="136" spans="1:24" ht="17" hidden="1" outlineLevel="1" x14ac:dyDescent="0.25">
      <c r="A136" s="5">
        <v>31</v>
      </c>
      <c r="B136" s="129" t="s">
        <v>168</v>
      </c>
      <c r="C136" s="114" t="s">
        <v>169</v>
      </c>
      <c r="D136" s="115">
        <f t="shared" si="36"/>
        <v>2034</v>
      </c>
      <c r="E136" s="116" cm="1">
        <f t="array" ref="E136">IF(YEAR(E$16)=$D136, E$59-SUM(_xlfn._xlws.FILTER(E$63:E135,MOD(_xlfn.SEQUENCE(ROWS(E$63:E135)),5)=4)),ROUND(E$59/_xlfn.DAYS(E$16,D$16)*IF(YEAR(D$16+1)=$D136,_xlfn.DAYS(DATE($D136,12,31),D$16)+1,IF(AND(YEAR(D$16+1)&lt;$D136,$D136&lt;YEAR(E$16)),_xlfn.DAYS(DATE($D136,12,31),DATE($D136,1,1))+1,0)),0))</f>
        <v>0</v>
      </c>
      <c r="F136" s="116" cm="1">
        <f t="array" ref="F136">IF(YEAR(F$16)=$D136, F$59-SUM(_xlfn._xlws.FILTER(F$63:F135,MOD(_xlfn.SEQUENCE(ROWS(F$63:F135)),5)=4)),ROUND(F$59/_xlfn.DAYS(F$16,E$16)*IF(YEAR(E$16+1)=$D136,_xlfn.DAYS(DATE($D136,12,31),E$16)+1,IF(AND(YEAR(E$16+1)&lt;$D136,$D136&lt;YEAR(F$16)),_xlfn.DAYS(DATE($D136,12,31),DATE($D136,1,1))+1,0)),0))</f>
        <v>0</v>
      </c>
      <c r="G136" s="116" cm="1">
        <f t="array" ref="G136">IF(YEAR(G$16)=$D136, G$59-SUM(_xlfn._xlws.FILTER(G$63:G135,MOD(_xlfn.SEQUENCE(ROWS(G$63:G135)),5)=4)),ROUND(G$59/_xlfn.DAYS(G$16,F$16)*IF(YEAR(F$16+1)=$D136,_xlfn.DAYS(DATE($D136,12,31),F$16)+1,IF(AND(YEAR(F$16+1)&lt;$D136,$D136&lt;YEAR(G$16)),_xlfn.DAYS(DATE($D136,12,31),DATE($D136,1,1))+1,0)),0))</f>
        <v>0</v>
      </c>
      <c r="H136" s="116" cm="1">
        <f t="array" ref="H136">IF(YEAR(H$16)=$D136, H$59-SUM(_xlfn._xlws.FILTER(H$63:H135,MOD(_xlfn.SEQUENCE(ROWS(H$63:H135)),5)=4)),ROUND(H$59/_xlfn.DAYS(H$16,G$16)*IF(YEAR(G$16+1)=$D136,_xlfn.DAYS(DATE($D136,12,31),G$16)+1,IF(AND(YEAR(G$16+1)&lt;$D136,$D136&lt;YEAR(H$16)),_xlfn.DAYS(DATE($D136,12,31),DATE($D136,1,1))+1,0)),0))</f>
        <v>0</v>
      </c>
      <c r="I136" s="116" cm="1">
        <f t="array" ref="I136">IF(YEAR(I$16)=$D136, I$59-SUM(_xlfn._xlws.FILTER(I$63:I135,MOD(_xlfn.SEQUENCE(ROWS(I$63:I135)),5)=4)),ROUND(I$59/_xlfn.DAYS(I$16,H$16)*IF(YEAR(H$16+1)=$D136,_xlfn.DAYS(DATE($D136,12,31),H$16)+1,IF(AND(YEAR(H$16+1)&lt;$D136,$D136&lt;YEAR(I$16)),_xlfn.DAYS(DATE($D136,12,31),DATE($D136,1,1))+1,0)),0))</f>
        <v>0</v>
      </c>
      <c r="J136" s="116" cm="1">
        <f t="array" ref="J136">IF(YEAR(J$16)=$D136, J$59-SUM(_xlfn._xlws.FILTER(J$63:J135,MOD(_xlfn.SEQUENCE(ROWS(J$63:J135)),5)=4)),ROUND(J$59/_xlfn.DAYS(J$16,I$16)*IF(YEAR(I$16+1)=$D136,_xlfn.DAYS(DATE($D136,12,31),I$16)+1,IF(AND(YEAR(I$16+1)&lt;$D136,$D136&lt;YEAR(J$16)),_xlfn.DAYS(DATE($D136,12,31),DATE($D136,1,1))+1,0)),0))</f>
        <v>0</v>
      </c>
      <c r="K136" s="116" cm="1">
        <f t="array" ref="K136">IF(YEAR(K$16)=$D136, K$59-SUM(_xlfn._xlws.FILTER(K$63:K135,MOD(_xlfn.SEQUENCE(ROWS(K$63:K135)),5)=4)),ROUND(K$59/_xlfn.DAYS(K$16,J$16)*IF(YEAR(J$16+1)=$D136,_xlfn.DAYS(DATE($D136,12,31),J$16)+1,IF(AND(YEAR(J$16+1)&lt;$D136,$D136&lt;YEAR(K$16)),_xlfn.DAYS(DATE($D136,12,31),DATE($D136,1,1))+1,0)),0))</f>
        <v>0</v>
      </c>
      <c r="L136" s="116" cm="1">
        <f t="array" ref="L136">IF(YEAR(L$16)=$D136, L$59-SUM(_xlfn._xlws.FILTER(L$63:L135,MOD(_xlfn.SEQUENCE(ROWS(L$63:L135)),5)=4)),ROUND(L$59/_xlfn.DAYS(L$16,K$16)*IF(YEAR(K$16+1)=$D136,_xlfn.DAYS(DATE($D136,12,31),K$16)+1,IF(AND(YEAR(K$16+1)&lt;$D136,$D136&lt;YEAR(L$16)),_xlfn.DAYS(DATE($D136,12,31),DATE($D136,1,1))+1,0)),0))</f>
        <v>0</v>
      </c>
      <c r="M136" s="116" cm="1">
        <f t="array" ref="M136">IF(YEAR(M$16)=$D136, M$59-SUM(_xlfn._xlws.FILTER(M$63:M135,MOD(_xlfn.SEQUENCE(ROWS(M$63:M135)),5)=4)),ROUND(M$59/_xlfn.DAYS(M$16,L$16)*IF(YEAR(L$16+1)=$D136,_xlfn.DAYS(DATE($D136,12,31),L$16)+1,IF(AND(YEAR(L$16+1)&lt;$D136,$D136&lt;YEAR(M$16)),_xlfn.DAYS(DATE($D136,12,31),DATE($D136,1,1))+1,0)),0))</f>
        <v>0</v>
      </c>
      <c r="N136" s="116" cm="1">
        <f t="array" ref="N136">IF(YEAR(N$16)=$D136, N$59-SUM(_xlfn._xlws.FILTER(N$63:N135,MOD(_xlfn.SEQUENCE(ROWS(N$63:N135)),5)=4)),ROUND(N$59/_xlfn.DAYS(N$16,M$16)*IF(YEAR(M$16+1)=$D136,_xlfn.DAYS(DATE($D136,12,31),M$16)+1,IF(AND(YEAR(M$16+1)&lt;$D136,$D136&lt;YEAR(N$16)),_xlfn.DAYS(DATE($D136,12,31),DATE($D136,1,1))+1,0)),0))</f>
        <v>0</v>
      </c>
      <c r="O136" s="116" cm="1">
        <f t="array" ref="O136">IF(YEAR(O$16)=$D136, O$59-SUM(_xlfn._xlws.FILTER(O$63:O135,MOD(_xlfn.SEQUENCE(ROWS(O$63:O135)),5)=4)),ROUND(O$59/_xlfn.DAYS(O$16,N$16)*IF(YEAR(N$16+1)=$D136,_xlfn.DAYS(DATE($D136,12,31),N$16)+1,IF(AND(YEAR(N$16+1)&lt;$D136,$D136&lt;YEAR(O$16)),_xlfn.DAYS(DATE($D136,12,31),DATE($D136,1,1))+1,0)),0))</f>
        <v>0</v>
      </c>
      <c r="P136" s="116" cm="1">
        <f t="array" ref="P136">IF(YEAR(P$16)=$D136, P$59-SUM(_xlfn._xlws.FILTER(P$63:P135,MOD(_xlfn.SEQUENCE(ROWS(P$63:P135)),5)=4)),ROUND(P$59/_xlfn.DAYS(P$16,O$16)*IF(YEAR(O$16+1)=$D136,_xlfn.DAYS(DATE($D136,12,31),O$16)+1,IF(AND(YEAR(O$16+1)&lt;$D136,$D136&lt;YEAR(P$16)),_xlfn.DAYS(DATE($D136,12,31),DATE($D136,1,1))+1,0)),0))</f>
        <v>0</v>
      </c>
      <c r="Q136" s="116" cm="1">
        <f t="array" ref="Q136">IF(YEAR(Q$16)=$D136, Q$59-SUM(_xlfn._xlws.FILTER(Q$63:Q135,MOD(_xlfn.SEQUENCE(ROWS(Q$63:Q135)),5)=4)),ROUND(Q$59/_xlfn.DAYS(Q$16,P$16)*IF(YEAR(P$16+1)=$D136,_xlfn.DAYS(DATE($D136,12,31),P$16)+1,IF(AND(YEAR(P$16+1)&lt;$D136,$D136&lt;YEAR(Q$16)),_xlfn.DAYS(DATE($D136,12,31),DATE($D136,1,1))+1,0)),0))</f>
        <v>0</v>
      </c>
      <c r="R136" s="116" cm="1">
        <f t="array" ref="R136">IF(YEAR(R$16)=$D136, R$59-SUM(_xlfn._xlws.FILTER(R$63:R135,MOD(_xlfn.SEQUENCE(ROWS(R$63:R135)),5)=4)),ROUND(R$59/_xlfn.DAYS(R$16,Q$16)*IF(YEAR(Q$16+1)=$D136,_xlfn.DAYS(DATE($D136,12,31),Q$16)+1,IF(AND(YEAR(Q$16+1)&lt;$D136,$D136&lt;YEAR(R$16)),_xlfn.DAYS(DATE($D136,12,31),DATE($D136,1,1))+1,0)),0))</f>
        <v>10976</v>
      </c>
      <c r="S136" s="116" cm="1">
        <f t="array" ref="S136">IF(YEAR(S$16)=$D136, S$59-SUM(_xlfn._xlws.FILTER(S$63:S135,MOD(_xlfn.SEQUENCE(ROWS(S$63:S135)),5)=4)),ROUND(S$59/_xlfn.DAYS(S$16,R$16)*IF(YEAR(R$16+1)=$D136,_xlfn.DAYS(DATE($D136,12,31),R$16)+1,IF(AND(YEAR(R$16+1)&lt;$D136,$D136&lt;YEAR(S$16)),_xlfn.DAYS(DATE($D136,12,31),DATE($D136,1,1))+1,0)),0))</f>
        <v>4433</v>
      </c>
      <c r="T136" s="116" cm="1">
        <f t="array" ref="T136">IF(YEAR(T$16)=$D136, T$59-SUM(_xlfn._xlws.FILTER(T$63:T135,MOD(_xlfn.SEQUENCE(ROWS(T$63:T135)),5)=4)),ROUND(T$59/_xlfn.DAYS(T$16,S$16)*IF(YEAR(S$16+1)=$D136,_xlfn.DAYS(DATE($D136,12,31),S$16)+1,IF(AND(YEAR(S$16+1)&lt;$D136,$D136&lt;YEAR(T$16)),_xlfn.DAYS(DATE($D136,12,31),DATE($D136,1,1))+1,0)),0))</f>
        <v>0</v>
      </c>
      <c r="U136" s="116" cm="1">
        <f t="array" ref="U136">IF(YEAR(U$16)=$D136, U$59-SUM(_xlfn._xlws.FILTER(U$63:U135,MOD(_xlfn.SEQUENCE(ROWS(U$63:U135)),5)=4)),ROUND(U$59/_xlfn.DAYS(U$16,T$16)*IF(YEAR(T$16+1)=$D136,_xlfn.DAYS(DATE($D136,12,31),T$16)+1,IF(AND(YEAR(T$16+1)&lt;$D136,$D136&lt;YEAR(U$16)),_xlfn.DAYS(DATE($D136,12,31),DATE($D136,1,1))+1,0)),0))</f>
        <v>0</v>
      </c>
      <c r="V136" s="116" cm="1">
        <f t="array" ref="V136">IF(YEAR(V$16)=$D136, V$59-SUM(_xlfn._xlws.FILTER(V$63:V135,MOD(_xlfn.SEQUENCE(ROWS(V$63:V135)),5)=4)),ROUND(V$59/_xlfn.DAYS(V$16,U$16)*IF(YEAR(U$16+1)=$D136,_xlfn.DAYS(DATE($D136,12,31),U$16)+1,IF(AND(YEAR(U$16+1)&lt;$D136,$D136&lt;YEAR(V$16)),_xlfn.DAYS(DATE($D136,12,31),DATE($D136,1,1))+1,0)),0))</f>
        <v>0</v>
      </c>
      <c r="W136" s="116" cm="1">
        <f t="array" ref="W136">IF(YEAR(W$16)=$D136, W$59-SUM(_xlfn._xlws.FILTER(W$63:W135,MOD(_xlfn.SEQUENCE(ROWS(W$63:W135)),5)=4)),ROUND(W$59/_xlfn.DAYS(W$16,V$16)*IF(YEAR(V$16+1)=$D136,_xlfn.DAYS(DATE($D136,12,31),V$16)+1,IF(AND(YEAR(V$16+1)&lt;$D136,$D136&lt;YEAR(W$16)),_xlfn.DAYS(DATE($D136,12,31),DATE($D136,1,1))+1,0)),0))</f>
        <v>0</v>
      </c>
      <c r="X136" s="116" cm="1">
        <f t="array" ref="X136">IF(YEAR(X$16)=$D136, X$59-SUM(_xlfn._xlws.FILTER(X$63:X135,MOD(_xlfn.SEQUENCE(ROWS(X$63:X135)),5)=4)),ROUND(X$59/_xlfn.DAYS(X$16,W$16)*IF(YEAR(W$16+1)=$D136,_xlfn.DAYS(DATE($D136,12,31),W$16)+1,IF(AND(YEAR(W$16+1)&lt;$D136,$D136&lt;YEAR(X$16)),_xlfn.DAYS(DATE($D136,12,31),DATE($D136,1,1))+1,0)),0))</f>
        <v>0</v>
      </c>
    </row>
    <row r="137" spans="1:24" ht="17" hidden="1" outlineLevel="1" x14ac:dyDescent="0.25">
      <c r="A137" s="5">
        <v>33</v>
      </c>
      <c r="B137" s="129" t="s">
        <v>170</v>
      </c>
      <c r="C137" s="117" t="s">
        <v>171</v>
      </c>
      <c r="D137" s="118">
        <f t="shared" si="36"/>
        <v>2034</v>
      </c>
      <c r="E137" s="119">
        <f>E133-E136</f>
        <v>0</v>
      </c>
      <c r="F137" s="119">
        <f t="shared" ref="F137:X137" si="60">F133-F136</f>
        <v>0</v>
      </c>
      <c r="G137" s="119">
        <f t="shared" si="60"/>
        <v>0</v>
      </c>
      <c r="H137" s="119">
        <f t="shared" si="60"/>
        <v>0</v>
      </c>
      <c r="I137" s="119">
        <f t="shared" si="60"/>
        <v>0</v>
      </c>
      <c r="J137" s="119">
        <f t="shared" si="60"/>
        <v>0</v>
      </c>
      <c r="K137" s="119">
        <f t="shared" si="60"/>
        <v>0</v>
      </c>
      <c r="L137" s="119">
        <f t="shared" si="60"/>
        <v>0</v>
      </c>
      <c r="M137" s="119">
        <f t="shared" si="60"/>
        <v>0</v>
      </c>
      <c r="N137" s="119">
        <f t="shared" si="60"/>
        <v>0</v>
      </c>
      <c r="O137" s="119">
        <f t="shared" si="60"/>
        <v>0</v>
      </c>
      <c r="P137" s="119">
        <f t="shared" si="60"/>
        <v>0</v>
      </c>
      <c r="Q137" s="119">
        <f t="shared" si="60"/>
        <v>0</v>
      </c>
      <c r="R137" s="119">
        <f t="shared" si="60"/>
        <v>0</v>
      </c>
      <c r="S137" s="119">
        <f t="shared" si="60"/>
        <v>0</v>
      </c>
      <c r="T137" s="119">
        <f t="shared" si="60"/>
        <v>0</v>
      </c>
      <c r="U137" s="119">
        <f t="shared" si="60"/>
        <v>0</v>
      </c>
      <c r="V137" s="119">
        <f t="shared" si="60"/>
        <v>0</v>
      </c>
      <c r="W137" s="119">
        <f t="shared" si="60"/>
        <v>0</v>
      </c>
      <c r="X137" s="119">
        <f t="shared" si="60"/>
        <v>0</v>
      </c>
    </row>
    <row r="138" spans="1:24" ht="17" hidden="1" outlineLevel="1" x14ac:dyDescent="0.25">
      <c r="A138" s="5">
        <v>27</v>
      </c>
      <c r="B138" s="37" t="s">
        <v>162</v>
      </c>
      <c r="C138" s="120" t="s">
        <v>163</v>
      </c>
      <c r="D138" s="121">
        <f t="shared" si="36"/>
        <v>2035</v>
      </c>
      <c r="E138" s="122" cm="1">
        <f t="array" ref="E138">IF(YEAR(E$16)=$D138, E$44-SUM(_xlfn._xlws.FILTER(E$63:E137,MOD(_xlfn.SEQUENCE(ROWS(E$63:E137)),5)=1)),ROUND(E$44/_xlfn.DAYS(E$16,D$16)*IF(YEAR(D$16+1)=$D138,_xlfn.DAYS(DATE($D138,12,31),D$16)+1,IF(AND(YEAR(D$16+1)&lt;$D138,$D138&lt;YEAR(E$16)),_xlfn.DAYS(DATE($D138,12,31),DATE($D138,1,1))+1,0)),0))</f>
        <v>0</v>
      </c>
      <c r="F138" s="122" cm="1">
        <f t="array" ref="F138">IF(YEAR(F$16)=$D138, F$44-SUM(_xlfn._xlws.FILTER(F$63:F137,MOD(_xlfn.SEQUENCE(ROWS(F$63:F137)),5)=1)),ROUND(F$44/_xlfn.DAYS(F$16,E$16)*IF(YEAR(E$16+1)=$D138,_xlfn.DAYS(DATE($D138,12,31),E$16)+1,IF(AND(YEAR(E$16+1)&lt;$D138,$D138&lt;YEAR(F$16)),_xlfn.DAYS(DATE($D138,12,31),DATE($D138,1,1))+1,0)),0))</f>
        <v>0</v>
      </c>
      <c r="G138" s="122" cm="1">
        <f t="array" ref="G138">IF(YEAR(G$16)=$D138, G$44-SUM(_xlfn._xlws.FILTER(G$63:G137,MOD(_xlfn.SEQUENCE(ROWS(G$63:G137)),5)=1)),ROUND(G$44/_xlfn.DAYS(G$16,F$16)*IF(YEAR(F$16+1)=$D138,_xlfn.DAYS(DATE($D138,12,31),F$16)+1,IF(AND(YEAR(F$16+1)&lt;$D138,$D138&lt;YEAR(G$16)),_xlfn.DAYS(DATE($D138,12,31),DATE($D138,1,1))+1,0)),0))</f>
        <v>0</v>
      </c>
      <c r="H138" s="122" cm="1">
        <f t="array" ref="H138">IF(YEAR(H$16)=$D138, H$44-SUM(_xlfn._xlws.FILTER(H$63:H137,MOD(_xlfn.SEQUENCE(ROWS(H$63:H137)),5)=1)),ROUND(H$44/_xlfn.DAYS(H$16,G$16)*IF(YEAR(G$16+1)=$D138,_xlfn.DAYS(DATE($D138,12,31),G$16)+1,IF(AND(YEAR(G$16+1)&lt;$D138,$D138&lt;YEAR(H$16)),_xlfn.DAYS(DATE($D138,12,31),DATE($D138,1,1))+1,0)),0))</f>
        <v>0</v>
      </c>
      <c r="I138" s="122" cm="1">
        <f t="array" ref="I138">IF(YEAR(I$16)=$D138, I$44-SUM(_xlfn._xlws.FILTER(I$63:I137,MOD(_xlfn.SEQUENCE(ROWS(I$63:I137)),5)=1)),ROUND(I$44/_xlfn.DAYS(I$16,H$16)*IF(YEAR(H$16+1)=$D138,_xlfn.DAYS(DATE($D138,12,31),H$16)+1,IF(AND(YEAR(H$16+1)&lt;$D138,$D138&lt;YEAR(I$16)),_xlfn.DAYS(DATE($D138,12,31),DATE($D138,1,1))+1,0)),0))</f>
        <v>0</v>
      </c>
      <c r="J138" s="122" cm="1">
        <f t="array" ref="J138">IF(YEAR(J$16)=$D138, J$44-SUM(_xlfn._xlws.FILTER(J$63:J137,MOD(_xlfn.SEQUENCE(ROWS(J$63:J137)),5)=1)),ROUND(J$44/_xlfn.DAYS(J$16,I$16)*IF(YEAR(I$16+1)=$D138,_xlfn.DAYS(DATE($D138,12,31),I$16)+1,IF(AND(YEAR(I$16+1)&lt;$D138,$D138&lt;YEAR(J$16)),_xlfn.DAYS(DATE($D138,12,31),DATE($D138,1,1))+1,0)),0))</f>
        <v>0</v>
      </c>
      <c r="K138" s="122" cm="1">
        <f t="array" ref="K138">IF(YEAR(K$16)=$D138, K$44-SUM(_xlfn._xlws.FILTER(K$63:K137,MOD(_xlfn.SEQUENCE(ROWS(K$63:K137)),5)=1)),ROUND(K$44/_xlfn.DAYS(K$16,J$16)*IF(YEAR(J$16+1)=$D138,_xlfn.DAYS(DATE($D138,12,31),J$16)+1,IF(AND(YEAR(J$16+1)&lt;$D138,$D138&lt;YEAR(K$16)),_xlfn.DAYS(DATE($D138,12,31),DATE($D138,1,1))+1,0)),0))</f>
        <v>0</v>
      </c>
      <c r="L138" s="122" cm="1">
        <f t="array" ref="L138">IF(YEAR(L$16)=$D138, L$44-SUM(_xlfn._xlws.FILTER(L$63:L137,MOD(_xlfn.SEQUENCE(ROWS(L$63:L137)),5)=1)),ROUND(L$44/_xlfn.DAYS(L$16,K$16)*IF(YEAR(K$16+1)=$D138,_xlfn.DAYS(DATE($D138,12,31),K$16)+1,IF(AND(YEAR(K$16+1)&lt;$D138,$D138&lt;YEAR(L$16)),_xlfn.DAYS(DATE($D138,12,31),DATE($D138,1,1))+1,0)),0))</f>
        <v>0</v>
      </c>
      <c r="M138" s="122" cm="1">
        <f t="array" ref="M138">IF(YEAR(M$16)=$D138, M$44-SUM(_xlfn._xlws.FILTER(M$63:M137,MOD(_xlfn.SEQUENCE(ROWS(M$63:M137)),5)=1)),ROUND(M$44/_xlfn.DAYS(M$16,L$16)*IF(YEAR(L$16+1)=$D138,_xlfn.DAYS(DATE($D138,12,31),L$16)+1,IF(AND(YEAR(L$16+1)&lt;$D138,$D138&lt;YEAR(M$16)),_xlfn.DAYS(DATE($D138,12,31),DATE($D138,1,1))+1,0)),0))</f>
        <v>0</v>
      </c>
      <c r="N138" s="122" cm="1">
        <f t="array" ref="N138">IF(YEAR(N$16)=$D138, N$44-SUM(_xlfn._xlws.FILTER(N$63:N137,MOD(_xlfn.SEQUENCE(ROWS(N$63:N137)),5)=1)),ROUND(N$44/_xlfn.DAYS(N$16,M$16)*IF(YEAR(M$16+1)=$D138,_xlfn.DAYS(DATE($D138,12,31),M$16)+1,IF(AND(YEAR(M$16+1)&lt;$D138,$D138&lt;YEAR(N$16)),_xlfn.DAYS(DATE($D138,12,31),DATE($D138,1,1))+1,0)),0))</f>
        <v>0</v>
      </c>
      <c r="O138" s="122" cm="1">
        <f t="array" ref="O138">IF(YEAR(O$16)=$D138, O$44-SUM(_xlfn._xlws.FILTER(O$63:O137,MOD(_xlfn.SEQUENCE(ROWS(O$63:O137)),5)=1)),ROUND(O$44/_xlfn.DAYS(O$16,N$16)*IF(YEAR(N$16+1)=$D138,_xlfn.DAYS(DATE($D138,12,31),N$16)+1,IF(AND(YEAR(N$16+1)&lt;$D138,$D138&lt;YEAR(O$16)),_xlfn.DAYS(DATE($D138,12,31),DATE($D138,1,1))+1,0)),0))</f>
        <v>0</v>
      </c>
      <c r="P138" s="122" cm="1">
        <f t="array" ref="P138">IF(YEAR(P$16)=$D138, P$44-SUM(_xlfn._xlws.FILTER(P$63:P137,MOD(_xlfn.SEQUENCE(ROWS(P$63:P137)),5)=1)),ROUND(P$44/_xlfn.DAYS(P$16,O$16)*IF(YEAR(O$16+1)=$D138,_xlfn.DAYS(DATE($D138,12,31),O$16)+1,IF(AND(YEAR(O$16+1)&lt;$D138,$D138&lt;YEAR(P$16)),_xlfn.DAYS(DATE($D138,12,31),DATE($D138,1,1))+1,0)),0))</f>
        <v>0</v>
      </c>
      <c r="Q138" s="122" cm="1">
        <f t="array" ref="Q138">IF(YEAR(Q$16)=$D138, Q$44-SUM(_xlfn._xlws.FILTER(Q$63:Q137,MOD(_xlfn.SEQUENCE(ROWS(Q$63:Q137)),5)=1)),ROUND(Q$44/_xlfn.DAYS(Q$16,P$16)*IF(YEAR(P$16+1)=$D138,_xlfn.DAYS(DATE($D138,12,31),P$16)+1,IF(AND(YEAR(P$16+1)&lt;$D138,$D138&lt;YEAR(Q$16)),_xlfn.DAYS(DATE($D138,12,31),DATE($D138,1,1))+1,0)),0))</f>
        <v>0</v>
      </c>
      <c r="R138" s="122" cm="1">
        <f t="array" ref="R138">IF(YEAR(R$16)=$D138, R$44-SUM(_xlfn._xlws.FILTER(R$63:R137,MOD(_xlfn.SEQUENCE(ROWS(R$63:R137)),5)=1)),ROUND(R$44/_xlfn.DAYS(R$16,Q$16)*IF(YEAR(Q$16+1)=$D138,_xlfn.DAYS(DATE($D138,12,31),Q$16)+1,IF(AND(YEAR(Q$16+1)&lt;$D138,$D138&lt;YEAR(R$16)),_xlfn.DAYS(DATE($D138,12,31),DATE($D138,1,1))+1,0)),0))</f>
        <v>0</v>
      </c>
      <c r="S138" s="122" cm="1">
        <f t="array" ref="S138">IF(YEAR(S$16)=$D138, S$44-SUM(_xlfn._xlws.FILTER(S$63:S137,MOD(_xlfn.SEQUENCE(ROWS(S$63:S137)),5)=1)),ROUND(S$44/_xlfn.DAYS(S$16,R$16)*IF(YEAR(R$16+1)=$D138,_xlfn.DAYS(DATE($D138,12,31),R$16)+1,IF(AND(YEAR(R$16+1)&lt;$D138,$D138&lt;YEAR(S$16)),_xlfn.DAYS(DATE($D138,12,31),DATE($D138,1,1))+1,0)),0))</f>
        <v>10548</v>
      </c>
      <c r="T138" s="122" cm="1">
        <f t="array" ref="T138">IF(YEAR(T$16)=$D138, T$44-SUM(_xlfn._xlws.FILTER(T$63:T137,MOD(_xlfn.SEQUENCE(ROWS(T$63:T137)),5)=1)),ROUND(T$44/_xlfn.DAYS(T$16,S$16)*IF(YEAR(S$16+1)=$D138,_xlfn.DAYS(DATE($D138,12,31),S$16)+1,IF(AND(YEAR(S$16+1)&lt;$D138,$D138&lt;YEAR(T$16)),_xlfn.DAYS(DATE($D138,12,31),DATE($D138,1,1))+1,0)),0))</f>
        <v>4230</v>
      </c>
      <c r="U138" s="122" cm="1">
        <f t="array" ref="U138">IF(YEAR(U$16)=$D138, U$44-SUM(_xlfn._xlws.FILTER(U$63:U137,MOD(_xlfn.SEQUENCE(ROWS(U$63:U137)),5)=1)),ROUND(U$44/_xlfn.DAYS(U$16,T$16)*IF(YEAR(T$16+1)=$D138,_xlfn.DAYS(DATE($D138,12,31),T$16)+1,IF(AND(YEAR(T$16+1)&lt;$D138,$D138&lt;YEAR(U$16)),_xlfn.DAYS(DATE($D138,12,31),DATE($D138,1,1))+1,0)),0))</f>
        <v>0</v>
      </c>
      <c r="V138" s="122" cm="1">
        <f t="array" ref="V138">IF(YEAR(V$16)=$D138, V$44-SUM(_xlfn._xlws.FILTER(V$63:V137,MOD(_xlfn.SEQUENCE(ROWS(V$63:V137)),5)=1)),ROUND(V$44/_xlfn.DAYS(V$16,U$16)*IF(YEAR(U$16+1)=$D138,_xlfn.DAYS(DATE($D138,12,31),U$16)+1,IF(AND(YEAR(U$16+1)&lt;$D138,$D138&lt;YEAR(V$16)),_xlfn.DAYS(DATE($D138,12,31),DATE($D138,1,1))+1,0)),0))</f>
        <v>0</v>
      </c>
      <c r="W138" s="122" cm="1">
        <f t="array" ref="W138">IF(YEAR(W$16)=$D138, W$44-SUM(_xlfn._xlws.FILTER(W$63:W137,MOD(_xlfn.SEQUENCE(ROWS(W$63:W137)),5)=1)),ROUND(W$44/_xlfn.DAYS(W$16,V$16)*IF(YEAR(V$16+1)=$D138,_xlfn.DAYS(DATE($D138,12,31),V$16)+1,IF(AND(YEAR(V$16+1)&lt;$D138,$D138&lt;YEAR(W$16)),_xlfn.DAYS(DATE($D138,12,31),DATE($D138,1,1))+1,0)),0))</f>
        <v>0</v>
      </c>
      <c r="X138" s="122" cm="1">
        <f t="array" ref="X138">IF(YEAR(X$16)=$D138, X$44-SUM(_xlfn._xlws.FILTER(X$63:X137,MOD(_xlfn.SEQUENCE(ROWS(X$63:X137)),5)=1)),ROUND(X$44/_xlfn.DAYS(X$16,W$16)*IF(YEAR(W$16+1)=$D138,_xlfn.DAYS(DATE($D138,12,31),W$16)+1,IF(AND(YEAR(W$16+1)&lt;$D138,$D138&lt;YEAR(X$16)),_xlfn.DAYS(DATE($D138,12,31),DATE($D138,1,1))+1,0)),0))</f>
        <v>0</v>
      </c>
    </row>
    <row r="139" spans="1:24" ht="17" hidden="1" outlineLevel="1" x14ac:dyDescent="0.25">
      <c r="A139" s="5">
        <v>28</v>
      </c>
      <c r="B139" s="129" t="s">
        <v>164</v>
      </c>
      <c r="C139" s="120" t="s">
        <v>165</v>
      </c>
      <c r="D139" s="121">
        <f t="shared" si="36"/>
        <v>2035</v>
      </c>
      <c r="E139" s="122" cm="1">
        <f t="array" ref="E139">IF(YEAR(E$16)=$D139, E$46-SUM(_xlfn._xlws.FILTER(E$63:E138,MOD(_xlfn.SEQUENCE(ROWS(E$63:E138)),5)=2)),ROUND(E$46/_xlfn.DAYS(E$16,D$16)*IF(YEAR(D$16+1)=$D139,_xlfn.DAYS(DATE($D139,12,31),D$16)+1,IF(AND(YEAR(D$16+1)&lt;$D139,$D139&lt;YEAR(E$16)),_xlfn.DAYS(DATE($D139,12,31),DATE($D139,1,1))+1,0)),0))</f>
        <v>0</v>
      </c>
      <c r="F139" s="122" cm="1">
        <f t="array" ref="F139">IF(YEAR(F$16)=$D139, F$46-SUM(_xlfn._xlws.FILTER(F$63:F138,MOD(_xlfn.SEQUENCE(ROWS(F$63:F138)),5)=2)),ROUND(F$46/_xlfn.DAYS(F$16,E$16)*IF(YEAR(E$16+1)=$D139,_xlfn.DAYS(DATE($D139,12,31),E$16)+1,IF(AND(YEAR(E$16+1)&lt;$D139,$D139&lt;YEAR(F$16)),_xlfn.DAYS(DATE($D139,12,31),DATE($D139,1,1))+1,0)),0))</f>
        <v>0</v>
      </c>
      <c r="G139" s="122" cm="1">
        <f t="array" ref="G139">IF(YEAR(G$16)=$D139, G$46-SUM(_xlfn._xlws.FILTER(G$63:G138,MOD(_xlfn.SEQUENCE(ROWS(G$63:G138)),5)=2)),ROUND(G$46/_xlfn.DAYS(G$16,F$16)*IF(YEAR(F$16+1)=$D139,_xlfn.DAYS(DATE($D139,12,31),F$16)+1,IF(AND(YEAR(F$16+1)&lt;$D139,$D139&lt;YEAR(G$16)),_xlfn.DAYS(DATE($D139,12,31),DATE($D139,1,1))+1,0)),0))</f>
        <v>0</v>
      </c>
      <c r="H139" s="122" cm="1">
        <f t="array" ref="H139">IF(YEAR(H$16)=$D139, H$46-SUM(_xlfn._xlws.FILTER(H$63:H138,MOD(_xlfn.SEQUENCE(ROWS(H$63:H138)),5)=2)),ROUND(H$46/_xlfn.DAYS(H$16,G$16)*IF(YEAR(G$16+1)=$D139,_xlfn.DAYS(DATE($D139,12,31),G$16)+1,IF(AND(YEAR(G$16+1)&lt;$D139,$D139&lt;YEAR(H$16)),_xlfn.DAYS(DATE($D139,12,31),DATE($D139,1,1))+1,0)),0))</f>
        <v>0</v>
      </c>
      <c r="I139" s="122" cm="1">
        <f t="array" ref="I139">IF(YEAR(I$16)=$D139, I$46-SUM(_xlfn._xlws.FILTER(I$63:I138,MOD(_xlfn.SEQUENCE(ROWS(I$63:I138)),5)=2)),ROUND(I$46/_xlfn.DAYS(I$16,H$16)*IF(YEAR(H$16+1)=$D139,_xlfn.DAYS(DATE($D139,12,31),H$16)+1,IF(AND(YEAR(H$16+1)&lt;$D139,$D139&lt;YEAR(I$16)),_xlfn.DAYS(DATE($D139,12,31),DATE($D139,1,1))+1,0)),0))</f>
        <v>0</v>
      </c>
      <c r="J139" s="122" cm="1">
        <f t="array" ref="J139">IF(YEAR(J$16)=$D139, J$46-SUM(_xlfn._xlws.FILTER(J$63:J138,MOD(_xlfn.SEQUENCE(ROWS(J$63:J138)),5)=2)),ROUND(J$46/_xlfn.DAYS(J$16,I$16)*IF(YEAR(I$16+1)=$D139,_xlfn.DAYS(DATE($D139,12,31),I$16)+1,IF(AND(YEAR(I$16+1)&lt;$D139,$D139&lt;YEAR(J$16)),_xlfn.DAYS(DATE($D139,12,31),DATE($D139,1,1))+1,0)),0))</f>
        <v>0</v>
      </c>
      <c r="K139" s="122" cm="1">
        <f t="array" ref="K139">IF(YEAR(K$16)=$D139, K$46-SUM(_xlfn._xlws.FILTER(K$63:K138,MOD(_xlfn.SEQUENCE(ROWS(K$63:K138)),5)=2)),ROUND(K$46/_xlfn.DAYS(K$16,J$16)*IF(YEAR(J$16+1)=$D139,_xlfn.DAYS(DATE($D139,12,31),J$16)+1,IF(AND(YEAR(J$16+1)&lt;$D139,$D139&lt;YEAR(K$16)),_xlfn.DAYS(DATE($D139,12,31),DATE($D139,1,1))+1,0)),0))</f>
        <v>0</v>
      </c>
      <c r="L139" s="122" cm="1">
        <f t="array" ref="L139">IF(YEAR(L$16)=$D139, L$46-SUM(_xlfn._xlws.FILTER(L$63:L138,MOD(_xlfn.SEQUENCE(ROWS(L$63:L138)),5)=2)),ROUND(L$46/_xlfn.DAYS(L$16,K$16)*IF(YEAR(K$16+1)=$D139,_xlfn.DAYS(DATE($D139,12,31),K$16)+1,IF(AND(YEAR(K$16+1)&lt;$D139,$D139&lt;YEAR(L$16)),_xlfn.DAYS(DATE($D139,12,31),DATE($D139,1,1))+1,0)),0))</f>
        <v>0</v>
      </c>
      <c r="M139" s="122" cm="1">
        <f t="array" ref="M139">IF(YEAR(M$16)=$D139, M$46-SUM(_xlfn._xlws.FILTER(M$63:M138,MOD(_xlfn.SEQUENCE(ROWS(M$63:M138)),5)=2)),ROUND(M$46/_xlfn.DAYS(M$16,L$16)*IF(YEAR(L$16+1)=$D139,_xlfn.DAYS(DATE($D139,12,31),L$16)+1,IF(AND(YEAR(L$16+1)&lt;$D139,$D139&lt;YEAR(M$16)),_xlfn.DAYS(DATE($D139,12,31),DATE($D139,1,1))+1,0)),0))</f>
        <v>0</v>
      </c>
      <c r="N139" s="122" cm="1">
        <f t="array" ref="N139">IF(YEAR(N$16)=$D139, N$46-SUM(_xlfn._xlws.FILTER(N$63:N138,MOD(_xlfn.SEQUENCE(ROWS(N$63:N138)),5)=2)),ROUND(N$46/_xlfn.DAYS(N$16,M$16)*IF(YEAR(M$16+1)=$D139,_xlfn.DAYS(DATE($D139,12,31),M$16)+1,IF(AND(YEAR(M$16+1)&lt;$D139,$D139&lt;YEAR(N$16)),_xlfn.DAYS(DATE($D139,12,31),DATE($D139,1,1))+1,0)),0))</f>
        <v>0</v>
      </c>
      <c r="O139" s="122" cm="1">
        <f t="array" ref="O139">IF(YEAR(O$16)=$D139, O$46-SUM(_xlfn._xlws.FILTER(O$63:O138,MOD(_xlfn.SEQUENCE(ROWS(O$63:O138)),5)=2)),ROUND(O$46/_xlfn.DAYS(O$16,N$16)*IF(YEAR(N$16+1)=$D139,_xlfn.DAYS(DATE($D139,12,31),N$16)+1,IF(AND(YEAR(N$16+1)&lt;$D139,$D139&lt;YEAR(O$16)),_xlfn.DAYS(DATE($D139,12,31),DATE($D139,1,1))+1,0)),0))</f>
        <v>0</v>
      </c>
      <c r="P139" s="122" cm="1">
        <f t="array" ref="P139">IF(YEAR(P$16)=$D139, P$46-SUM(_xlfn._xlws.FILTER(P$63:P138,MOD(_xlfn.SEQUENCE(ROWS(P$63:P138)),5)=2)),ROUND(P$46/_xlfn.DAYS(P$16,O$16)*IF(YEAR(O$16+1)=$D139,_xlfn.DAYS(DATE($D139,12,31),O$16)+1,IF(AND(YEAR(O$16+1)&lt;$D139,$D139&lt;YEAR(P$16)),_xlfn.DAYS(DATE($D139,12,31),DATE($D139,1,1))+1,0)),0))</f>
        <v>0</v>
      </c>
      <c r="Q139" s="122" cm="1">
        <f t="array" ref="Q139">IF(YEAR(Q$16)=$D139, Q$46-SUM(_xlfn._xlws.FILTER(Q$63:Q138,MOD(_xlfn.SEQUENCE(ROWS(Q$63:Q138)),5)=2)),ROUND(Q$46/_xlfn.DAYS(Q$16,P$16)*IF(YEAR(P$16+1)=$D139,_xlfn.DAYS(DATE($D139,12,31),P$16)+1,IF(AND(YEAR(P$16+1)&lt;$D139,$D139&lt;YEAR(Q$16)),_xlfn.DAYS(DATE($D139,12,31),DATE($D139,1,1))+1,0)),0))</f>
        <v>0</v>
      </c>
      <c r="R139" s="122" cm="1">
        <f t="array" ref="R139">IF(YEAR(R$16)=$D139, R$46-SUM(_xlfn._xlws.FILTER(R$63:R138,MOD(_xlfn.SEQUENCE(ROWS(R$63:R138)),5)=2)),ROUND(R$46/_xlfn.DAYS(R$16,Q$16)*IF(YEAR(Q$16+1)=$D139,_xlfn.DAYS(DATE($D139,12,31),Q$16)+1,IF(AND(YEAR(Q$16+1)&lt;$D139,$D139&lt;YEAR(R$16)),_xlfn.DAYS(DATE($D139,12,31),DATE($D139,1,1))+1,0)),0))</f>
        <v>0</v>
      </c>
      <c r="S139" s="122" cm="1">
        <f t="array" ref="S139">IF(YEAR(S$16)=$D139, S$46-SUM(_xlfn._xlws.FILTER(S$63:S138,MOD(_xlfn.SEQUENCE(ROWS(S$63:S138)),5)=2)),ROUND(S$46/_xlfn.DAYS(S$16,R$16)*IF(YEAR(R$16+1)=$D139,_xlfn.DAYS(DATE($D139,12,31),R$16)+1,IF(AND(YEAR(R$16+1)&lt;$D139,$D139&lt;YEAR(S$16)),_xlfn.DAYS(DATE($D139,12,31),DATE($D139,1,1))+1,0)),0))</f>
        <v>1583</v>
      </c>
      <c r="T139" s="122" cm="1">
        <f t="array" ref="T139">IF(YEAR(T$16)=$D139, T$46-SUM(_xlfn._xlws.FILTER(T$63:T138,MOD(_xlfn.SEQUENCE(ROWS(T$63:T138)),5)=2)),ROUND(T$46/_xlfn.DAYS(T$16,S$16)*IF(YEAR(S$16+1)=$D139,_xlfn.DAYS(DATE($D139,12,31),S$16)+1,IF(AND(YEAR(S$16+1)&lt;$D139,$D139&lt;YEAR(T$16)),_xlfn.DAYS(DATE($D139,12,31),DATE($D139,1,1))+1,0)),0))</f>
        <v>635</v>
      </c>
      <c r="U139" s="122" cm="1">
        <f t="array" ref="U139">IF(YEAR(U$16)=$D139, U$46-SUM(_xlfn._xlws.FILTER(U$63:U138,MOD(_xlfn.SEQUENCE(ROWS(U$63:U138)),5)=2)),ROUND(U$46/_xlfn.DAYS(U$16,T$16)*IF(YEAR(T$16+1)=$D139,_xlfn.DAYS(DATE($D139,12,31),T$16)+1,IF(AND(YEAR(T$16+1)&lt;$D139,$D139&lt;YEAR(U$16)),_xlfn.DAYS(DATE($D139,12,31),DATE($D139,1,1))+1,0)),0))</f>
        <v>0</v>
      </c>
      <c r="V139" s="122" cm="1">
        <f t="array" ref="V139">IF(YEAR(V$16)=$D139, V$46-SUM(_xlfn._xlws.FILTER(V$63:V138,MOD(_xlfn.SEQUENCE(ROWS(V$63:V138)),5)=2)),ROUND(V$46/_xlfn.DAYS(V$16,U$16)*IF(YEAR(U$16+1)=$D139,_xlfn.DAYS(DATE($D139,12,31),U$16)+1,IF(AND(YEAR(U$16+1)&lt;$D139,$D139&lt;YEAR(V$16)),_xlfn.DAYS(DATE($D139,12,31),DATE($D139,1,1))+1,0)),0))</f>
        <v>0</v>
      </c>
      <c r="W139" s="122" cm="1">
        <f t="array" ref="W139">IF(YEAR(W$16)=$D139, W$46-SUM(_xlfn._xlws.FILTER(W$63:W138,MOD(_xlfn.SEQUENCE(ROWS(W$63:W138)),5)=2)),ROUND(W$46/_xlfn.DAYS(W$16,V$16)*IF(YEAR(V$16+1)=$D139,_xlfn.DAYS(DATE($D139,12,31),V$16)+1,IF(AND(YEAR(V$16+1)&lt;$D139,$D139&lt;YEAR(W$16)),_xlfn.DAYS(DATE($D139,12,31),DATE($D139,1,1))+1,0)),0))</f>
        <v>0</v>
      </c>
      <c r="X139" s="122" cm="1">
        <f t="array" ref="X139">IF(YEAR(X$16)=$D139, X$46-SUM(_xlfn._xlws.FILTER(X$63:X138,MOD(_xlfn.SEQUENCE(ROWS(X$63:X138)),5)=2)),ROUND(X$46/_xlfn.DAYS(X$16,W$16)*IF(YEAR(W$16+1)=$D139,_xlfn.DAYS(DATE($D139,12,31),W$16)+1,IF(AND(YEAR(W$16+1)&lt;$D139,$D139&lt;YEAR(X$16)),_xlfn.DAYS(DATE($D139,12,31),DATE($D139,1,1))+1,0)),0))</f>
        <v>0</v>
      </c>
    </row>
    <row r="140" spans="1:24" ht="17" hidden="1" outlineLevel="1" x14ac:dyDescent="0.25">
      <c r="A140" s="5">
        <v>29</v>
      </c>
      <c r="B140" s="129" t="s">
        <v>166</v>
      </c>
      <c r="C140" s="120" t="s">
        <v>167</v>
      </c>
      <c r="D140" s="121">
        <f t="shared" si="36"/>
        <v>2035</v>
      </c>
      <c r="E140" s="123">
        <f>E138-E139</f>
        <v>0</v>
      </c>
      <c r="F140" s="123">
        <f t="shared" ref="F140:X140" si="61">F138-F139</f>
        <v>0</v>
      </c>
      <c r="G140" s="123">
        <f t="shared" si="61"/>
        <v>0</v>
      </c>
      <c r="H140" s="123">
        <f t="shared" si="61"/>
        <v>0</v>
      </c>
      <c r="I140" s="123">
        <f t="shared" si="61"/>
        <v>0</v>
      </c>
      <c r="J140" s="123">
        <f t="shared" si="61"/>
        <v>0</v>
      </c>
      <c r="K140" s="123">
        <f t="shared" si="61"/>
        <v>0</v>
      </c>
      <c r="L140" s="123">
        <f t="shared" si="61"/>
        <v>0</v>
      </c>
      <c r="M140" s="123">
        <f t="shared" si="61"/>
        <v>0</v>
      </c>
      <c r="N140" s="123">
        <f t="shared" si="61"/>
        <v>0</v>
      </c>
      <c r="O140" s="123">
        <f t="shared" si="61"/>
        <v>0</v>
      </c>
      <c r="P140" s="123">
        <f t="shared" si="61"/>
        <v>0</v>
      </c>
      <c r="Q140" s="123">
        <f t="shared" si="61"/>
        <v>0</v>
      </c>
      <c r="R140" s="123">
        <f t="shared" si="61"/>
        <v>0</v>
      </c>
      <c r="S140" s="123">
        <f t="shared" si="61"/>
        <v>8965</v>
      </c>
      <c r="T140" s="123">
        <f t="shared" si="61"/>
        <v>3595</v>
      </c>
      <c r="U140" s="123">
        <f t="shared" si="61"/>
        <v>0</v>
      </c>
      <c r="V140" s="123">
        <f t="shared" si="61"/>
        <v>0</v>
      </c>
      <c r="W140" s="123">
        <f t="shared" si="61"/>
        <v>0</v>
      </c>
      <c r="X140" s="123">
        <f t="shared" si="61"/>
        <v>0</v>
      </c>
    </row>
    <row r="141" spans="1:24" ht="17" hidden="1" outlineLevel="1" x14ac:dyDescent="0.25">
      <c r="A141" s="5">
        <v>31</v>
      </c>
      <c r="B141" s="129" t="s">
        <v>168</v>
      </c>
      <c r="C141" s="120" t="s">
        <v>169</v>
      </c>
      <c r="D141" s="121">
        <f t="shared" si="36"/>
        <v>2035</v>
      </c>
      <c r="E141" s="122" cm="1">
        <f t="array" ref="E141">IF(YEAR(E$16)=$D141, E$59-SUM(_xlfn._xlws.FILTER(E$63:E140,MOD(_xlfn.SEQUENCE(ROWS(E$63:E140)),5)=4)),ROUND(E$59/_xlfn.DAYS(E$16,D$16)*IF(YEAR(D$16+1)=$D141,_xlfn.DAYS(DATE($D141,12,31),D$16)+1,IF(AND(YEAR(D$16+1)&lt;$D141,$D141&lt;YEAR(E$16)),_xlfn.DAYS(DATE($D141,12,31),DATE($D141,1,1))+1,0)),0))</f>
        <v>0</v>
      </c>
      <c r="F141" s="122" cm="1">
        <f t="array" ref="F141">IF(YEAR(F$16)=$D141, F$59-SUM(_xlfn._xlws.FILTER(F$63:F140,MOD(_xlfn.SEQUENCE(ROWS(F$63:F140)),5)=4)),ROUND(F$59/_xlfn.DAYS(F$16,E$16)*IF(YEAR(E$16+1)=$D141,_xlfn.DAYS(DATE($D141,12,31),E$16)+1,IF(AND(YEAR(E$16+1)&lt;$D141,$D141&lt;YEAR(F$16)),_xlfn.DAYS(DATE($D141,12,31),DATE($D141,1,1))+1,0)),0))</f>
        <v>0</v>
      </c>
      <c r="G141" s="122" cm="1">
        <f t="array" ref="G141">IF(YEAR(G$16)=$D141, G$59-SUM(_xlfn._xlws.FILTER(G$63:G140,MOD(_xlfn.SEQUENCE(ROWS(G$63:G140)),5)=4)),ROUND(G$59/_xlfn.DAYS(G$16,F$16)*IF(YEAR(F$16+1)=$D141,_xlfn.DAYS(DATE($D141,12,31),F$16)+1,IF(AND(YEAR(F$16+1)&lt;$D141,$D141&lt;YEAR(G$16)),_xlfn.DAYS(DATE($D141,12,31),DATE($D141,1,1))+1,0)),0))</f>
        <v>0</v>
      </c>
      <c r="H141" s="122" cm="1">
        <f t="array" ref="H141">IF(YEAR(H$16)=$D141, H$59-SUM(_xlfn._xlws.FILTER(H$63:H140,MOD(_xlfn.SEQUENCE(ROWS(H$63:H140)),5)=4)),ROUND(H$59/_xlfn.DAYS(H$16,G$16)*IF(YEAR(G$16+1)=$D141,_xlfn.DAYS(DATE($D141,12,31),G$16)+1,IF(AND(YEAR(G$16+1)&lt;$D141,$D141&lt;YEAR(H$16)),_xlfn.DAYS(DATE($D141,12,31),DATE($D141,1,1))+1,0)),0))</f>
        <v>0</v>
      </c>
      <c r="I141" s="122" cm="1">
        <f t="array" ref="I141">IF(YEAR(I$16)=$D141, I$59-SUM(_xlfn._xlws.FILTER(I$63:I140,MOD(_xlfn.SEQUENCE(ROWS(I$63:I140)),5)=4)),ROUND(I$59/_xlfn.DAYS(I$16,H$16)*IF(YEAR(H$16+1)=$D141,_xlfn.DAYS(DATE($D141,12,31),H$16)+1,IF(AND(YEAR(H$16+1)&lt;$D141,$D141&lt;YEAR(I$16)),_xlfn.DAYS(DATE($D141,12,31),DATE($D141,1,1))+1,0)),0))</f>
        <v>0</v>
      </c>
      <c r="J141" s="122" cm="1">
        <f t="array" ref="J141">IF(YEAR(J$16)=$D141, J$59-SUM(_xlfn._xlws.FILTER(J$63:J140,MOD(_xlfn.SEQUENCE(ROWS(J$63:J140)),5)=4)),ROUND(J$59/_xlfn.DAYS(J$16,I$16)*IF(YEAR(I$16+1)=$D141,_xlfn.DAYS(DATE($D141,12,31),I$16)+1,IF(AND(YEAR(I$16+1)&lt;$D141,$D141&lt;YEAR(J$16)),_xlfn.DAYS(DATE($D141,12,31),DATE($D141,1,1))+1,0)),0))</f>
        <v>0</v>
      </c>
      <c r="K141" s="122" cm="1">
        <f t="array" ref="K141">IF(YEAR(K$16)=$D141, K$59-SUM(_xlfn._xlws.FILTER(K$63:K140,MOD(_xlfn.SEQUENCE(ROWS(K$63:K140)),5)=4)),ROUND(K$59/_xlfn.DAYS(K$16,J$16)*IF(YEAR(J$16+1)=$D141,_xlfn.DAYS(DATE($D141,12,31),J$16)+1,IF(AND(YEAR(J$16+1)&lt;$D141,$D141&lt;YEAR(K$16)),_xlfn.DAYS(DATE($D141,12,31),DATE($D141,1,1))+1,0)),0))</f>
        <v>0</v>
      </c>
      <c r="L141" s="122" cm="1">
        <f t="array" ref="L141">IF(YEAR(L$16)=$D141, L$59-SUM(_xlfn._xlws.FILTER(L$63:L140,MOD(_xlfn.SEQUENCE(ROWS(L$63:L140)),5)=4)),ROUND(L$59/_xlfn.DAYS(L$16,K$16)*IF(YEAR(K$16+1)=$D141,_xlfn.DAYS(DATE($D141,12,31),K$16)+1,IF(AND(YEAR(K$16+1)&lt;$D141,$D141&lt;YEAR(L$16)),_xlfn.DAYS(DATE($D141,12,31),DATE($D141,1,1))+1,0)),0))</f>
        <v>0</v>
      </c>
      <c r="M141" s="122" cm="1">
        <f t="array" ref="M141">IF(YEAR(M$16)=$D141, M$59-SUM(_xlfn._xlws.FILTER(M$63:M140,MOD(_xlfn.SEQUENCE(ROWS(M$63:M140)),5)=4)),ROUND(M$59/_xlfn.DAYS(M$16,L$16)*IF(YEAR(L$16+1)=$D141,_xlfn.DAYS(DATE($D141,12,31),L$16)+1,IF(AND(YEAR(L$16+1)&lt;$D141,$D141&lt;YEAR(M$16)),_xlfn.DAYS(DATE($D141,12,31),DATE($D141,1,1))+1,0)),0))</f>
        <v>0</v>
      </c>
      <c r="N141" s="122" cm="1">
        <f t="array" ref="N141">IF(YEAR(N$16)=$D141, N$59-SUM(_xlfn._xlws.FILTER(N$63:N140,MOD(_xlfn.SEQUENCE(ROWS(N$63:N140)),5)=4)),ROUND(N$59/_xlfn.DAYS(N$16,M$16)*IF(YEAR(M$16+1)=$D141,_xlfn.DAYS(DATE($D141,12,31),M$16)+1,IF(AND(YEAR(M$16+1)&lt;$D141,$D141&lt;YEAR(N$16)),_xlfn.DAYS(DATE($D141,12,31),DATE($D141,1,1))+1,0)),0))</f>
        <v>0</v>
      </c>
      <c r="O141" s="122" cm="1">
        <f t="array" ref="O141">IF(YEAR(O$16)=$D141, O$59-SUM(_xlfn._xlws.FILTER(O$63:O140,MOD(_xlfn.SEQUENCE(ROWS(O$63:O140)),5)=4)),ROUND(O$59/_xlfn.DAYS(O$16,N$16)*IF(YEAR(N$16+1)=$D141,_xlfn.DAYS(DATE($D141,12,31),N$16)+1,IF(AND(YEAR(N$16+1)&lt;$D141,$D141&lt;YEAR(O$16)),_xlfn.DAYS(DATE($D141,12,31),DATE($D141,1,1))+1,0)),0))</f>
        <v>0</v>
      </c>
      <c r="P141" s="122" cm="1">
        <f t="array" ref="P141">IF(YEAR(P$16)=$D141, P$59-SUM(_xlfn._xlws.FILTER(P$63:P140,MOD(_xlfn.SEQUENCE(ROWS(P$63:P140)),5)=4)),ROUND(P$59/_xlfn.DAYS(P$16,O$16)*IF(YEAR(O$16+1)=$D141,_xlfn.DAYS(DATE($D141,12,31),O$16)+1,IF(AND(YEAR(O$16+1)&lt;$D141,$D141&lt;YEAR(P$16)),_xlfn.DAYS(DATE($D141,12,31),DATE($D141,1,1))+1,0)),0))</f>
        <v>0</v>
      </c>
      <c r="Q141" s="122" cm="1">
        <f t="array" ref="Q141">IF(YEAR(Q$16)=$D141, Q$59-SUM(_xlfn._xlws.FILTER(Q$63:Q140,MOD(_xlfn.SEQUENCE(ROWS(Q$63:Q140)),5)=4)),ROUND(Q$59/_xlfn.DAYS(Q$16,P$16)*IF(YEAR(P$16+1)=$D141,_xlfn.DAYS(DATE($D141,12,31),P$16)+1,IF(AND(YEAR(P$16+1)&lt;$D141,$D141&lt;YEAR(Q$16)),_xlfn.DAYS(DATE($D141,12,31),DATE($D141,1,1))+1,0)),0))</f>
        <v>0</v>
      </c>
      <c r="R141" s="122" cm="1">
        <f t="array" ref="R141">IF(YEAR(R$16)=$D141, R$59-SUM(_xlfn._xlws.FILTER(R$63:R140,MOD(_xlfn.SEQUENCE(ROWS(R$63:R140)),5)=4)),ROUND(R$59/_xlfn.DAYS(R$16,Q$16)*IF(YEAR(Q$16+1)=$D141,_xlfn.DAYS(DATE($D141,12,31),Q$16)+1,IF(AND(YEAR(Q$16+1)&lt;$D141,$D141&lt;YEAR(R$16)),_xlfn.DAYS(DATE($D141,12,31),DATE($D141,1,1))+1,0)),0))</f>
        <v>0</v>
      </c>
      <c r="S141" s="122" cm="1">
        <f t="array" ref="S141">IF(YEAR(S$16)=$D141, S$59-SUM(_xlfn._xlws.FILTER(S$63:S140,MOD(_xlfn.SEQUENCE(ROWS(S$63:S140)),5)=4)),ROUND(S$59/_xlfn.DAYS(S$16,R$16)*IF(YEAR(R$16+1)=$D141,_xlfn.DAYS(DATE($D141,12,31),R$16)+1,IF(AND(YEAR(R$16+1)&lt;$D141,$D141&lt;YEAR(S$16)),_xlfn.DAYS(DATE($D141,12,31),DATE($D141,1,1))+1,0)),0))</f>
        <v>10548</v>
      </c>
      <c r="T141" s="122" cm="1">
        <f t="array" ref="T141">IF(YEAR(T$16)=$D141, T$59-SUM(_xlfn._xlws.FILTER(T$63:T140,MOD(_xlfn.SEQUENCE(ROWS(T$63:T140)),5)=4)),ROUND(T$59/_xlfn.DAYS(T$16,S$16)*IF(YEAR(S$16+1)=$D141,_xlfn.DAYS(DATE($D141,12,31),S$16)+1,IF(AND(YEAR(S$16+1)&lt;$D141,$D141&lt;YEAR(T$16)),_xlfn.DAYS(DATE($D141,12,31),DATE($D141,1,1))+1,0)),0))</f>
        <v>4230</v>
      </c>
      <c r="U141" s="122" cm="1">
        <f t="array" ref="U141">IF(YEAR(U$16)=$D141, U$59-SUM(_xlfn._xlws.FILTER(U$63:U140,MOD(_xlfn.SEQUENCE(ROWS(U$63:U140)),5)=4)),ROUND(U$59/_xlfn.DAYS(U$16,T$16)*IF(YEAR(T$16+1)=$D141,_xlfn.DAYS(DATE($D141,12,31),T$16)+1,IF(AND(YEAR(T$16+1)&lt;$D141,$D141&lt;YEAR(U$16)),_xlfn.DAYS(DATE($D141,12,31),DATE($D141,1,1))+1,0)),0))</f>
        <v>0</v>
      </c>
      <c r="V141" s="122" cm="1">
        <f t="array" ref="V141">IF(YEAR(V$16)=$D141, V$59-SUM(_xlfn._xlws.FILTER(V$63:V140,MOD(_xlfn.SEQUENCE(ROWS(V$63:V140)),5)=4)),ROUND(V$59/_xlfn.DAYS(V$16,U$16)*IF(YEAR(U$16+1)=$D141,_xlfn.DAYS(DATE($D141,12,31),U$16)+1,IF(AND(YEAR(U$16+1)&lt;$D141,$D141&lt;YEAR(V$16)),_xlfn.DAYS(DATE($D141,12,31),DATE($D141,1,1))+1,0)),0))</f>
        <v>0</v>
      </c>
      <c r="W141" s="122" cm="1">
        <f t="array" ref="W141">IF(YEAR(W$16)=$D141, W$59-SUM(_xlfn._xlws.FILTER(W$63:W140,MOD(_xlfn.SEQUENCE(ROWS(W$63:W140)),5)=4)),ROUND(W$59/_xlfn.DAYS(W$16,V$16)*IF(YEAR(V$16+1)=$D141,_xlfn.DAYS(DATE($D141,12,31),V$16)+1,IF(AND(YEAR(V$16+1)&lt;$D141,$D141&lt;YEAR(W$16)),_xlfn.DAYS(DATE($D141,12,31),DATE($D141,1,1))+1,0)),0))</f>
        <v>0</v>
      </c>
      <c r="X141" s="122" cm="1">
        <f t="array" ref="X141">IF(YEAR(X$16)=$D141, X$59-SUM(_xlfn._xlws.FILTER(X$63:X140,MOD(_xlfn.SEQUENCE(ROWS(X$63:X140)),5)=4)),ROUND(X$59/_xlfn.DAYS(X$16,W$16)*IF(YEAR(W$16+1)=$D141,_xlfn.DAYS(DATE($D141,12,31),W$16)+1,IF(AND(YEAR(W$16+1)&lt;$D141,$D141&lt;YEAR(X$16)),_xlfn.DAYS(DATE($D141,12,31),DATE($D141,1,1))+1,0)),0))</f>
        <v>0</v>
      </c>
    </row>
    <row r="142" spans="1:24" ht="17" hidden="1" outlineLevel="1" x14ac:dyDescent="0.25">
      <c r="A142" s="5">
        <v>33</v>
      </c>
      <c r="B142" s="129" t="s">
        <v>170</v>
      </c>
      <c r="C142" s="124" t="s">
        <v>171</v>
      </c>
      <c r="D142" s="125">
        <f t="shared" si="36"/>
        <v>2035</v>
      </c>
      <c r="E142" s="126">
        <f>E138-E141</f>
        <v>0</v>
      </c>
      <c r="F142" s="126">
        <f t="shared" ref="F142:X142" si="62">F138-F141</f>
        <v>0</v>
      </c>
      <c r="G142" s="126">
        <f t="shared" si="62"/>
        <v>0</v>
      </c>
      <c r="H142" s="126">
        <f t="shared" si="62"/>
        <v>0</v>
      </c>
      <c r="I142" s="126">
        <f t="shared" si="62"/>
        <v>0</v>
      </c>
      <c r="J142" s="126">
        <f t="shared" si="62"/>
        <v>0</v>
      </c>
      <c r="K142" s="126">
        <f t="shared" si="62"/>
        <v>0</v>
      </c>
      <c r="L142" s="126">
        <f t="shared" si="62"/>
        <v>0</v>
      </c>
      <c r="M142" s="126">
        <f t="shared" si="62"/>
        <v>0</v>
      </c>
      <c r="N142" s="126">
        <f t="shared" si="62"/>
        <v>0</v>
      </c>
      <c r="O142" s="126">
        <f t="shared" si="62"/>
        <v>0</v>
      </c>
      <c r="P142" s="126">
        <f t="shared" si="62"/>
        <v>0</v>
      </c>
      <c r="Q142" s="126">
        <f t="shared" si="62"/>
        <v>0</v>
      </c>
      <c r="R142" s="126">
        <f t="shared" si="62"/>
        <v>0</v>
      </c>
      <c r="S142" s="126">
        <f t="shared" si="62"/>
        <v>0</v>
      </c>
      <c r="T142" s="126">
        <f t="shared" si="62"/>
        <v>0</v>
      </c>
      <c r="U142" s="126">
        <f t="shared" si="62"/>
        <v>0</v>
      </c>
      <c r="V142" s="126">
        <f t="shared" si="62"/>
        <v>0</v>
      </c>
      <c r="W142" s="126">
        <f t="shared" si="62"/>
        <v>0</v>
      </c>
      <c r="X142" s="126">
        <f t="shared" si="62"/>
        <v>0</v>
      </c>
    </row>
    <row r="143" spans="1:24" ht="17" hidden="1" outlineLevel="1" x14ac:dyDescent="0.25">
      <c r="A143" s="5">
        <v>27</v>
      </c>
      <c r="B143" s="37" t="s">
        <v>162</v>
      </c>
      <c r="C143" s="114" t="s">
        <v>163</v>
      </c>
      <c r="D143" s="115">
        <f t="shared" ref="D143:D167" si="63">D138+1</f>
        <v>2036</v>
      </c>
      <c r="E143" s="116" cm="1">
        <f t="array" ref="E143">IF(YEAR(E$16)=$D143, E$44-SUM(_xlfn._xlws.FILTER(E$63:E142,MOD(_xlfn.SEQUENCE(ROWS(E$63:E142)),5)=1)),ROUND(E$44/_xlfn.DAYS(E$16,D$16)*IF(YEAR(D$16+1)=$D143,_xlfn.DAYS(DATE($D143,12,31),D$16)+1,IF(AND(YEAR(D$16+1)&lt;$D143,$D143&lt;YEAR(E$16)),_xlfn.DAYS(DATE($D143,12,31),DATE($D143,1,1))+1,0)),0))</f>
        <v>0</v>
      </c>
      <c r="F143" s="116" cm="1">
        <f t="array" ref="F143">IF(YEAR(F$16)=$D143, F$44-SUM(_xlfn._xlws.FILTER(F$63:F142,MOD(_xlfn.SEQUENCE(ROWS(F$63:F142)),5)=1)),ROUND(F$44/_xlfn.DAYS(F$16,E$16)*IF(YEAR(E$16+1)=$D143,_xlfn.DAYS(DATE($D143,12,31),E$16)+1,IF(AND(YEAR(E$16+1)&lt;$D143,$D143&lt;YEAR(F$16)),_xlfn.DAYS(DATE($D143,12,31),DATE($D143,1,1))+1,0)),0))</f>
        <v>0</v>
      </c>
      <c r="G143" s="116" cm="1">
        <f t="array" ref="G143">IF(YEAR(G$16)=$D143, G$44-SUM(_xlfn._xlws.FILTER(G$63:G142,MOD(_xlfn.SEQUENCE(ROWS(G$63:G142)),5)=1)),ROUND(G$44/_xlfn.DAYS(G$16,F$16)*IF(YEAR(F$16+1)=$D143,_xlfn.DAYS(DATE($D143,12,31),F$16)+1,IF(AND(YEAR(F$16+1)&lt;$D143,$D143&lt;YEAR(G$16)),_xlfn.DAYS(DATE($D143,12,31),DATE($D143,1,1))+1,0)),0))</f>
        <v>0</v>
      </c>
      <c r="H143" s="116" cm="1">
        <f t="array" ref="H143">IF(YEAR(H$16)=$D143, H$44-SUM(_xlfn._xlws.FILTER(H$63:H142,MOD(_xlfn.SEQUENCE(ROWS(H$63:H142)),5)=1)),ROUND(H$44/_xlfn.DAYS(H$16,G$16)*IF(YEAR(G$16+1)=$D143,_xlfn.DAYS(DATE($D143,12,31),G$16)+1,IF(AND(YEAR(G$16+1)&lt;$D143,$D143&lt;YEAR(H$16)),_xlfn.DAYS(DATE($D143,12,31),DATE($D143,1,1))+1,0)),0))</f>
        <v>0</v>
      </c>
      <c r="I143" s="116" cm="1">
        <f t="array" ref="I143">IF(YEAR(I$16)=$D143, I$44-SUM(_xlfn._xlws.FILTER(I$63:I142,MOD(_xlfn.SEQUENCE(ROWS(I$63:I142)),5)=1)),ROUND(I$44/_xlfn.DAYS(I$16,H$16)*IF(YEAR(H$16+1)=$D143,_xlfn.DAYS(DATE($D143,12,31),H$16)+1,IF(AND(YEAR(H$16+1)&lt;$D143,$D143&lt;YEAR(I$16)),_xlfn.DAYS(DATE($D143,12,31),DATE($D143,1,1))+1,0)),0))</f>
        <v>0</v>
      </c>
      <c r="J143" s="116" cm="1">
        <f t="array" ref="J143">IF(YEAR(J$16)=$D143, J$44-SUM(_xlfn._xlws.FILTER(J$63:J142,MOD(_xlfn.SEQUENCE(ROWS(J$63:J142)),5)=1)),ROUND(J$44/_xlfn.DAYS(J$16,I$16)*IF(YEAR(I$16+1)=$D143,_xlfn.DAYS(DATE($D143,12,31),I$16)+1,IF(AND(YEAR(I$16+1)&lt;$D143,$D143&lt;YEAR(J$16)),_xlfn.DAYS(DATE($D143,12,31),DATE($D143,1,1))+1,0)),0))</f>
        <v>0</v>
      </c>
      <c r="K143" s="116" cm="1">
        <f t="array" ref="K143">IF(YEAR(K$16)=$D143, K$44-SUM(_xlfn._xlws.FILTER(K$63:K142,MOD(_xlfn.SEQUENCE(ROWS(K$63:K142)),5)=1)),ROUND(K$44/_xlfn.DAYS(K$16,J$16)*IF(YEAR(J$16+1)=$D143,_xlfn.DAYS(DATE($D143,12,31),J$16)+1,IF(AND(YEAR(J$16+1)&lt;$D143,$D143&lt;YEAR(K$16)),_xlfn.DAYS(DATE($D143,12,31),DATE($D143,1,1))+1,0)),0))</f>
        <v>0</v>
      </c>
      <c r="L143" s="116" cm="1">
        <f t="array" ref="L143">IF(YEAR(L$16)=$D143, L$44-SUM(_xlfn._xlws.FILTER(L$63:L142,MOD(_xlfn.SEQUENCE(ROWS(L$63:L142)),5)=1)),ROUND(L$44/_xlfn.DAYS(L$16,K$16)*IF(YEAR(K$16+1)=$D143,_xlfn.DAYS(DATE($D143,12,31),K$16)+1,IF(AND(YEAR(K$16+1)&lt;$D143,$D143&lt;YEAR(L$16)),_xlfn.DAYS(DATE($D143,12,31),DATE($D143,1,1))+1,0)),0))</f>
        <v>0</v>
      </c>
      <c r="M143" s="116" cm="1">
        <f t="array" ref="M143">IF(YEAR(M$16)=$D143, M$44-SUM(_xlfn._xlws.FILTER(M$63:M142,MOD(_xlfn.SEQUENCE(ROWS(M$63:M142)),5)=1)),ROUND(M$44/_xlfn.DAYS(M$16,L$16)*IF(YEAR(L$16+1)=$D143,_xlfn.DAYS(DATE($D143,12,31),L$16)+1,IF(AND(YEAR(L$16+1)&lt;$D143,$D143&lt;YEAR(M$16)),_xlfn.DAYS(DATE($D143,12,31),DATE($D143,1,1))+1,0)),0))</f>
        <v>0</v>
      </c>
      <c r="N143" s="116" cm="1">
        <f t="array" ref="N143">IF(YEAR(N$16)=$D143, N$44-SUM(_xlfn._xlws.FILTER(N$63:N142,MOD(_xlfn.SEQUENCE(ROWS(N$63:N142)),5)=1)),ROUND(N$44/_xlfn.DAYS(N$16,M$16)*IF(YEAR(M$16+1)=$D143,_xlfn.DAYS(DATE($D143,12,31),M$16)+1,IF(AND(YEAR(M$16+1)&lt;$D143,$D143&lt;YEAR(N$16)),_xlfn.DAYS(DATE($D143,12,31),DATE($D143,1,1))+1,0)),0))</f>
        <v>0</v>
      </c>
      <c r="O143" s="116" cm="1">
        <f t="array" ref="O143">IF(YEAR(O$16)=$D143, O$44-SUM(_xlfn._xlws.FILTER(O$63:O142,MOD(_xlfn.SEQUENCE(ROWS(O$63:O142)),5)=1)),ROUND(O$44/_xlfn.DAYS(O$16,N$16)*IF(YEAR(N$16+1)=$D143,_xlfn.DAYS(DATE($D143,12,31),N$16)+1,IF(AND(YEAR(N$16+1)&lt;$D143,$D143&lt;YEAR(O$16)),_xlfn.DAYS(DATE($D143,12,31),DATE($D143,1,1))+1,0)),0))</f>
        <v>0</v>
      </c>
      <c r="P143" s="116" cm="1">
        <f t="array" ref="P143">IF(YEAR(P$16)=$D143, P$44-SUM(_xlfn._xlws.FILTER(P$63:P142,MOD(_xlfn.SEQUENCE(ROWS(P$63:P142)),5)=1)),ROUND(P$44/_xlfn.DAYS(P$16,O$16)*IF(YEAR(O$16+1)=$D143,_xlfn.DAYS(DATE($D143,12,31),O$16)+1,IF(AND(YEAR(O$16+1)&lt;$D143,$D143&lt;YEAR(P$16)),_xlfn.DAYS(DATE($D143,12,31),DATE($D143,1,1))+1,0)),0))</f>
        <v>0</v>
      </c>
      <c r="Q143" s="116" cm="1">
        <f t="array" ref="Q143">IF(YEAR(Q$16)=$D143, Q$44-SUM(_xlfn._xlws.FILTER(Q$63:Q142,MOD(_xlfn.SEQUENCE(ROWS(Q$63:Q142)),5)=1)),ROUND(Q$44/_xlfn.DAYS(Q$16,P$16)*IF(YEAR(P$16+1)=$D143,_xlfn.DAYS(DATE($D143,12,31),P$16)+1,IF(AND(YEAR(P$16+1)&lt;$D143,$D143&lt;YEAR(Q$16)),_xlfn.DAYS(DATE($D143,12,31),DATE($D143,1,1))+1,0)),0))</f>
        <v>0</v>
      </c>
      <c r="R143" s="116" cm="1">
        <f t="array" ref="R143">IF(YEAR(R$16)=$D143, R$44-SUM(_xlfn._xlws.FILTER(R$63:R142,MOD(_xlfn.SEQUENCE(ROWS(R$63:R142)),5)=1)),ROUND(R$44/_xlfn.DAYS(R$16,Q$16)*IF(YEAR(Q$16+1)=$D143,_xlfn.DAYS(DATE($D143,12,31),Q$16)+1,IF(AND(YEAR(Q$16+1)&lt;$D143,$D143&lt;YEAR(R$16)),_xlfn.DAYS(DATE($D143,12,31),DATE($D143,1,1))+1,0)),0))</f>
        <v>0</v>
      </c>
      <c r="S143" s="116" cm="1">
        <f t="array" ref="S143">IF(YEAR(S$16)=$D143, S$44-SUM(_xlfn._xlws.FILTER(S$63:S142,MOD(_xlfn.SEQUENCE(ROWS(S$63:S142)),5)=1)),ROUND(S$44/_xlfn.DAYS(S$16,R$16)*IF(YEAR(R$16+1)=$D143,_xlfn.DAYS(DATE($D143,12,31),R$16)+1,IF(AND(YEAR(R$16+1)&lt;$D143,$D143&lt;YEAR(S$16)),_xlfn.DAYS(DATE($D143,12,31),DATE($D143,1,1))+1,0)),0))</f>
        <v>0</v>
      </c>
      <c r="T143" s="116" cm="1">
        <f t="array" ref="T143">IF(YEAR(T$16)=$D143, T$44-SUM(_xlfn._xlws.FILTER(T$63:T142,MOD(_xlfn.SEQUENCE(ROWS(T$63:T142)),5)=1)),ROUND(T$44/_xlfn.DAYS(T$16,S$16)*IF(YEAR(S$16+1)=$D143,_xlfn.DAYS(DATE($D143,12,31),S$16)+1,IF(AND(YEAR(S$16+1)&lt;$D143,$D143&lt;YEAR(T$16)),_xlfn.DAYS(DATE($D143,12,31),DATE($D143,1,1))+1,0)),0))</f>
        <v>10106</v>
      </c>
      <c r="U143" s="116" cm="1">
        <f t="array" ref="U143">IF(YEAR(U$16)=$D143, U$44-SUM(_xlfn._xlws.FILTER(U$63:U142,MOD(_xlfn.SEQUENCE(ROWS(U$63:U142)),5)=1)),ROUND(U$44/_xlfn.DAYS(U$16,T$16)*IF(YEAR(T$16+1)=$D143,_xlfn.DAYS(DATE($D143,12,31),T$16)+1,IF(AND(YEAR(T$16+1)&lt;$D143,$D143&lt;YEAR(U$16)),_xlfn.DAYS(DATE($D143,12,31),DATE($D143,1,1))+1,0)),0))</f>
        <v>4039</v>
      </c>
      <c r="V143" s="116" cm="1">
        <f t="array" ref="V143">IF(YEAR(V$16)=$D143, V$44-SUM(_xlfn._xlws.FILTER(V$63:V142,MOD(_xlfn.SEQUENCE(ROWS(V$63:V142)),5)=1)),ROUND(V$44/_xlfn.DAYS(V$16,U$16)*IF(YEAR(U$16+1)=$D143,_xlfn.DAYS(DATE($D143,12,31),U$16)+1,IF(AND(YEAR(U$16+1)&lt;$D143,$D143&lt;YEAR(V$16)),_xlfn.DAYS(DATE($D143,12,31),DATE($D143,1,1))+1,0)),0))</f>
        <v>0</v>
      </c>
      <c r="W143" s="116" cm="1">
        <f t="array" ref="W143">IF(YEAR(W$16)=$D143, W$44-SUM(_xlfn._xlws.FILTER(W$63:W142,MOD(_xlfn.SEQUENCE(ROWS(W$63:W142)),5)=1)),ROUND(W$44/_xlfn.DAYS(W$16,V$16)*IF(YEAR(V$16+1)=$D143,_xlfn.DAYS(DATE($D143,12,31),V$16)+1,IF(AND(YEAR(V$16+1)&lt;$D143,$D143&lt;YEAR(W$16)),_xlfn.DAYS(DATE($D143,12,31),DATE($D143,1,1))+1,0)),0))</f>
        <v>0</v>
      </c>
      <c r="X143" s="116" cm="1">
        <f t="array" ref="X143">IF(YEAR(X$16)=$D143, X$44-SUM(_xlfn._xlws.FILTER(X$63:X142,MOD(_xlfn.SEQUENCE(ROWS(X$63:X142)),5)=1)),ROUND(X$44/_xlfn.DAYS(X$16,W$16)*IF(YEAR(W$16+1)=$D143,_xlfn.DAYS(DATE($D143,12,31),W$16)+1,IF(AND(YEAR(W$16+1)&lt;$D143,$D143&lt;YEAR(X$16)),_xlfn.DAYS(DATE($D143,12,31),DATE($D143,1,1))+1,0)),0))</f>
        <v>0</v>
      </c>
    </row>
    <row r="144" spans="1:24" ht="17" hidden="1" outlineLevel="1" x14ac:dyDescent="0.25">
      <c r="A144" s="5">
        <v>28</v>
      </c>
      <c r="B144" s="129" t="s">
        <v>164</v>
      </c>
      <c r="C144" s="114" t="s">
        <v>165</v>
      </c>
      <c r="D144" s="115">
        <f t="shared" si="63"/>
        <v>2036</v>
      </c>
      <c r="E144" s="116" cm="1">
        <f t="array" ref="E144">IF(YEAR(E$16)=$D144, E$46-SUM(_xlfn._xlws.FILTER(E$63:E143,MOD(_xlfn.SEQUENCE(ROWS(E$63:E143)),5)=2)),ROUND(E$46/_xlfn.DAYS(E$16,D$16)*IF(YEAR(D$16+1)=$D144,_xlfn.DAYS(DATE($D144,12,31),D$16)+1,IF(AND(YEAR(D$16+1)&lt;$D144,$D144&lt;YEAR(E$16)),_xlfn.DAYS(DATE($D144,12,31),DATE($D144,1,1))+1,0)),0))</f>
        <v>0</v>
      </c>
      <c r="F144" s="116" cm="1">
        <f t="array" ref="F144">IF(YEAR(F$16)=$D144, F$46-SUM(_xlfn._xlws.FILTER(F$63:F143,MOD(_xlfn.SEQUENCE(ROWS(F$63:F143)),5)=2)),ROUND(F$46/_xlfn.DAYS(F$16,E$16)*IF(YEAR(E$16+1)=$D144,_xlfn.DAYS(DATE($D144,12,31),E$16)+1,IF(AND(YEAR(E$16+1)&lt;$D144,$D144&lt;YEAR(F$16)),_xlfn.DAYS(DATE($D144,12,31),DATE($D144,1,1))+1,0)),0))</f>
        <v>0</v>
      </c>
      <c r="G144" s="116" cm="1">
        <f t="array" ref="G144">IF(YEAR(G$16)=$D144, G$46-SUM(_xlfn._xlws.FILTER(G$63:G143,MOD(_xlfn.SEQUENCE(ROWS(G$63:G143)),5)=2)),ROUND(G$46/_xlfn.DAYS(G$16,F$16)*IF(YEAR(F$16+1)=$D144,_xlfn.DAYS(DATE($D144,12,31),F$16)+1,IF(AND(YEAR(F$16+1)&lt;$D144,$D144&lt;YEAR(G$16)),_xlfn.DAYS(DATE($D144,12,31),DATE($D144,1,1))+1,0)),0))</f>
        <v>0</v>
      </c>
      <c r="H144" s="116" cm="1">
        <f t="array" ref="H144">IF(YEAR(H$16)=$D144, H$46-SUM(_xlfn._xlws.FILTER(H$63:H143,MOD(_xlfn.SEQUENCE(ROWS(H$63:H143)),5)=2)),ROUND(H$46/_xlfn.DAYS(H$16,G$16)*IF(YEAR(G$16+1)=$D144,_xlfn.DAYS(DATE($D144,12,31),G$16)+1,IF(AND(YEAR(G$16+1)&lt;$D144,$D144&lt;YEAR(H$16)),_xlfn.DAYS(DATE($D144,12,31),DATE($D144,1,1))+1,0)),0))</f>
        <v>0</v>
      </c>
      <c r="I144" s="116" cm="1">
        <f t="array" ref="I144">IF(YEAR(I$16)=$D144, I$46-SUM(_xlfn._xlws.FILTER(I$63:I143,MOD(_xlfn.SEQUENCE(ROWS(I$63:I143)),5)=2)),ROUND(I$46/_xlfn.DAYS(I$16,H$16)*IF(YEAR(H$16+1)=$D144,_xlfn.DAYS(DATE($D144,12,31),H$16)+1,IF(AND(YEAR(H$16+1)&lt;$D144,$D144&lt;YEAR(I$16)),_xlfn.DAYS(DATE($D144,12,31),DATE($D144,1,1))+1,0)),0))</f>
        <v>0</v>
      </c>
      <c r="J144" s="116" cm="1">
        <f t="array" ref="J144">IF(YEAR(J$16)=$D144, J$46-SUM(_xlfn._xlws.FILTER(J$63:J143,MOD(_xlfn.SEQUENCE(ROWS(J$63:J143)),5)=2)),ROUND(J$46/_xlfn.DAYS(J$16,I$16)*IF(YEAR(I$16+1)=$D144,_xlfn.DAYS(DATE($D144,12,31),I$16)+1,IF(AND(YEAR(I$16+1)&lt;$D144,$D144&lt;YEAR(J$16)),_xlfn.DAYS(DATE($D144,12,31),DATE($D144,1,1))+1,0)),0))</f>
        <v>0</v>
      </c>
      <c r="K144" s="116" cm="1">
        <f t="array" ref="K144">IF(YEAR(K$16)=$D144, K$46-SUM(_xlfn._xlws.FILTER(K$63:K143,MOD(_xlfn.SEQUENCE(ROWS(K$63:K143)),5)=2)),ROUND(K$46/_xlfn.DAYS(K$16,J$16)*IF(YEAR(J$16+1)=$D144,_xlfn.DAYS(DATE($D144,12,31),J$16)+1,IF(AND(YEAR(J$16+1)&lt;$D144,$D144&lt;YEAR(K$16)),_xlfn.DAYS(DATE($D144,12,31),DATE($D144,1,1))+1,0)),0))</f>
        <v>0</v>
      </c>
      <c r="L144" s="116" cm="1">
        <f t="array" ref="L144">IF(YEAR(L$16)=$D144, L$46-SUM(_xlfn._xlws.FILTER(L$63:L143,MOD(_xlfn.SEQUENCE(ROWS(L$63:L143)),5)=2)),ROUND(L$46/_xlfn.DAYS(L$16,K$16)*IF(YEAR(K$16+1)=$D144,_xlfn.DAYS(DATE($D144,12,31),K$16)+1,IF(AND(YEAR(K$16+1)&lt;$D144,$D144&lt;YEAR(L$16)),_xlfn.DAYS(DATE($D144,12,31),DATE($D144,1,1))+1,0)),0))</f>
        <v>0</v>
      </c>
      <c r="M144" s="116" cm="1">
        <f t="array" ref="M144">IF(YEAR(M$16)=$D144, M$46-SUM(_xlfn._xlws.FILTER(M$63:M143,MOD(_xlfn.SEQUENCE(ROWS(M$63:M143)),5)=2)),ROUND(M$46/_xlfn.DAYS(M$16,L$16)*IF(YEAR(L$16+1)=$D144,_xlfn.DAYS(DATE($D144,12,31),L$16)+1,IF(AND(YEAR(L$16+1)&lt;$D144,$D144&lt;YEAR(M$16)),_xlfn.DAYS(DATE($D144,12,31),DATE($D144,1,1))+1,0)),0))</f>
        <v>0</v>
      </c>
      <c r="N144" s="116" cm="1">
        <f t="array" ref="N144">IF(YEAR(N$16)=$D144, N$46-SUM(_xlfn._xlws.FILTER(N$63:N143,MOD(_xlfn.SEQUENCE(ROWS(N$63:N143)),5)=2)),ROUND(N$46/_xlfn.DAYS(N$16,M$16)*IF(YEAR(M$16+1)=$D144,_xlfn.DAYS(DATE($D144,12,31),M$16)+1,IF(AND(YEAR(M$16+1)&lt;$D144,$D144&lt;YEAR(N$16)),_xlfn.DAYS(DATE($D144,12,31),DATE($D144,1,1))+1,0)),0))</f>
        <v>0</v>
      </c>
      <c r="O144" s="116" cm="1">
        <f t="array" ref="O144">IF(YEAR(O$16)=$D144, O$46-SUM(_xlfn._xlws.FILTER(O$63:O143,MOD(_xlfn.SEQUENCE(ROWS(O$63:O143)),5)=2)),ROUND(O$46/_xlfn.DAYS(O$16,N$16)*IF(YEAR(N$16+1)=$D144,_xlfn.DAYS(DATE($D144,12,31),N$16)+1,IF(AND(YEAR(N$16+1)&lt;$D144,$D144&lt;YEAR(O$16)),_xlfn.DAYS(DATE($D144,12,31),DATE($D144,1,1))+1,0)),0))</f>
        <v>0</v>
      </c>
      <c r="P144" s="116" cm="1">
        <f t="array" ref="P144">IF(YEAR(P$16)=$D144, P$46-SUM(_xlfn._xlws.FILTER(P$63:P143,MOD(_xlfn.SEQUENCE(ROWS(P$63:P143)),5)=2)),ROUND(P$46/_xlfn.DAYS(P$16,O$16)*IF(YEAR(O$16+1)=$D144,_xlfn.DAYS(DATE($D144,12,31),O$16)+1,IF(AND(YEAR(O$16+1)&lt;$D144,$D144&lt;YEAR(P$16)),_xlfn.DAYS(DATE($D144,12,31),DATE($D144,1,1))+1,0)),0))</f>
        <v>0</v>
      </c>
      <c r="Q144" s="116" cm="1">
        <f t="array" ref="Q144">IF(YEAR(Q$16)=$D144, Q$46-SUM(_xlfn._xlws.FILTER(Q$63:Q143,MOD(_xlfn.SEQUENCE(ROWS(Q$63:Q143)),5)=2)),ROUND(Q$46/_xlfn.DAYS(Q$16,P$16)*IF(YEAR(P$16+1)=$D144,_xlfn.DAYS(DATE($D144,12,31),P$16)+1,IF(AND(YEAR(P$16+1)&lt;$D144,$D144&lt;YEAR(Q$16)),_xlfn.DAYS(DATE($D144,12,31),DATE($D144,1,1))+1,0)),0))</f>
        <v>0</v>
      </c>
      <c r="R144" s="116" cm="1">
        <f t="array" ref="R144">IF(YEAR(R$16)=$D144, R$46-SUM(_xlfn._xlws.FILTER(R$63:R143,MOD(_xlfn.SEQUENCE(ROWS(R$63:R143)),5)=2)),ROUND(R$46/_xlfn.DAYS(R$16,Q$16)*IF(YEAR(Q$16+1)=$D144,_xlfn.DAYS(DATE($D144,12,31),Q$16)+1,IF(AND(YEAR(Q$16+1)&lt;$D144,$D144&lt;YEAR(R$16)),_xlfn.DAYS(DATE($D144,12,31),DATE($D144,1,1))+1,0)),0))</f>
        <v>0</v>
      </c>
      <c r="S144" s="116" cm="1">
        <f t="array" ref="S144">IF(YEAR(S$16)=$D144, S$46-SUM(_xlfn._xlws.FILTER(S$63:S143,MOD(_xlfn.SEQUENCE(ROWS(S$63:S143)),5)=2)),ROUND(S$46/_xlfn.DAYS(S$16,R$16)*IF(YEAR(R$16+1)=$D144,_xlfn.DAYS(DATE($D144,12,31),R$16)+1,IF(AND(YEAR(R$16+1)&lt;$D144,$D144&lt;YEAR(S$16)),_xlfn.DAYS(DATE($D144,12,31),DATE($D144,1,1))+1,0)),0))</f>
        <v>0</v>
      </c>
      <c r="T144" s="116" cm="1">
        <f t="array" ref="T144">IF(YEAR(T$16)=$D144, T$46-SUM(_xlfn._xlws.FILTER(T$63:T143,MOD(_xlfn.SEQUENCE(ROWS(T$63:T143)),5)=2)),ROUND(T$46/_xlfn.DAYS(T$16,S$16)*IF(YEAR(S$16+1)=$D144,_xlfn.DAYS(DATE($D144,12,31),S$16)+1,IF(AND(YEAR(S$16+1)&lt;$D144,$D144&lt;YEAR(T$16)),_xlfn.DAYS(DATE($D144,12,31),DATE($D144,1,1))+1,0)),0))</f>
        <v>1516</v>
      </c>
      <c r="U144" s="116" cm="1">
        <f t="array" ref="U144">IF(YEAR(U$16)=$D144, U$46-SUM(_xlfn._xlws.FILTER(U$63:U143,MOD(_xlfn.SEQUENCE(ROWS(U$63:U143)),5)=2)),ROUND(U$46/_xlfn.DAYS(U$16,T$16)*IF(YEAR(T$16+1)=$D144,_xlfn.DAYS(DATE($D144,12,31),T$16)+1,IF(AND(YEAR(T$16+1)&lt;$D144,$D144&lt;YEAR(U$16)),_xlfn.DAYS(DATE($D144,12,31),DATE($D144,1,1))+1,0)),0))</f>
        <v>606</v>
      </c>
      <c r="V144" s="116" cm="1">
        <f t="array" ref="V144">IF(YEAR(V$16)=$D144, V$46-SUM(_xlfn._xlws.FILTER(V$63:V143,MOD(_xlfn.SEQUENCE(ROWS(V$63:V143)),5)=2)),ROUND(V$46/_xlfn.DAYS(V$16,U$16)*IF(YEAR(U$16+1)=$D144,_xlfn.DAYS(DATE($D144,12,31),U$16)+1,IF(AND(YEAR(U$16+1)&lt;$D144,$D144&lt;YEAR(V$16)),_xlfn.DAYS(DATE($D144,12,31),DATE($D144,1,1))+1,0)),0))</f>
        <v>0</v>
      </c>
      <c r="W144" s="116" cm="1">
        <f t="array" ref="W144">IF(YEAR(W$16)=$D144, W$46-SUM(_xlfn._xlws.FILTER(W$63:W143,MOD(_xlfn.SEQUENCE(ROWS(W$63:W143)),5)=2)),ROUND(W$46/_xlfn.DAYS(W$16,V$16)*IF(YEAR(V$16+1)=$D144,_xlfn.DAYS(DATE($D144,12,31),V$16)+1,IF(AND(YEAR(V$16+1)&lt;$D144,$D144&lt;YEAR(W$16)),_xlfn.DAYS(DATE($D144,12,31),DATE($D144,1,1))+1,0)),0))</f>
        <v>0</v>
      </c>
      <c r="X144" s="116" cm="1">
        <f t="array" ref="X144">IF(YEAR(X$16)=$D144, X$46-SUM(_xlfn._xlws.FILTER(X$63:X143,MOD(_xlfn.SEQUENCE(ROWS(X$63:X143)),5)=2)),ROUND(X$46/_xlfn.DAYS(X$16,W$16)*IF(YEAR(W$16+1)=$D144,_xlfn.DAYS(DATE($D144,12,31),W$16)+1,IF(AND(YEAR(W$16+1)&lt;$D144,$D144&lt;YEAR(X$16)),_xlfn.DAYS(DATE($D144,12,31),DATE($D144,1,1))+1,0)),0))</f>
        <v>0</v>
      </c>
    </row>
    <row r="145" spans="1:24" ht="17" hidden="1" outlineLevel="1" x14ac:dyDescent="0.25">
      <c r="A145" s="5">
        <v>29</v>
      </c>
      <c r="B145" s="129" t="s">
        <v>166</v>
      </c>
      <c r="C145" s="114" t="s">
        <v>167</v>
      </c>
      <c r="D145" s="115">
        <f t="shared" si="63"/>
        <v>2036</v>
      </c>
      <c r="E145" s="116">
        <f>E143-E144</f>
        <v>0</v>
      </c>
      <c r="F145" s="116">
        <f t="shared" ref="F145:X145" si="64">F143-F144</f>
        <v>0</v>
      </c>
      <c r="G145" s="116">
        <f t="shared" si="64"/>
        <v>0</v>
      </c>
      <c r="H145" s="116">
        <f t="shared" si="64"/>
        <v>0</v>
      </c>
      <c r="I145" s="116">
        <f t="shared" si="64"/>
        <v>0</v>
      </c>
      <c r="J145" s="116">
        <f t="shared" si="64"/>
        <v>0</v>
      </c>
      <c r="K145" s="116">
        <f t="shared" si="64"/>
        <v>0</v>
      </c>
      <c r="L145" s="116">
        <f t="shared" si="64"/>
        <v>0</v>
      </c>
      <c r="M145" s="116">
        <f t="shared" si="64"/>
        <v>0</v>
      </c>
      <c r="N145" s="116">
        <f t="shared" si="64"/>
        <v>0</v>
      </c>
      <c r="O145" s="116">
        <f t="shared" si="64"/>
        <v>0</v>
      </c>
      <c r="P145" s="116">
        <f t="shared" si="64"/>
        <v>0</v>
      </c>
      <c r="Q145" s="116">
        <f t="shared" si="64"/>
        <v>0</v>
      </c>
      <c r="R145" s="116">
        <f t="shared" si="64"/>
        <v>0</v>
      </c>
      <c r="S145" s="116">
        <f t="shared" si="64"/>
        <v>0</v>
      </c>
      <c r="T145" s="116">
        <f t="shared" si="64"/>
        <v>8590</v>
      </c>
      <c r="U145" s="116">
        <f t="shared" si="64"/>
        <v>3433</v>
      </c>
      <c r="V145" s="116">
        <f t="shared" si="64"/>
        <v>0</v>
      </c>
      <c r="W145" s="116">
        <f t="shared" si="64"/>
        <v>0</v>
      </c>
      <c r="X145" s="116">
        <f t="shared" si="64"/>
        <v>0</v>
      </c>
    </row>
    <row r="146" spans="1:24" ht="17" hidden="1" outlineLevel="1" x14ac:dyDescent="0.25">
      <c r="A146" s="5">
        <v>31</v>
      </c>
      <c r="B146" s="129" t="s">
        <v>168</v>
      </c>
      <c r="C146" s="114" t="s">
        <v>169</v>
      </c>
      <c r="D146" s="115">
        <f t="shared" si="63"/>
        <v>2036</v>
      </c>
      <c r="E146" s="116" cm="1">
        <f t="array" ref="E146">IF(YEAR(E$16)=$D146, E$59-SUM(_xlfn._xlws.FILTER(E$63:E145,MOD(_xlfn.SEQUENCE(ROWS(E$63:E145)),5)=4)),ROUND(E$59/_xlfn.DAYS(E$16,D$16)*IF(YEAR(D$16+1)=$D146,_xlfn.DAYS(DATE($D146,12,31),D$16)+1,IF(AND(YEAR(D$16+1)&lt;$D146,$D146&lt;YEAR(E$16)),_xlfn.DAYS(DATE($D146,12,31),DATE($D146,1,1))+1,0)),0))</f>
        <v>0</v>
      </c>
      <c r="F146" s="116" cm="1">
        <f t="array" ref="F146">IF(YEAR(F$16)=$D146, F$59-SUM(_xlfn._xlws.FILTER(F$63:F145,MOD(_xlfn.SEQUENCE(ROWS(F$63:F145)),5)=4)),ROUND(F$59/_xlfn.DAYS(F$16,E$16)*IF(YEAR(E$16+1)=$D146,_xlfn.DAYS(DATE($D146,12,31),E$16)+1,IF(AND(YEAR(E$16+1)&lt;$D146,$D146&lt;YEAR(F$16)),_xlfn.DAYS(DATE($D146,12,31),DATE($D146,1,1))+1,0)),0))</f>
        <v>0</v>
      </c>
      <c r="G146" s="116" cm="1">
        <f t="array" ref="G146">IF(YEAR(G$16)=$D146, G$59-SUM(_xlfn._xlws.FILTER(G$63:G145,MOD(_xlfn.SEQUENCE(ROWS(G$63:G145)),5)=4)),ROUND(G$59/_xlfn.DAYS(G$16,F$16)*IF(YEAR(F$16+1)=$D146,_xlfn.DAYS(DATE($D146,12,31),F$16)+1,IF(AND(YEAR(F$16+1)&lt;$D146,$D146&lt;YEAR(G$16)),_xlfn.DAYS(DATE($D146,12,31),DATE($D146,1,1))+1,0)),0))</f>
        <v>0</v>
      </c>
      <c r="H146" s="116" cm="1">
        <f t="array" ref="H146">IF(YEAR(H$16)=$D146, H$59-SUM(_xlfn._xlws.FILTER(H$63:H145,MOD(_xlfn.SEQUENCE(ROWS(H$63:H145)),5)=4)),ROUND(H$59/_xlfn.DAYS(H$16,G$16)*IF(YEAR(G$16+1)=$D146,_xlfn.DAYS(DATE($D146,12,31),G$16)+1,IF(AND(YEAR(G$16+1)&lt;$D146,$D146&lt;YEAR(H$16)),_xlfn.DAYS(DATE($D146,12,31),DATE($D146,1,1))+1,0)),0))</f>
        <v>0</v>
      </c>
      <c r="I146" s="116" cm="1">
        <f t="array" ref="I146">IF(YEAR(I$16)=$D146, I$59-SUM(_xlfn._xlws.FILTER(I$63:I145,MOD(_xlfn.SEQUENCE(ROWS(I$63:I145)),5)=4)),ROUND(I$59/_xlfn.DAYS(I$16,H$16)*IF(YEAR(H$16+1)=$D146,_xlfn.DAYS(DATE($D146,12,31),H$16)+1,IF(AND(YEAR(H$16+1)&lt;$D146,$D146&lt;YEAR(I$16)),_xlfn.DAYS(DATE($D146,12,31),DATE($D146,1,1))+1,0)),0))</f>
        <v>0</v>
      </c>
      <c r="J146" s="116" cm="1">
        <f t="array" ref="J146">IF(YEAR(J$16)=$D146, J$59-SUM(_xlfn._xlws.FILTER(J$63:J145,MOD(_xlfn.SEQUENCE(ROWS(J$63:J145)),5)=4)),ROUND(J$59/_xlfn.DAYS(J$16,I$16)*IF(YEAR(I$16+1)=$D146,_xlfn.DAYS(DATE($D146,12,31),I$16)+1,IF(AND(YEAR(I$16+1)&lt;$D146,$D146&lt;YEAR(J$16)),_xlfn.DAYS(DATE($D146,12,31),DATE($D146,1,1))+1,0)),0))</f>
        <v>0</v>
      </c>
      <c r="K146" s="116" cm="1">
        <f t="array" ref="K146">IF(YEAR(K$16)=$D146, K$59-SUM(_xlfn._xlws.FILTER(K$63:K145,MOD(_xlfn.SEQUENCE(ROWS(K$63:K145)),5)=4)),ROUND(K$59/_xlfn.DAYS(K$16,J$16)*IF(YEAR(J$16+1)=$D146,_xlfn.DAYS(DATE($D146,12,31),J$16)+1,IF(AND(YEAR(J$16+1)&lt;$D146,$D146&lt;YEAR(K$16)),_xlfn.DAYS(DATE($D146,12,31),DATE($D146,1,1))+1,0)),0))</f>
        <v>0</v>
      </c>
      <c r="L146" s="116" cm="1">
        <f t="array" ref="L146">IF(YEAR(L$16)=$D146, L$59-SUM(_xlfn._xlws.FILTER(L$63:L145,MOD(_xlfn.SEQUENCE(ROWS(L$63:L145)),5)=4)),ROUND(L$59/_xlfn.DAYS(L$16,K$16)*IF(YEAR(K$16+1)=$D146,_xlfn.DAYS(DATE($D146,12,31),K$16)+1,IF(AND(YEAR(K$16+1)&lt;$D146,$D146&lt;YEAR(L$16)),_xlfn.DAYS(DATE($D146,12,31),DATE($D146,1,1))+1,0)),0))</f>
        <v>0</v>
      </c>
      <c r="M146" s="116" cm="1">
        <f t="array" ref="M146">IF(YEAR(M$16)=$D146, M$59-SUM(_xlfn._xlws.FILTER(M$63:M145,MOD(_xlfn.SEQUENCE(ROWS(M$63:M145)),5)=4)),ROUND(M$59/_xlfn.DAYS(M$16,L$16)*IF(YEAR(L$16+1)=$D146,_xlfn.DAYS(DATE($D146,12,31),L$16)+1,IF(AND(YEAR(L$16+1)&lt;$D146,$D146&lt;YEAR(M$16)),_xlfn.DAYS(DATE($D146,12,31),DATE($D146,1,1))+1,0)),0))</f>
        <v>0</v>
      </c>
      <c r="N146" s="116" cm="1">
        <f t="array" ref="N146">IF(YEAR(N$16)=$D146, N$59-SUM(_xlfn._xlws.FILTER(N$63:N145,MOD(_xlfn.SEQUENCE(ROWS(N$63:N145)),5)=4)),ROUND(N$59/_xlfn.DAYS(N$16,M$16)*IF(YEAR(M$16+1)=$D146,_xlfn.DAYS(DATE($D146,12,31),M$16)+1,IF(AND(YEAR(M$16+1)&lt;$D146,$D146&lt;YEAR(N$16)),_xlfn.DAYS(DATE($D146,12,31),DATE($D146,1,1))+1,0)),0))</f>
        <v>0</v>
      </c>
      <c r="O146" s="116" cm="1">
        <f t="array" ref="O146">IF(YEAR(O$16)=$D146, O$59-SUM(_xlfn._xlws.FILTER(O$63:O145,MOD(_xlfn.SEQUENCE(ROWS(O$63:O145)),5)=4)),ROUND(O$59/_xlfn.DAYS(O$16,N$16)*IF(YEAR(N$16+1)=$D146,_xlfn.DAYS(DATE($D146,12,31),N$16)+1,IF(AND(YEAR(N$16+1)&lt;$D146,$D146&lt;YEAR(O$16)),_xlfn.DAYS(DATE($D146,12,31),DATE($D146,1,1))+1,0)),0))</f>
        <v>0</v>
      </c>
      <c r="P146" s="116" cm="1">
        <f t="array" ref="P146">IF(YEAR(P$16)=$D146, P$59-SUM(_xlfn._xlws.FILTER(P$63:P145,MOD(_xlfn.SEQUENCE(ROWS(P$63:P145)),5)=4)),ROUND(P$59/_xlfn.DAYS(P$16,O$16)*IF(YEAR(O$16+1)=$D146,_xlfn.DAYS(DATE($D146,12,31),O$16)+1,IF(AND(YEAR(O$16+1)&lt;$D146,$D146&lt;YEAR(P$16)),_xlfn.DAYS(DATE($D146,12,31),DATE($D146,1,1))+1,0)),0))</f>
        <v>0</v>
      </c>
      <c r="Q146" s="116" cm="1">
        <f t="array" ref="Q146">IF(YEAR(Q$16)=$D146, Q$59-SUM(_xlfn._xlws.FILTER(Q$63:Q145,MOD(_xlfn.SEQUENCE(ROWS(Q$63:Q145)),5)=4)),ROUND(Q$59/_xlfn.DAYS(Q$16,P$16)*IF(YEAR(P$16+1)=$D146,_xlfn.DAYS(DATE($D146,12,31),P$16)+1,IF(AND(YEAR(P$16+1)&lt;$D146,$D146&lt;YEAR(Q$16)),_xlfn.DAYS(DATE($D146,12,31),DATE($D146,1,1))+1,0)),0))</f>
        <v>0</v>
      </c>
      <c r="R146" s="116" cm="1">
        <f t="array" ref="R146">IF(YEAR(R$16)=$D146, R$59-SUM(_xlfn._xlws.FILTER(R$63:R145,MOD(_xlfn.SEQUENCE(ROWS(R$63:R145)),5)=4)),ROUND(R$59/_xlfn.DAYS(R$16,Q$16)*IF(YEAR(Q$16+1)=$D146,_xlfn.DAYS(DATE($D146,12,31),Q$16)+1,IF(AND(YEAR(Q$16+1)&lt;$D146,$D146&lt;YEAR(R$16)),_xlfn.DAYS(DATE($D146,12,31),DATE($D146,1,1))+1,0)),0))</f>
        <v>0</v>
      </c>
      <c r="S146" s="116" cm="1">
        <f t="array" ref="S146">IF(YEAR(S$16)=$D146, S$59-SUM(_xlfn._xlws.FILTER(S$63:S145,MOD(_xlfn.SEQUENCE(ROWS(S$63:S145)),5)=4)),ROUND(S$59/_xlfn.DAYS(S$16,R$16)*IF(YEAR(R$16+1)=$D146,_xlfn.DAYS(DATE($D146,12,31),R$16)+1,IF(AND(YEAR(R$16+1)&lt;$D146,$D146&lt;YEAR(S$16)),_xlfn.DAYS(DATE($D146,12,31),DATE($D146,1,1))+1,0)),0))</f>
        <v>0</v>
      </c>
      <c r="T146" s="116" cm="1">
        <f t="array" ref="T146">IF(YEAR(T$16)=$D146, T$59-SUM(_xlfn._xlws.FILTER(T$63:T145,MOD(_xlfn.SEQUENCE(ROWS(T$63:T145)),5)=4)),ROUND(T$59/_xlfn.DAYS(T$16,S$16)*IF(YEAR(S$16+1)=$D146,_xlfn.DAYS(DATE($D146,12,31),S$16)+1,IF(AND(YEAR(S$16+1)&lt;$D146,$D146&lt;YEAR(T$16)),_xlfn.DAYS(DATE($D146,12,31),DATE($D146,1,1))+1,0)),0))</f>
        <v>10106</v>
      </c>
      <c r="U146" s="116" cm="1">
        <f t="array" ref="U146">IF(YEAR(U$16)=$D146, U$59-SUM(_xlfn._xlws.FILTER(U$63:U145,MOD(_xlfn.SEQUENCE(ROWS(U$63:U145)),5)=4)),ROUND(U$59/_xlfn.DAYS(U$16,T$16)*IF(YEAR(T$16+1)=$D146,_xlfn.DAYS(DATE($D146,12,31),T$16)+1,IF(AND(YEAR(T$16+1)&lt;$D146,$D146&lt;YEAR(U$16)),_xlfn.DAYS(DATE($D146,12,31),DATE($D146,1,1))+1,0)),0))</f>
        <v>4039</v>
      </c>
      <c r="V146" s="116" cm="1">
        <f t="array" ref="V146">IF(YEAR(V$16)=$D146, V$59-SUM(_xlfn._xlws.FILTER(V$63:V145,MOD(_xlfn.SEQUENCE(ROWS(V$63:V145)),5)=4)),ROUND(V$59/_xlfn.DAYS(V$16,U$16)*IF(YEAR(U$16+1)=$D146,_xlfn.DAYS(DATE($D146,12,31),U$16)+1,IF(AND(YEAR(U$16+1)&lt;$D146,$D146&lt;YEAR(V$16)),_xlfn.DAYS(DATE($D146,12,31),DATE($D146,1,1))+1,0)),0))</f>
        <v>0</v>
      </c>
      <c r="W146" s="116" cm="1">
        <f t="array" ref="W146">IF(YEAR(W$16)=$D146, W$59-SUM(_xlfn._xlws.FILTER(W$63:W145,MOD(_xlfn.SEQUENCE(ROWS(W$63:W145)),5)=4)),ROUND(W$59/_xlfn.DAYS(W$16,V$16)*IF(YEAR(V$16+1)=$D146,_xlfn.DAYS(DATE($D146,12,31),V$16)+1,IF(AND(YEAR(V$16+1)&lt;$D146,$D146&lt;YEAR(W$16)),_xlfn.DAYS(DATE($D146,12,31),DATE($D146,1,1))+1,0)),0))</f>
        <v>0</v>
      </c>
      <c r="X146" s="116" cm="1">
        <f t="array" ref="X146">IF(YEAR(X$16)=$D146, X$59-SUM(_xlfn._xlws.FILTER(X$63:X145,MOD(_xlfn.SEQUENCE(ROWS(X$63:X145)),5)=4)),ROUND(X$59/_xlfn.DAYS(X$16,W$16)*IF(YEAR(W$16+1)=$D146,_xlfn.DAYS(DATE($D146,12,31),W$16)+1,IF(AND(YEAR(W$16+1)&lt;$D146,$D146&lt;YEAR(X$16)),_xlfn.DAYS(DATE($D146,12,31),DATE($D146,1,1))+1,0)),0))</f>
        <v>0</v>
      </c>
    </row>
    <row r="147" spans="1:24" ht="17" hidden="1" outlineLevel="1" x14ac:dyDescent="0.25">
      <c r="A147" s="5">
        <v>33</v>
      </c>
      <c r="B147" s="129" t="s">
        <v>170</v>
      </c>
      <c r="C147" s="117" t="s">
        <v>171</v>
      </c>
      <c r="D147" s="118">
        <f t="shared" si="63"/>
        <v>2036</v>
      </c>
      <c r="E147" s="119">
        <f>E143-E146</f>
        <v>0</v>
      </c>
      <c r="F147" s="119">
        <f t="shared" ref="F147:X147" si="65">F143-F146</f>
        <v>0</v>
      </c>
      <c r="G147" s="119">
        <f t="shared" si="65"/>
        <v>0</v>
      </c>
      <c r="H147" s="119">
        <f t="shared" si="65"/>
        <v>0</v>
      </c>
      <c r="I147" s="119">
        <f t="shared" si="65"/>
        <v>0</v>
      </c>
      <c r="J147" s="119">
        <f t="shared" si="65"/>
        <v>0</v>
      </c>
      <c r="K147" s="119">
        <f t="shared" si="65"/>
        <v>0</v>
      </c>
      <c r="L147" s="119">
        <f t="shared" si="65"/>
        <v>0</v>
      </c>
      <c r="M147" s="119">
        <f t="shared" si="65"/>
        <v>0</v>
      </c>
      <c r="N147" s="119">
        <f t="shared" si="65"/>
        <v>0</v>
      </c>
      <c r="O147" s="119">
        <f t="shared" si="65"/>
        <v>0</v>
      </c>
      <c r="P147" s="119">
        <f t="shared" si="65"/>
        <v>0</v>
      </c>
      <c r="Q147" s="119">
        <f t="shared" si="65"/>
        <v>0</v>
      </c>
      <c r="R147" s="119">
        <f t="shared" si="65"/>
        <v>0</v>
      </c>
      <c r="S147" s="119">
        <f t="shared" si="65"/>
        <v>0</v>
      </c>
      <c r="T147" s="119">
        <f t="shared" si="65"/>
        <v>0</v>
      </c>
      <c r="U147" s="119">
        <f t="shared" si="65"/>
        <v>0</v>
      </c>
      <c r="V147" s="119">
        <f t="shared" si="65"/>
        <v>0</v>
      </c>
      <c r="W147" s="119">
        <f t="shared" si="65"/>
        <v>0</v>
      </c>
      <c r="X147" s="119">
        <f t="shared" si="65"/>
        <v>0</v>
      </c>
    </row>
    <row r="148" spans="1:24" ht="17" hidden="1" outlineLevel="1" x14ac:dyDescent="0.25">
      <c r="A148" s="5">
        <v>27</v>
      </c>
      <c r="B148" s="37" t="s">
        <v>162</v>
      </c>
      <c r="C148" s="120" t="s">
        <v>163</v>
      </c>
      <c r="D148" s="121">
        <f t="shared" si="63"/>
        <v>2037</v>
      </c>
      <c r="E148" s="122" cm="1">
        <f t="array" ref="E148">IF(YEAR(E$16)=$D148, E$44-SUM(_xlfn._xlws.FILTER(E$63:E147,MOD(_xlfn.SEQUENCE(ROWS(E$63:E147)),5)=1)),ROUND(E$44/_xlfn.DAYS(E$16,D$16)*IF(YEAR(D$16+1)=$D148,_xlfn.DAYS(DATE($D148,12,31),D$16)+1,IF(AND(YEAR(D$16+1)&lt;$D148,$D148&lt;YEAR(E$16)),_xlfn.DAYS(DATE($D148,12,31),DATE($D148,1,1))+1,0)),0))</f>
        <v>0</v>
      </c>
      <c r="F148" s="122" cm="1">
        <f t="array" ref="F148">IF(YEAR(F$16)=$D148, F$44-SUM(_xlfn._xlws.FILTER(F$63:F147,MOD(_xlfn.SEQUENCE(ROWS(F$63:F147)),5)=1)),ROUND(F$44/_xlfn.DAYS(F$16,E$16)*IF(YEAR(E$16+1)=$D148,_xlfn.DAYS(DATE($D148,12,31),E$16)+1,IF(AND(YEAR(E$16+1)&lt;$D148,$D148&lt;YEAR(F$16)),_xlfn.DAYS(DATE($D148,12,31),DATE($D148,1,1))+1,0)),0))</f>
        <v>0</v>
      </c>
      <c r="G148" s="122" cm="1">
        <f t="array" ref="G148">IF(YEAR(G$16)=$D148, G$44-SUM(_xlfn._xlws.FILTER(G$63:G147,MOD(_xlfn.SEQUENCE(ROWS(G$63:G147)),5)=1)),ROUND(G$44/_xlfn.DAYS(G$16,F$16)*IF(YEAR(F$16+1)=$D148,_xlfn.DAYS(DATE($D148,12,31),F$16)+1,IF(AND(YEAR(F$16+1)&lt;$D148,$D148&lt;YEAR(G$16)),_xlfn.DAYS(DATE($D148,12,31),DATE($D148,1,1))+1,0)),0))</f>
        <v>0</v>
      </c>
      <c r="H148" s="122" cm="1">
        <f t="array" ref="H148">IF(YEAR(H$16)=$D148, H$44-SUM(_xlfn._xlws.FILTER(H$63:H147,MOD(_xlfn.SEQUENCE(ROWS(H$63:H147)),5)=1)),ROUND(H$44/_xlfn.DAYS(H$16,G$16)*IF(YEAR(G$16+1)=$D148,_xlfn.DAYS(DATE($D148,12,31),G$16)+1,IF(AND(YEAR(G$16+1)&lt;$D148,$D148&lt;YEAR(H$16)),_xlfn.DAYS(DATE($D148,12,31),DATE($D148,1,1))+1,0)),0))</f>
        <v>0</v>
      </c>
      <c r="I148" s="122" cm="1">
        <f t="array" ref="I148">IF(YEAR(I$16)=$D148, I$44-SUM(_xlfn._xlws.FILTER(I$63:I147,MOD(_xlfn.SEQUENCE(ROWS(I$63:I147)),5)=1)),ROUND(I$44/_xlfn.DAYS(I$16,H$16)*IF(YEAR(H$16+1)=$D148,_xlfn.DAYS(DATE($D148,12,31),H$16)+1,IF(AND(YEAR(H$16+1)&lt;$D148,$D148&lt;YEAR(I$16)),_xlfn.DAYS(DATE($D148,12,31),DATE($D148,1,1))+1,0)),0))</f>
        <v>0</v>
      </c>
      <c r="J148" s="122" cm="1">
        <f t="array" ref="J148">IF(YEAR(J$16)=$D148, J$44-SUM(_xlfn._xlws.FILTER(J$63:J147,MOD(_xlfn.SEQUENCE(ROWS(J$63:J147)),5)=1)),ROUND(J$44/_xlfn.DAYS(J$16,I$16)*IF(YEAR(I$16+1)=$D148,_xlfn.DAYS(DATE($D148,12,31),I$16)+1,IF(AND(YEAR(I$16+1)&lt;$D148,$D148&lt;YEAR(J$16)),_xlfn.DAYS(DATE($D148,12,31),DATE($D148,1,1))+1,0)),0))</f>
        <v>0</v>
      </c>
      <c r="K148" s="122" cm="1">
        <f t="array" ref="K148">IF(YEAR(K$16)=$D148, K$44-SUM(_xlfn._xlws.FILTER(K$63:K147,MOD(_xlfn.SEQUENCE(ROWS(K$63:K147)),5)=1)),ROUND(K$44/_xlfn.DAYS(K$16,J$16)*IF(YEAR(J$16+1)=$D148,_xlfn.DAYS(DATE($D148,12,31),J$16)+1,IF(AND(YEAR(J$16+1)&lt;$D148,$D148&lt;YEAR(K$16)),_xlfn.DAYS(DATE($D148,12,31),DATE($D148,1,1))+1,0)),0))</f>
        <v>0</v>
      </c>
      <c r="L148" s="122" cm="1">
        <f t="array" ref="L148">IF(YEAR(L$16)=$D148, L$44-SUM(_xlfn._xlws.FILTER(L$63:L147,MOD(_xlfn.SEQUENCE(ROWS(L$63:L147)),5)=1)),ROUND(L$44/_xlfn.DAYS(L$16,K$16)*IF(YEAR(K$16+1)=$D148,_xlfn.DAYS(DATE($D148,12,31),K$16)+1,IF(AND(YEAR(K$16+1)&lt;$D148,$D148&lt;YEAR(L$16)),_xlfn.DAYS(DATE($D148,12,31),DATE($D148,1,1))+1,0)),0))</f>
        <v>0</v>
      </c>
      <c r="M148" s="122" cm="1">
        <f t="array" ref="M148">IF(YEAR(M$16)=$D148, M$44-SUM(_xlfn._xlws.FILTER(M$63:M147,MOD(_xlfn.SEQUENCE(ROWS(M$63:M147)),5)=1)),ROUND(M$44/_xlfn.DAYS(M$16,L$16)*IF(YEAR(L$16+1)=$D148,_xlfn.DAYS(DATE($D148,12,31),L$16)+1,IF(AND(YEAR(L$16+1)&lt;$D148,$D148&lt;YEAR(M$16)),_xlfn.DAYS(DATE($D148,12,31),DATE($D148,1,1))+1,0)),0))</f>
        <v>0</v>
      </c>
      <c r="N148" s="122" cm="1">
        <f t="array" ref="N148">IF(YEAR(N$16)=$D148, N$44-SUM(_xlfn._xlws.FILTER(N$63:N147,MOD(_xlfn.SEQUENCE(ROWS(N$63:N147)),5)=1)),ROUND(N$44/_xlfn.DAYS(N$16,M$16)*IF(YEAR(M$16+1)=$D148,_xlfn.DAYS(DATE($D148,12,31),M$16)+1,IF(AND(YEAR(M$16+1)&lt;$D148,$D148&lt;YEAR(N$16)),_xlfn.DAYS(DATE($D148,12,31),DATE($D148,1,1))+1,0)),0))</f>
        <v>0</v>
      </c>
      <c r="O148" s="122" cm="1">
        <f t="array" ref="O148">IF(YEAR(O$16)=$D148, O$44-SUM(_xlfn._xlws.FILTER(O$63:O147,MOD(_xlfn.SEQUENCE(ROWS(O$63:O147)),5)=1)),ROUND(O$44/_xlfn.DAYS(O$16,N$16)*IF(YEAR(N$16+1)=$D148,_xlfn.DAYS(DATE($D148,12,31),N$16)+1,IF(AND(YEAR(N$16+1)&lt;$D148,$D148&lt;YEAR(O$16)),_xlfn.DAYS(DATE($D148,12,31),DATE($D148,1,1))+1,0)),0))</f>
        <v>0</v>
      </c>
      <c r="P148" s="122" cm="1">
        <f t="array" ref="P148">IF(YEAR(P$16)=$D148, P$44-SUM(_xlfn._xlws.FILTER(P$63:P147,MOD(_xlfn.SEQUENCE(ROWS(P$63:P147)),5)=1)),ROUND(P$44/_xlfn.DAYS(P$16,O$16)*IF(YEAR(O$16+1)=$D148,_xlfn.DAYS(DATE($D148,12,31),O$16)+1,IF(AND(YEAR(O$16+1)&lt;$D148,$D148&lt;YEAR(P$16)),_xlfn.DAYS(DATE($D148,12,31),DATE($D148,1,1))+1,0)),0))</f>
        <v>0</v>
      </c>
      <c r="Q148" s="122" cm="1">
        <f t="array" ref="Q148">IF(YEAR(Q$16)=$D148, Q$44-SUM(_xlfn._xlws.FILTER(Q$63:Q147,MOD(_xlfn.SEQUENCE(ROWS(Q$63:Q147)),5)=1)),ROUND(Q$44/_xlfn.DAYS(Q$16,P$16)*IF(YEAR(P$16+1)=$D148,_xlfn.DAYS(DATE($D148,12,31),P$16)+1,IF(AND(YEAR(P$16+1)&lt;$D148,$D148&lt;YEAR(Q$16)),_xlfn.DAYS(DATE($D148,12,31),DATE($D148,1,1))+1,0)),0))</f>
        <v>0</v>
      </c>
      <c r="R148" s="122" cm="1">
        <f t="array" ref="R148">IF(YEAR(R$16)=$D148, R$44-SUM(_xlfn._xlws.FILTER(R$63:R147,MOD(_xlfn.SEQUENCE(ROWS(R$63:R147)),5)=1)),ROUND(R$44/_xlfn.DAYS(R$16,Q$16)*IF(YEAR(Q$16+1)=$D148,_xlfn.DAYS(DATE($D148,12,31),Q$16)+1,IF(AND(YEAR(Q$16+1)&lt;$D148,$D148&lt;YEAR(R$16)),_xlfn.DAYS(DATE($D148,12,31),DATE($D148,1,1))+1,0)),0))</f>
        <v>0</v>
      </c>
      <c r="S148" s="122" cm="1">
        <f t="array" ref="S148">IF(YEAR(S$16)=$D148, S$44-SUM(_xlfn._xlws.FILTER(S$63:S147,MOD(_xlfn.SEQUENCE(ROWS(S$63:S147)),5)=1)),ROUND(S$44/_xlfn.DAYS(S$16,R$16)*IF(YEAR(R$16+1)=$D148,_xlfn.DAYS(DATE($D148,12,31),R$16)+1,IF(AND(YEAR(R$16+1)&lt;$D148,$D148&lt;YEAR(S$16)),_xlfn.DAYS(DATE($D148,12,31),DATE($D148,1,1))+1,0)),0))</f>
        <v>0</v>
      </c>
      <c r="T148" s="122" cm="1">
        <f t="array" ref="T148">IF(YEAR(T$16)=$D148, T$44-SUM(_xlfn._xlws.FILTER(T$63:T147,MOD(_xlfn.SEQUENCE(ROWS(T$63:T147)),5)=1)),ROUND(T$44/_xlfn.DAYS(T$16,S$16)*IF(YEAR(S$16+1)=$D148,_xlfn.DAYS(DATE($D148,12,31),S$16)+1,IF(AND(YEAR(S$16+1)&lt;$D148,$D148&lt;YEAR(T$16)),_xlfn.DAYS(DATE($D148,12,31),DATE($D148,1,1))+1,0)),0))</f>
        <v>0</v>
      </c>
      <c r="U148" s="122" cm="1">
        <f t="array" ref="U148">IF(YEAR(U$16)=$D148, U$44-SUM(_xlfn._xlws.FILTER(U$63:U147,MOD(_xlfn.SEQUENCE(ROWS(U$63:U147)),5)=1)),ROUND(U$44/_xlfn.DAYS(U$16,T$16)*IF(YEAR(T$16+1)=$D148,_xlfn.DAYS(DATE($D148,12,31),T$16)+1,IF(AND(YEAR(T$16+1)&lt;$D148,$D148&lt;YEAR(U$16)),_xlfn.DAYS(DATE($D148,12,31),DATE($D148,1,1))+1,0)),0))</f>
        <v>9613</v>
      </c>
      <c r="V148" s="122" cm="1">
        <f t="array" ref="V148">IF(YEAR(V$16)=$D148, V$44-SUM(_xlfn._xlws.FILTER(V$63:V147,MOD(_xlfn.SEQUENCE(ROWS(V$63:V147)),5)=1)),ROUND(V$44/_xlfn.DAYS(V$16,U$16)*IF(YEAR(U$16+1)=$D148,_xlfn.DAYS(DATE($D148,12,31),U$16)+1,IF(AND(YEAR(U$16+1)&lt;$D148,$D148&lt;YEAR(V$16)),_xlfn.DAYS(DATE($D148,12,31),DATE($D148,1,1))+1,0)),0))</f>
        <v>3826</v>
      </c>
      <c r="W148" s="122" cm="1">
        <f t="array" ref="W148">IF(YEAR(W$16)=$D148, W$44-SUM(_xlfn._xlws.FILTER(W$63:W147,MOD(_xlfn.SEQUENCE(ROWS(W$63:W147)),5)=1)),ROUND(W$44/_xlfn.DAYS(W$16,V$16)*IF(YEAR(V$16+1)=$D148,_xlfn.DAYS(DATE($D148,12,31),V$16)+1,IF(AND(YEAR(V$16+1)&lt;$D148,$D148&lt;YEAR(W$16)),_xlfn.DAYS(DATE($D148,12,31),DATE($D148,1,1))+1,0)),0))</f>
        <v>0</v>
      </c>
      <c r="X148" s="122" cm="1">
        <f t="array" ref="X148">IF(YEAR(X$16)=$D148, X$44-SUM(_xlfn._xlws.FILTER(X$63:X147,MOD(_xlfn.SEQUENCE(ROWS(X$63:X147)),5)=1)),ROUND(X$44/_xlfn.DAYS(X$16,W$16)*IF(YEAR(W$16+1)=$D148,_xlfn.DAYS(DATE($D148,12,31),W$16)+1,IF(AND(YEAR(W$16+1)&lt;$D148,$D148&lt;YEAR(X$16)),_xlfn.DAYS(DATE($D148,12,31),DATE($D148,1,1))+1,0)),0))</f>
        <v>0</v>
      </c>
    </row>
    <row r="149" spans="1:24" ht="17" hidden="1" outlineLevel="1" x14ac:dyDescent="0.25">
      <c r="A149" s="5">
        <v>28</v>
      </c>
      <c r="B149" s="129" t="s">
        <v>164</v>
      </c>
      <c r="C149" s="120" t="s">
        <v>165</v>
      </c>
      <c r="D149" s="121">
        <f t="shared" si="63"/>
        <v>2037</v>
      </c>
      <c r="E149" s="122" cm="1">
        <f t="array" ref="E149">IF(YEAR(E$16)=$D149, E$46-SUM(_xlfn._xlws.FILTER(E$63:E148,MOD(_xlfn.SEQUENCE(ROWS(E$63:E148)),5)=2)),ROUND(E$46/_xlfn.DAYS(E$16,D$16)*IF(YEAR(D$16+1)=$D149,_xlfn.DAYS(DATE($D149,12,31),D$16)+1,IF(AND(YEAR(D$16+1)&lt;$D149,$D149&lt;YEAR(E$16)),_xlfn.DAYS(DATE($D149,12,31),DATE($D149,1,1))+1,0)),0))</f>
        <v>0</v>
      </c>
      <c r="F149" s="122" cm="1">
        <f t="array" ref="F149">IF(YEAR(F$16)=$D149, F$46-SUM(_xlfn._xlws.FILTER(F$63:F148,MOD(_xlfn.SEQUENCE(ROWS(F$63:F148)),5)=2)),ROUND(F$46/_xlfn.DAYS(F$16,E$16)*IF(YEAR(E$16+1)=$D149,_xlfn.DAYS(DATE($D149,12,31),E$16)+1,IF(AND(YEAR(E$16+1)&lt;$D149,$D149&lt;YEAR(F$16)),_xlfn.DAYS(DATE($D149,12,31),DATE($D149,1,1))+1,0)),0))</f>
        <v>0</v>
      </c>
      <c r="G149" s="122" cm="1">
        <f t="array" ref="G149">IF(YEAR(G$16)=$D149, G$46-SUM(_xlfn._xlws.FILTER(G$63:G148,MOD(_xlfn.SEQUENCE(ROWS(G$63:G148)),5)=2)),ROUND(G$46/_xlfn.DAYS(G$16,F$16)*IF(YEAR(F$16+1)=$D149,_xlfn.DAYS(DATE($D149,12,31),F$16)+1,IF(AND(YEAR(F$16+1)&lt;$D149,$D149&lt;YEAR(G$16)),_xlfn.DAYS(DATE($D149,12,31),DATE($D149,1,1))+1,0)),0))</f>
        <v>0</v>
      </c>
      <c r="H149" s="122" cm="1">
        <f t="array" ref="H149">IF(YEAR(H$16)=$D149, H$46-SUM(_xlfn._xlws.FILTER(H$63:H148,MOD(_xlfn.SEQUENCE(ROWS(H$63:H148)),5)=2)),ROUND(H$46/_xlfn.DAYS(H$16,G$16)*IF(YEAR(G$16+1)=$D149,_xlfn.DAYS(DATE($D149,12,31),G$16)+1,IF(AND(YEAR(G$16+1)&lt;$D149,$D149&lt;YEAR(H$16)),_xlfn.DAYS(DATE($D149,12,31),DATE($D149,1,1))+1,0)),0))</f>
        <v>0</v>
      </c>
      <c r="I149" s="122" cm="1">
        <f t="array" ref="I149">IF(YEAR(I$16)=$D149, I$46-SUM(_xlfn._xlws.FILTER(I$63:I148,MOD(_xlfn.SEQUENCE(ROWS(I$63:I148)),5)=2)),ROUND(I$46/_xlfn.DAYS(I$16,H$16)*IF(YEAR(H$16+1)=$D149,_xlfn.DAYS(DATE($D149,12,31),H$16)+1,IF(AND(YEAR(H$16+1)&lt;$D149,$D149&lt;YEAR(I$16)),_xlfn.DAYS(DATE($D149,12,31),DATE($D149,1,1))+1,0)),0))</f>
        <v>0</v>
      </c>
      <c r="J149" s="122" cm="1">
        <f t="array" ref="J149">IF(YEAR(J$16)=$D149, J$46-SUM(_xlfn._xlws.FILTER(J$63:J148,MOD(_xlfn.SEQUENCE(ROWS(J$63:J148)),5)=2)),ROUND(J$46/_xlfn.DAYS(J$16,I$16)*IF(YEAR(I$16+1)=$D149,_xlfn.DAYS(DATE($D149,12,31),I$16)+1,IF(AND(YEAR(I$16+1)&lt;$D149,$D149&lt;YEAR(J$16)),_xlfn.DAYS(DATE($D149,12,31),DATE($D149,1,1))+1,0)),0))</f>
        <v>0</v>
      </c>
      <c r="K149" s="122" cm="1">
        <f t="array" ref="K149">IF(YEAR(K$16)=$D149, K$46-SUM(_xlfn._xlws.FILTER(K$63:K148,MOD(_xlfn.SEQUENCE(ROWS(K$63:K148)),5)=2)),ROUND(K$46/_xlfn.DAYS(K$16,J$16)*IF(YEAR(J$16+1)=$D149,_xlfn.DAYS(DATE($D149,12,31),J$16)+1,IF(AND(YEAR(J$16+1)&lt;$D149,$D149&lt;YEAR(K$16)),_xlfn.DAYS(DATE($D149,12,31),DATE($D149,1,1))+1,0)),0))</f>
        <v>0</v>
      </c>
      <c r="L149" s="122" cm="1">
        <f t="array" ref="L149">IF(YEAR(L$16)=$D149, L$46-SUM(_xlfn._xlws.FILTER(L$63:L148,MOD(_xlfn.SEQUENCE(ROWS(L$63:L148)),5)=2)),ROUND(L$46/_xlfn.DAYS(L$16,K$16)*IF(YEAR(K$16+1)=$D149,_xlfn.DAYS(DATE($D149,12,31),K$16)+1,IF(AND(YEAR(K$16+1)&lt;$D149,$D149&lt;YEAR(L$16)),_xlfn.DAYS(DATE($D149,12,31),DATE($D149,1,1))+1,0)),0))</f>
        <v>0</v>
      </c>
      <c r="M149" s="122" cm="1">
        <f t="array" ref="M149">IF(YEAR(M$16)=$D149, M$46-SUM(_xlfn._xlws.FILTER(M$63:M148,MOD(_xlfn.SEQUENCE(ROWS(M$63:M148)),5)=2)),ROUND(M$46/_xlfn.DAYS(M$16,L$16)*IF(YEAR(L$16+1)=$D149,_xlfn.DAYS(DATE($D149,12,31),L$16)+1,IF(AND(YEAR(L$16+1)&lt;$D149,$D149&lt;YEAR(M$16)),_xlfn.DAYS(DATE($D149,12,31),DATE($D149,1,1))+1,0)),0))</f>
        <v>0</v>
      </c>
      <c r="N149" s="122" cm="1">
        <f t="array" ref="N149">IF(YEAR(N$16)=$D149, N$46-SUM(_xlfn._xlws.FILTER(N$63:N148,MOD(_xlfn.SEQUENCE(ROWS(N$63:N148)),5)=2)),ROUND(N$46/_xlfn.DAYS(N$16,M$16)*IF(YEAR(M$16+1)=$D149,_xlfn.DAYS(DATE($D149,12,31),M$16)+1,IF(AND(YEAR(M$16+1)&lt;$D149,$D149&lt;YEAR(N$16)),_xlfn.DAYS(DATE($D149,12,31),DATE($D149,1,1))+1,0)),0))</f>
        <v>0</v>
      </c>
      <c r="O149" s="122" cm="1">
        <f t="array" ref="O149">IF(YEAR(O$16)=$D149, O$46-SUM(_xlfn._xlws.FILTER(O$63:O148,MOD(_xlfn.SEQUENCE(ROWS(O$63:O148)),5)=2)),ROUND(O$46/_xlfn.DAYS(O$16,N$16)*IF(YEAR(N$16+1)=$D149,_xlfn.DAYS(DATE($D149,12,31),N$16)+1,IF(AND(YEAR(N$16+1)&lt;$D149,$D149&lt;YEAR(O$16)),_xlfn.DAYS(DATE($D149,12,31),DATE($D149,1,1))+1,0)),0))</f>
        <v>0</v>
      </c>
      <c r="P149" s="122" cm="1">
        <f t="array" ref="P149">IF(YEAR(P$16)=$D149, P$46-SUM(_xlfn._xlws.FILTER(P$63:P148,MOD(_xlfn.SEQUENCE(ROWS(P$63:P148)),5)=2)),ROUND(P$46/_xlfn.DAYS(P$16,O$16)*IF(YEAR(O$16+1)=$D149,_xlfn.DAYS(DATE($D149,12,31),O$16)+1,IF(AND(YEAR(O$16+1)&lt;$D149,$D149&lt;YEAR(P$16)),_xlfn.DAYS(DATE($D149,12,31),DATE($D149,1,1))+1,0)),0))</f>
        <v>0</v>
      </c>
      <c r="Q149" s="122" cm="1">
        <f t="array" ref="Q149">IF(YEAR(Q$16)=$D149, Q$46-SUM(_xlfn._xlws.FILTER(Q$63:Q148,MOD(_xlfn.SEQUENCE(ROWS(Q$63:Q148)),5)=2)),ROUND(Q$46/_xlfn.DAYS(Q$16,P$16)*IF(YEAR(P$16+1)=$D149,_xlfn.DAYS(DATE($D149,12,31),P$16)+1,IF(AND(YEAR(P$16+1)&lt;$D149,$D149&lt;YEAR(Q$16)),_xlfn.DAYS(DATE($D149,12,31),DATE($D149,1,1))+1,0)),0))</f>
        <v>0</v>
      </c>
      <c r="R149" s="122" cm="1">
        <f t="array" ref="R149">IF(YEAR(R$16)=$D149, R$46-SUM(_xlfn._xlws.FILTER(R$63:R148,MOD(_xlfn.SEQUENCE(ROWS(R$63:R148)),5)=2)),ROUND(R$46/_xlfn.DAYS(R$16,Q$16)*IF(YEAR(Q$16+1)=$D149,_xlfn.DAYS(DATE($D149,12,31),Q$16)+1,IF(AND(YEAR(Q$16+1)&lt;$D149,$D149&lt;YEAR(R$16)),_xlfn.DAYS(DATE($D149,12,31),DATE($D149,1,1))+1,0)),0))</f>
        <v>0</v>
      </c>
      <c r="S149" s="122" cm="1">
        <f t="array" ref="S149">IF(YEAR(S$16)=$D149, S$46-SUM(_xlfn._xlws.FILTER(S$63:S148,MOD(_xlfn.SEQUENCE(ROWS(S$63:S148)),5)=2)),ROUND(S$46/_xlfn.DAYS(S$16,R$16)*IF(YEAR(R$16+1)=$D149,_xlfn.DAYS(DATE($D149,12,31),R$16)+1,IF(AND(YEAR(R$16+1)&lt;$D149,$D149&lt;YEAR(S$16)),_xlfn.DAYS(DATE($D149,12,31),DATE($D149,1,1))+1,0)),0))</f>
        <v>0</v>
      </c>
      <c r="T149" s="122" cm="1">
        <f t="array" ref="T149">IF(YEAR(T$16)=$D149, T$46-SUM(_xlfn._xlws.FILTER(T$63:T148,MOD(_xlfn.SEQUENCE(ROWS(T$63:T148)),5)=2)),ROUND(T$46/_xlfn.DAYS(T$16,S$16)*IF(YEAR(S$16+1)=$D149,_xlfn.DAYS(DATE($D149,12,31),S$16)+1,IF(AND(YEAR(S$16+1)&lt;$D149,$D149&lt;YEAR(T$16)),_xlfn.DAYS(DATE($D149,12,31),DATE($D149,1,1))+1,0)),0))</f>
        <v>0</v>
      </c>
      <c r="U149" s="122" cm="1">
        <f t="array" ref="U149">IF(YEAR(U$16)=$D149, U$46-SUM(_xlfn._xlws.FILTER(U$63:U148,MOD(_xlfn.SEQUENCE(ROWS(U$63:U148)),5)=2)),ROUND(U$46/_xlfn.DAYS(U$16,T$16)*IF(YEAR(T$16+1)=$D149,_xlfn.DAYS(DATE($D149,12,31),T$16)+1,IF(AND(YEAR(T$16+1)&lt;$D149,$D149&lt;YEAR(U$16)),_xlfn.DAYS(DATE($D149,12,31),DATE($D149,1,1))+1,0)),0))</f>
        <v>1442</v>
      </c>
      <c r="V149" s="122" cm="1">
        <f t="array" ref="V149">IF(YEAR(V$16)=$D149, V$46-SUM(_xlfn._xlws.FILTER(V$63:V148,MOD(_xlfn.SEQUENCE(ROWS(V$63:V148)),5)=2)),ROUND(V$46/_xlfn.DAYS(V$16,U$16)*IF(YEAR(U$16+1)=$D149,_xlfn.DAYS(DATE($D149,12,31),U$16)+1,IF(AND(YEAR(U$16+1)&lt;$D149,$D149&lt;YEAR(V$16)),_xlfn.DAYS(DATE($D149,12,31),DATE($D149,1,1))+1,0)),0))</f>
        <v>574</v>
      </c>
      <c r="W149" s="122" cm="1">
        <f t="array" ref="W149">IF(YEAR(W$16)=$D149, W$46-SUM(_xlfn._xlws.FILTER(W$63:W148,MOD(_xlfn.SEQUENCE(ROWS(W$63:W148)),5)=2)),ROUND(W$46/_xlfn.DAYS(W$16,V$16)*IF(YEAR(V$16+1)=$D149,_xlfn.DAYS(DATE($D149,12,31),V$16)+1,IF(AND(YEAR(V$16+1)&lt;$D149,$D149&lt;YEAR(W$16)),_xlfn.DAYS(DATE($D149,12,31),DATE($D149,1,1))+1,0)),0))</f>
        <v>0</v>
      </c>
      <c r="X149" s="122" cm="1">
        <f t="array" ref="X149">IF(YEAR(X$16)=$D149, X$46-SUM(_xlfn._xlws.FILTER(X$63:X148,MOD(_xlfn.SEQUENCE(ROWS(X$63:X148)),5)=2)),ROUND(X$46/_xlfn.DAYS(X$16,W$16)*IF(YEAR(W$16+1)=$D149,_xlfn.DAYS(DATE($D149,12,31),W$16)+1,IF(AND(YEAR(W$16+1)&lt;$D149,$D149&lt;YEAR(X$16)),_xlfn.DAYS(DATE($D149,12,31),DATE($D149,1,1))+1,0)),0))</f>
        <v>0</v>
      </c>
    </row>
    <row r="150" spans="1:24" ht="17" hidden="1" outlineLevel="1" x14ac:dyDescent="0.25">
      <c r="A150" s="5">
        <v>29</v>
      </c>
      <c r="B150" s="129" t="s">
        <v>166</v>
      </c>
      <c r="C150" s="120" t="s">
        <v>167</v>
      </c>
      <c r="D150" s="121">
        <f t="shared" si="63"/>
        <v>2037</v>
      </c>
      <c r="E150" s="123">
        <f>E148-E149</f>
        <v>0</v>
      </c>
      <c r="F150" s="123">
        <f t="shared" ref="F150:X150" si="66">F148-F149</f>
        <v>0</v>
      </c>
      <c r="G150" s="123">
        <f t="shared" si="66"/>
        <v>0</v>
      </c>
      <c r="H150" s="123">
        <f t="shared" si="66"/>
        <v>0</v>
      </c>
      <c r="I150" s="123">
        <f t="shared" si="66"/>
        <v>0</v>
      </c>
      <c r="J150" s="123">
        <f t="shared" si="66"/>
        <v>0</v>
      </c>
      <c r="K150" s="123">
        <f t="shared" si="66"/>
        <v>0</v>
      </c>
      <c r="L150" s="123">
        <f t="shared" si="66"/>
        <v>0</v>
      </c>
      <c r="M150" s="123">
        <f t="shared" si="66"/>
        <v>0</v>
      </c>
      <c r="N150" s="123">
        <f t="shared" si="66"/>
        <v>0</v>
      </c>
      <c r="O150" s="123">
        <f t="shared" si="66"/>
        <v>0</v>
      </c>
      <c r="P150" s="123">
        <f t="shared" si="66"/>
        <v>0</v>
      </c>
      <c r="Q150" s="123">
        <f t="shared" si="66"/>
        <v>0</v>
      </c>
      <c r="R150" s="123">
        <f t="shared" si="66"/>
        <v>0</v>
      </c>
      <c r="S150" s="123">
        <f t="shared" si="66"/>
        <v>0</v>
      </c>
      <c r="T150" s="123">
        <f t="shared" si="66"/>
        <v>0</v>
      </c>
      <c r="U150" s="123">
        <f t="shared" si="66"/>
        <v>8171</v>
      </c>
      <c r="V150" s="123">
        <f t="shared" si="66"/>
        <v>3252</v>
      </c>
      <c r="W150" s="123">
        <f t="shared" si="66"/>
        <v>0</v>
      </c>
      <c r="X150" s="123">
        <f t="shared" si="66"/>
        <v>0</v>
      </c>
    </row>
    <row r="151" spans="1:24" ht="17" hidden="1" outlineLevel="1" x14ac:dyDescent="0.25">
      <c r="A151" s="5">
        <v>31</v>
      </c>
      <c r="B151" s="129" t="s">
        <v>168</v>
      </c>
      <c r="C151" s="120" t="s">
        <v>169</v>
      </c>
      <c r="D151" s="121">
        <f t="shared" si="63"/>
        <v>2037</v>
      </c>
      <c r="E151" s="122" cm="1">
        <f t="array" ref="E151">IF(YEAR(E$16)=$D151, E$59-SUM(_xlfn._xlws.FILTER(E$63:E150,MOD(_xlfn.SEQUENCE(ROWS(E$63:E150)),5)=4)),ROUND(E$59/_xlfn.DAYS(E$16,D$16)*IF(YEAR(D$16+1)=$D151,_xlfn.DAYS(DATE($D151,12,31),D$16)+1,IF(AND(YEAR(D$16+1)&lt;$D151,$D151&lt;YEAR(E$16)),_xlfn.DAYS(DATE($D151,12,31),DATE($D151,1,1))+1,0)),0))</f>
        <v>0</v>
      </c>
      <c r="F151" s="122" cm="1">
        <f t="array" ref="F151">IF(YEAR(F$16)=$D151, F$59-SUM(_xlfn._xlws.FILTER(F$63:F150,MOD(_xlfn.SEQUENCE(ROWS(F$63:F150)),5)=4)),ROUND(F$59/_xlfn.DAYS(F$16,E$16)*IF(YEAR(E$16+1)=$D151,_xlfn.DAYS(DATE($D151,12,31),E$16)+1,IF(AND(YEAR(E$16+1)&lt;$D151,$D151&lt;YEAR(F$16)),_xlfn.DAYS(DATE($D151,12,31),DATE($D151,1,1))+1,0)),0))</f>
        <v>0</v>
      </c>
      <c r="G151" s="122" cm="1">
        <f t="array" ref="G151">IF(YEAR(G$16)=$D151, G$59-SUM(_xlfn._xlws.FILTER(G$63:G150,MOD(_xlfn.SEQUENCE(ROWS(G$63:G150)),5)=4)),ROUND(G$59/_xlfn.DAYS(G$16,F$16)*IF(YEAR(F$16+1)=$D151,_xlfn.DAYS(DATE($D151,12,31),F$16)+1,IF(AND(YEAR(F$16+1)&lt;$D151,$D151&lt;YEAR(G$16)),_xlfn.DAYS(DATE($D151,12,31),DATE($D151,1,1))+1,0)),0))</f>
        <v>0</v>
      </c>
      <c r="H151" s="122" cm="1">
        <f t="array" ref="H151">IF(YEAR(H$16)=$D151, H$59-SUM(_xlfn._xlws.FILTER(H$63:H150,MOD(_xlfn.SEQUENCE(ROWS(H$63:H150)),5)=4)),ROUND(H$59/_xlfn.DAYS(H$16,G$16)*IF(YEAR(G$16+1)=$D151,_xlfn.DAYS(DATE($D151,12,31),G$16)+1,IF(AND(YEAR(G$16+1)&lt;$D151,$D151&lt;YEAR(H$16)),_xlfn.DAYS(DATE($D151,12,31),DATE($D151,1,1))+1,0)),0))</f>
        <v>0</v>
      </c>
      <c r="I151" s="122" cm="1">
        <f t="array" ref="I151">IF(YEAR(I$16)=$D151, I$59-SUM(_xlfn._xlws.FILTER(I$63:I150,MOD(_xlfn.SEQUENCE(ROWS(I$63:I150)),5)=4)),ROUND(I$59/_xlfn.DAYS(I$16,H$16)*IF(YEAR(H$16+1)=$D151,_xlfn.DAYS(DATE($D151,12,31),H$16)+1,IF(AND(YEAR(H$16+1)&lt;$D151,$D151&lt;YEAR(I$16)),_xlfn.DAYS(DATE($D151,12,31),DATE($D151,1,1))+1,0)),0))</f>
        <v>0</v>
      </c>
      <c r="J151" s="122" cm="1">
        <f t="array" ref="J151">IF(YEAR(J$16)=$D151, J$59-SUM(_xlfn._xlws.FILTER(J$63:J150,MOD(_xlfn.SEQUENCE(ROWS(J$63:J150)),5)=4)),ROUND(J$59/_xlfn.DAYS(J$16,I$16)*IF(YEAR(I$16+1)=$D151,_xlfn.DAYS(DATE($D151,12,31),I$16)+1,IF(AND(YEAR(I$16+1)&lt;$D151,$D151&lt;YEAR(J$16)),_xlfn.DAYS(DATE($D151,12,31),DATE($D151,1,1))+1,0)),0))</f>
        <v>0</v>
      </c>
      <c r="K151" s="122" cm="1">
        <f t="array" ref="K151">IF(YEAR(K$16)=$D151, K$59-SUM(_xlfn._xlws.FILTER(K$63:K150,MOD(_xlfn.SEQUENCE(ROWS(K$63:K150)),5)=4)),ROUND(K$59/_xlfn.DAYS(K$16,J$16)*IF(YEAR(J$16+1)=$D151,_xlfn.DAYS(DATE($D151,12,31),J$16)+1,IF(AND(YEAR(J$16+1)&lt;$D151,$D151&lt;YEAR(K$16)),_xlfn.DAYS(DATE($D151,12,31),DATE($D151,1,1))+1,0)),0))</f>
        <v>0</v>
      </c>
      <c r="L151" s="122" cm="1">
        <f t="array" ref="L151">IF(YEAR(L$16)=$D151, L$59-SUM(_xlfn._xlws.FILTER(L$63:L150,MOD(_xlfn.SEQUENCE(ROWS(L$63:L150)),5)=4)),ROUND(L$59/_xlfn.DAYS(L$16,K$16)*IF(YEAR(K$16+1)=$D151,_xlfn.DAYS(DATE($D151,12,31),K$16)+1,IF(AND(YEAR(K$16+1)&lt;$D151,$D151&lt;YEAR(L$16)),_xlfn.DAYS(DATE($D151,12,31),DATE($D151,1,1))+1,0)),0))</f>
        <v>0</v>
      </c>
      <c r="M151" s="122" cm="1">
        <f t="array" ref="M151">IF(YEAR(M$16)=$D151, M$59-SUM(_xlfn._xlws.FILTER(M$63:M150,MOD(_xlfn.SEQUENCE(ROWS(M$63:M150)),5)=4)),ROUND(M$59/_xlfn.DAYS(M$16,L$16)*IF(YEAR(L$16+1)=$D151,_xlfn.DAYS(DATE($D151,12,31),L$16)+1,IF(AND(YEAR(L$16+1)&lt;$D151,$D151&lt;YEAR(M$16)),_xlfn.DAYS(DATE($D151,12,31),DATE($D151,1,1))+1,0)),0))</f>
        <v>0</v>
      </c>
      <c r="N151" s="122" cm="1">
        <f t="array" ref="N151">IF(YEAR(N$16)=$D151, N$59-SUM(_xlfn._xlws.FILTER(N$63:N150,MOD(_xlfn.SEQUENCE(ROWS(N$63:N150)),5)=4)),ROUND(N$59/_xlfn.DAYS(N$16,M$16)*IF(YEAR(M$16+1)=$D151,_xlfn.DAYS(DATE($D151,12,31),M$16)+1,IF(AND(YEAR(M$16+1)&lt;$D151,$D151&lt;YEAR(N$16)),_xlfn.DAYS(DATE($D151,12,31),DATE($D151,1,1))+1,0)),0))</f>
        <v>0</v>
      </c>
      <c r="O151" s="122" cm="1">
        <f t="array" ref="O151">IF(YEAR(O$16)=$D151, O$59-SUM(_xlfn._xlws.FILTER(O$63:O150,MOD(_xlfn.SEQUENCE(ROWS(O$63:O150)),5)=4)),ROUND(O$59/_xlfn.DAYS(O$16,N$16)*IF(YEAR(N$16+1)=$D151,_xlfn.DAYS(DATE($D151,12,31),N$16)+1,IF(AND(YEAR(N$16+1)&lt;$D151,$D151&lt;YEAR(O$16)),_xlfn.DAYS(DATE($D151,12,31),DATE($D151,1,1))+1,0)),0))</f>
        <v>0</v>
      </c>
      <c r="P151" s="122" cm="1">
        <f t="array" ref="P151">IF(YEAR(P$16)=$D151, P$59-SUM(_xlfn._xlws.FILTER(P$63:P150,MOD(_xlfn.SEQUENCE(ROWS(P$63:P150)),5)=4)),ROUND(P$59/_xlfn.DAYS(P$16,O$16)*IF(YEAR(O$16+1)=$D151,_xlfn.DAYS(DATE($D151,12,31),O$16)+1,IF(AND(YEAR(O$16+1)&lt;$D151,$D151&lt;YEAR(P$16)),_xlfn.DAYS(DATE($D151,12,31),DATE($D151,1,1))+1,0)),0))</f>
        <v>0</v>
      </c>
      <c r="Q151" s="122" cm="1">
        <f t="array" ref="Q151">IF(YEAR(Q$16)=$D151, Q$59-SUM(_xlfn._xlws.FILTER(Q$63:Q150,MOD(_xlfn.SEQUENCE(ROWS(Q$63:Q150)),5)=4)),ROUND(Q$59/_xlfn.DAYS(Q$16,P$16)*IF(YEAR(P$16+1)=$D151,_xlfn.DAYS(DATE($D151,12,31),P$16)+1,IF(AND(YEAR(P$16+1)&lt;$D151,$D151&lt;YEAR(Q$16)),_xlfn.DAYS(DATE($D151,12,31),DATE($D151,1,1))+1,0)),0))</f>
        <v>0</v>
      </c>
      <c r="R151" s="122" cm="1">
        <f t="array" ref="R151">IF(YEAR(R$16)=$D151, R$59-SUM(_xlfn._xlws.FILTER(R$63:R150,MOD(_xlfn.SEQUENCE(ROWS(R$63:R150)),5)=4)),ROUND(R$59/_xlfn.DAYS(R$16,Q$16)*IF(YEAR(Q$16+1)=$D151,_xlfn.DAYS(DATE($D151,12,31),Q$16)+1,IF(AND(YEAR(Q$16+1)&lt;$D151,$D151&lt;YEAR(R$16)),_xlfn.DAYS(DATE($D151,12,31),DATE($D151,1,1))+1,0)),0))</f>
        <v>0</v>
      </c>
      <c r="S151" s="122" cm="1">
        <f t="array" ref="S151">IF(YEAR(S$16)=$D151, S$59-SUM(_xlfn._xlws.FILTER(S$63:S150,MOD(_xlfn.SEQUENCE(ROWS(S$63:S150)),5)=4)),ROUND(S$59/_xlfn.DAYS(S$16,R$16)*IF(YEAR(R$16+1)=$D151,_xlfn.DAYS(DATE($D151,12,31),R$16)+1,IF(AND(YEAR(R$16+1)&lt;$D151,$D151&lt;YEAR(S$16)),_xlfn.DAYS(DATE($D151,12,31),DATE($D151,1,1))+1,0)),0))</f>
        <v>0</v>
      </c>
      <c r="T151" s="122" cm="1">
        <f t="array" ref="T151">IF(YEAR(T$16)=$D151, T$59-SUM(_xlfn._xlws.FILTER(T$63:T150,MOD(_xlfn.SEQUENCE(ROWS(T$63:T150)),5)=4)),ROUND(T$59/_xlfn.DAYS(T$16,S$16)*IF(YEAR(S$16+1)=$D151,_xlfn.DAYS(DATE($D151,12,31),S$16)+1,IF(AND(YEAR(S$16+1)&lt;$D151,$D151&lt;YEAR(T$16)),_xlfn.DAYS(DATE($D151,12,31),DATE($D151,1,1))+1,0)),0))</f>
        <v>0</v>
      </c>
      <c r="U151" s="122" cm="1">
        <f t="array" ref="U151">IF(YEAR(U$16)=$D151, U$59-SUM(_xlfn._xlws.FILTER(U$63:U150,MOD(_xlfn.SEQUENCE(ROWS(U$63:U150)),5)=4)),ROUND(U$59/_xlfn.DAYS(U$16,T$16)*IF(YEAR(T$16+1)=$D151,_xlfn.DAYS(DATE($D151,12,31),T$16)+1,IF(AND(YEAR(T$16+1)&lt;$D151,$D151&lt;YEAR(U$16)),_xlfn.DAYS(DATE($D151,12,31),DATE($D151,1,1))+1,0)),0))</f>
        <v>9613</v>
      </c>
      <c r="V151" s="122" cm="1">
        <f t="array" ref="V151">IF(YEAR(V$16)=$D151, V$59-SUM(_xlfn._xlws.FILTER(V$63:V150,MOD(_xlfn.SEQUENCE(ROWS(V$63:V150)),5)=4)),ROUND(V$59/_xlfn.DAYS(V$16,U$16)*IF(YEAR(U$16+1)=$D151,_xlfn.DAYS(DATE($D151,12,31),U$16)+1,IF(AND(YEAR(U$16+1)&lt;$D151,$D151&lt;YEAR(V$16)),_xlfn.DAYS(DATE($D151,12,31),DATE($D151,1,1))+1,0)),0))</f>
        <v>3826</v>
      </c>
      <c r="W151" s="122" cm="1">
        <f t="array" ref="W151">IF(YEAR(W$16)=$D151, W$59-SUM(_xlfn._xlws.FILTER(W$63:W150,MOD(_xlfn.SEQUENCE(ROWS(W$63:W150)),5)=4)),ROUND(W$59/_xlfn.DAYS(W$16,V$16)*IF(YEAR(V$16+1)=$D151,_xlfn.DAYS(DATE($D151,12,31),V$16)+1,IF(AND(YEAR(V$16+1)&lt;$D151,$D151&lt;YEAR(W$16)),_xlfn.DAYS(DATE($D151,12,31),DATE($D151,1,1))+1,0)),0))</f>
        <v>0</v>
      </c>
      <c r="X151" s="122" cm="1">
        <f t="array" ref="X151">IF(YEAR(X$16)=$D151, X$59-SUM(_xlfn._xlws.FILTER(X$63:X150,MOD(_xlfn.SEQUENCE(ROWS(X$63:X150)),5)=4)),ROUND(X$59/_xlfn.DAYS(X$16,W$16)*IF(YEAR(W$16+1)=$D151,_xlfn.DAYS(DATE($D151,12,31),W$16)+1,IF(AND(YEAR(W$16+1)&lt;$D151,$D151&lt;YEAR(X$16)),_xlfn.DAYS(DATE($D151,12,31),DATE($D151,1,1))+1,0)),0))</f>
        <v>0</v>
      </c>
    </row>
    <row r="152" spans="1:24" ht="17" hidden="1" outlineLevel="1" x14ac:dyDescent="0.25">
      <c r="A152" s="5">
        <v>33</v>
      </c>
      <c r="B152" s="129" t="s">
        <v>170</v>
      </c>
      <c r="C152" s="124" t="s">
        <v>171</v>
      </c>
      <c r="D152" s="125">
        <f t="shared" si="63"/>
        <v>2037</v>
      </c>
      <c r="E152" s="126">
        <f>E148-E151</f>
        <v>0</v>
      </c>
      <c r="F152" s="126">
        <f t="shared" ref="F152:X152" si="67">F148-F151</f>
        <v>0</v>
      </c>
      <c r="G152" s="126">
        <f t="shared" si="67"/>
        <v>0</v>
      </c>
      <c r="H152" s="126">
        <f t="shared" si="67"/>
        <v>0</v>
      </c>
      <c r="I152" s="126">
        <f t="shared" si="67"/>
        <v>0</v>
      </c>
      <c r="J152" s="126">
        <f t="shared" si="67"/>
        <v>0</v>
      </c>
      <c r="K152" s="126">
        <f t="shared" si="67"/>
        <v>0</v>
      </c>
      <c r="L152" s="126">
        <f t="shared" si="67"/>
        <v>0</v>
      </c>
      <c r="M152" s="126">
        <f t="shared" si="67"/>
        <v>0</v>
      </c>
      <c r="N152" s="126">
        <f t="shared" si="67"/>
        <v>0</v>
      </c>
      <c r="O152" s="126">
        <f t="shared" si="67"/>
        <v>0</v>
      </c>
      <c r="P152" s="126">
        <f t="shared" si="67"/>
        <v>0</v>
      </c>
      <c r="Q152" s="126">
        <f t="shared" si="67"/>
        <v>0</v>
      </c>
      <c r="R152" s="126">
        <f t="shared" si="67"/>
        <v>0</v>
      </c>
      <c r="S152" s="126">
        <f t="shared" si="67"/>
        <v>0</v>
      </c>
      <c r="T152" s="126">
        <f t="shared" si="67"/>
        <v>0</v>
      </c>
      <c r="U152" s="126">
        <f t="shared" si="67"/>
        <v>0</v>
      </c>
      <c r="V152" s="126">
        <f t="shared" si="67"/>
        <v>0</v>
      </c>
      <c r="W152" s="126">
        <f t="shared" si="67"/>
        <v>0</v>
      </c>
      <c r="X152" s="126">
        <f t="shared" si="67"/>
        <v>0</v>
      </c>
    </row>
    <row r="153" spans="1:24" ht="17" hidden="1" outlineLevel="1" x14ac:dyDescent="0.25">
      <c r="A153" s="5">
        <v>27</v>
      </c>
      <c r="B153" s="37" t="s">
        <v>162</v>
      </c>
      <c r="C153" s="114" t="s">
        <v>163</v>
      </c>
      <c r="D153" s="115">
        <f t="shared" si="63"/>
        <v>2038</v>
      </c>
      <c r="E153" s="116" cm="1">
        <f t="array" ref="E153">IF(YEAR(E$16)=$D153, E$44-SUM(_xlfn._xlws.FILTER(E$63:E152,MOD(_xlfn.SEQUENCE(ROWS(E$63:E152)),5)=1)),ROUND(E$44/_xlfn.DAYS(E$16,D$16)*IF(YEAR(D$16+1)=$D153,_xlfn.DAYS(DATE($D153,12,31),D$16)+1,IF(AND(YEAR(D$16+1)&lt;$D153,$D153&lt;YEAR(E$16)),_xlfn.DAYS(DATE($D153,12,31),DATE($D153,1,1))+1,0)),0))</f>
        <v>0</v>
      </c>
      <c r="F153" s="116" cm="1">
        <f t="array" ref="F153">IF(YEAR(F$16)=$D153, F$44-SUM(_xlfn._xlws.FILTER(F$63:F152,MOD(_xlfn.SEQUENCE(ROWS(F$63:F152)),5)=1)),ROUND(F$44/_xlfn.DAYS(F$16,E$16)*IF(YEAR(E$16+1)=$D153,_xlfn.DAYS(DATE($D153,12,31),E$16)+1,IF(AND(YEAR(E$16+1)&lt;$D153,$D153&lt;YEAR(F$16)),_xlfn.DAYS(DATE($D153,12,31),DATE($D153,1,1))+1,0)),0))</f>
        <v>0</v>
      </c>
      <c r="G153" s="116" cm="1">
        <f t="array" ref="G153">IF(YEAR(G$16)=$D153, G$44-SUM(_xlfn._xlws.FILTER(G$63:G152,MOD(_xlfn.SEQUENCE(ROWS(G$63:G152)),5)=1)),ROUND(G$44/_xlfn.DAYS(G$16,F$16)*IF(YEAR(F$16+1)=$D153,_xlfn.DAYS(DATE($D153,12,31),F$16)+1,IF(AND(YEAR(F$16+1)&lt;$D153,$D153&lt;YEAR(G$16)),_xlfn.DAYS(DATE($D153,12,31),DATE($D153,1,1))+1,0)),0))</f>
        <v>0</v>
      </c>
      <c r="H153" s="116" cm="1">
        <f t="array" ref="H153">IF(YEAR(H$16)=$D153, H$44-SUM(_xlfn._xlws.FILTER(H$63:H152,MOD(_xlfn.SEQUENCE(ROWS(H$63:H152)),5)=1)),ROUND(H$44/_xlfn.DAYS(H$16,G$16)*IF(YEAR(G$16+1)=$D153,_xlfn.DAYS(DATE($D153,12,31),G$16)+1,IF(AND(YEAR(G$16+1)&lt;$D153,$D153&lt;YEAR(H$16)),_xlfn.DAYS(DATE($D153,12,31),DATE($D153,1,1))+1,0)),0))</f>
        <v>0</v>
      </c>
      <c r="I153" s="116" cm="1">
        <f t="array" ref="I153">IF(YEAR(I$16)=$D153, I$44-SUM(_xlfn._xlws.FILTER(I$63:I152,MOD(_xlfn.SEQUENCE(ROWS(I$63:I152)),5)=1)),ROUND(I$44/_xlfn.DAYS(I$16,H$16)*IF(YEAR(H$16+1)=$D153,_xlfn.DAYS(DATE($D153,12,31),H$16)+1,IF(AND(YEAR(H$16+1)&lt;$D153,$D153&lt;YEAR(I$16)),_xlfn.DAYS(DATE($D153,12,31),DATE($D153,1,1))+1,0)),0))</f>
        <v>0</v>
      </c>
      <c r="J153" s="116" cm="1">
        <f t="array" ref="J153">IF(YEAR(J$16)=$D153, J$44-SUM(_xlfn._xlws.FILTER(J$63:J152,MOD(_xlfn.SEQUENCE(ROWS(J$63:J152)),5)=1)),ROUND(J$44/_xlfn.DAYS(J$16,I$16)*IF(YEAR(I$16+1)=$D153,_xlfn.DAYS(DATE($D153,12,31),I$16)+1,IF(AND(YEAR(I$16+1)&lt;$D153,$D153&lt;YEAR(J$16)),_xlfn.DAYS(DATE($D153,12,31),DATE($D153,1,1))+1,0)),0))</f>
        <v>0</v>
      </c>
      <c r="K153" s="116" cm="1">
        <f t="array" ref="K153">IF(YEAR(K$16)=$D153, K$44-SUM(_xlfn._xlws.FILTER(K$63:K152,MOD(_xlfn.SEQUENCE(ROWS(K$63:K152)),5)=1)),ROUND(K$44/_xlfn.DAYS(K$16,J$16)*IF(YEAR(J$16+1)=$D153,_xlfn.DAYS(DATE($D153,12,31),J$16)+1,IF(AND(YEAR(J$16+1)&lt;$D153,$D153&lt;YEAR(K$16)),_xlfn.DAYS(DATE($D153,12,31),DATE($D153,1,1))+1,0)),0))</f>
        <v>0</v>
      </c>
      <c r="L153" s="116" cm="1">
        <f t="array" ref="L153">IF(YEAR(L$16)=$D153, L$44-SUM(_xlfn._xlws.FILTER(L$63:L152,MOD(_xlfn.SEQUENCE(ROWS(L$63:L152)),5)=1)),ROUND(L$44/_xlfn.DAYS(L$16,K$16)*IF(YEAR(K$16+1)=$D153,_xlfn.DAYS(DATE($D153,12,31),K$16)+1,IF(AND(YEAR(K$16+1)&lt;$D153,$D153&lt;YEAR(L$16)),_xlfn.DAYS(DATE($D153,12,31),DATE($D153,1,1))+1,0)),0))</f>
        <v>0</v>
      </c>
      <c r="M153" s="116" cm="1">
        <f t="array" ref="M153">IF(YEAR(M$16)=$D153, M$44-SUM(_xlfn._xlws.FILTER(M$63:M152,MOD(_xlfn.SEQUENCE(ROWS(M$63:M152)),5)=1)),ROUND(M$44/_xlfn.DAYS(M$16,L$16)*IF(YEAR(L$16+1)=$D153,_xlfn.DAYS(DATE($D153,12,31),L$16)+1,IF(AND(YEAR(L$16+1)&lt;$D153,$D153&lt;YEAR(M$16)),_xlfn.DAYS(DATE($D153,12,31),DATE($D153,1,1))+1,0)),0))</f>
        <v>0</v>
      </c>
      <c r="N153" s="116" cm="1">
        <f t="array" ref="N153">IF(YEAR(N$16)=$D153, N$44-SUM(_xlfn._xlws.FILTER(N$63:N152,MOD(_xlfn.SEQUENCE(ROWS(N$63:N152)),5)=1)),ROUND(N$44/_xlfn.DAYS(N$16,M$16)*IF(YEAR(M$16+1)=$D153,_xlfn.DAYS(DATE($D153,12,31),M$16)+1,IF(AND(YEAR(M$16+1)&lt;$D153,$D153&lt;YEAR(N$16)),_xlfn.DAYS(DATE($D153,12,31),DATE($D153,1,1))+1,0)),0))</f>
        <v>0</v>
      </c>
      <c r="O153" s="116" cm="1">
        <f t="array" ref="O153">IF(YEAR(O$16)=$D153, O$44-SUM(_xlfn._xlws.FILTER(O$63:O152,MOD(_xlfn.SEQUENCE(ROWS(O$63:O152)),5)=1)),ROUND(O$44/_xlfn.DAYS(O$16,N$16)*IF(YEAR(N$16+1)=$D153,_xlfn.DAYS(DATE($D153,12,31),N$16)+1,IF(AND(YEAR(N$16+1)&lt;$D153,$D153&lt;YEAR(O$16)),_xlfn.DAYS(DATE($D153,12,31),DATE($D153,1,1))+1,0)),0))</f>
        <v>0</v>
      </c>
      <c r="P153" s="116" cm="1">
        <f t="array" ref="P153">IF(YEAR(P$16)=$D153, P$44-SUM(_xlfn._xlws.FILTER(P$63:P152,MOD(_xlfn.SEQUENCE(ROWS(P$63:P152)),5)=1)),ROUND(P$44/_xlfn.DAYS(P$16,O$16)*IF(YEAR(O$16+1)=$D153,_xlfn.DAYS(DATE($D153,12,31),O$16)+1,IF(AND(YEAR(O$16+1)&lt;$D153,$D153&lt;YEAR(P$16)),_xlfn.DAYS(DATE($D153,12,31),DATE($D153,1,1))+1,0)),0))</f>
        <v>0</v>
      </c>
      <c r="Q153" s="116" cm="1">
        <f t="array" ref="Q153">IF(YEAR(Q$16)=$D153, Q$44-SUM(_xlfn._xlws.FILTER(Q$63:Q152,MOD(_xlfn.SEQUENCE(ROWS(Q$63:Q152)),5)=1)),ROUND(Q$44/_xlfn.DAYS(Q$16,P$16)*IF(YEAR(P$16+1)=$D153,_xlfn.DAYS(DATE($D153,12,31),P$16)+1,IF(AND(YEAR(P$16+1)&lt;$D153,$D153&lt;YEAR(Q$16)),_xlfn.DAYS(DATE($D153,12,31),DATE($D153,1,1))+1,0)),0))</f>
        <v>0</v>
      </c>
      <c r="R153" s="116" cm="1">
        <f t="array" ref="R153">IF(YEAR(R$16)=$D153, R$44-SUM(_xlfn._xlws.FILTER(R$63:R152,MOD(_xlfn.SEQUENCE(ROWS(R$63:R152)),5)=1)),ROUND(R$44/_xlfn.DAYS(R$16,Q$16)*IF(YEAR(Q$16+1)=$D153,_xlfn.DAYS(DATE($D153,12,31),Q$16)+1,IF(AND(YEAR(Q$16+1)&lt;$D153,$D153&lt;YEAR(R$16)),_xlfn.DAYS(DATE($D153,12,31),DATE($D153,1,1))+1,0)),0))</f>
        <v>0</v>
      </c>
      <c r="S153" s="116" cm="1">
        <f t="array" ref="S153">IF(YEAR(S$16)=$D153, S$44-SUM(_xlfn._xlws.FILTER(S$63:S152,MOD(_xlfn.SEQUENCE(ROWS(S$63:S152)),5)=1)),ROUND(S$44/_xlfn.DAYS(S$16,R$16)*IF(YEAR(R$16+1)=$D153,_xlfn.DAYS(DATE($D153,12,31),R$16)+1,IF(AND(YEAR(R$16+1)&lt;$D153,$D153&lt;YEAR(S$16)),_xlfn.DAYS(DATE($D153,12,31),DATE($D153,1,1))+1,0)),0))</f>
        <v>0</v>
      </c>
      <c r="T153" s="116" cm="1">
        <f t="array" ref="T153">IF(YEAR(T$16)=$D153, T$44-SUM(_xlfn._xlws.FILTER(T$63:T152,MOD(_xlfn.SEQUENCE(ROWS(T$63:T152)),5)=1)),ROUND(T$44/_xlfn.DAYS(T$16,S$16)*IF(YEAR(S$16+1)=$D153,_xlfn.DAYS(DATE($D153,12,31),S$16)+1,IF(AND(YEAR(S$16+1)&lt;$D153,$D153&lt;YEAR(T$16)),_xlfn.DAYS(DATE($D153,12,31),DATE($D153,1,1))+1,0)),0))</f>
        <v>0</v>
      </c>
      <c r="U153" s="116" cm="1">
        <f t="array" ref="U153">IF(YEAR(U$16)=$D153, U$44-SUM(_xlfn._xlws.FILTER(U$63:U152,MOD(_xlfn.SEQUENCE(ROWS(U$63:U152)),5)=1)),ROUND(U$44/_xlfn.DAYS(U$16,T$16)*IF(YEAR(T$16+1)=$D153,_xlfn.DAYS(DATE($D153,12,31),T$16)+1,IF(AND(YEAR(T$16+1)&lt;$D153,$D153&lt;YEAR(U$16)),_xlfn.DAYS(DATE($D153,12,31),DATE($D153,1,1))+1,0)),0))</f>
        <v>0</v>
      </c>
      <c r="V153" s="116" cm="1">
        <f t="array" ref="V153">IF(YEAR(V$16)=$D153, V$44-SUM(_xlfn._xlws.FILTER(V$63:V152,MOD(_xlfn.SEQUENCE(ROWS(V$63:V152)),5)=1)),ROUND(V$44/_xlfn.DAYS(V$16,U$16)*IF(YEAR(U$16+1)=$D153,_xlfn.DAYS(DATE($D153,12,31),U$16)+1,IF(AND(YEAR(U$16+1)&lt;$D153,$D153&lt;YEAR(V$16)),_xlfn.DAYS(DATE($D153,12,31),DATE($D153,1,1))+1,0)),0))</f>
        <v>9106</v>
      </c>
      <c r="W153" s="116" cm="1">
        <f t="array" ref="W153">IF(YEAR(W$16)=$D153, W$44-SUM(_xlfn._xlws.FILTER(W$63:W152,MOD(_xlfn.SEQUENCE(ROWS(W$63:W152)),5)=1)),ROUND(W$44/_xlfn.DAYS(W$16,V$16)*IF(YEAR(V$16+1)=$D153,_xlfn.DAYS(DATE($D153,12,31),V$16)+1,IF(AND(YEAR(V$16+1)&lt;$D153,$D153&lt;YEAR(W$16)),_xlfn.DAYS(DATE($D153,12,31),DATE($D153,1,1))+1,0)),0))</f>
        <v>3602</v>
      </c>
      <c r="X153" s="116" cm="1">
        <f t="array" ref="X153">IF(YEAR(X$16)=$D153, X$44-SUM(_xlfn._xlws.FILTER(X$63:X152,MOD(_xlfn.SEQUENCE(ROWS(X$63:X152)),5)=1)),ROUND(X$44/_xlfn.DAYS(X$16,W$16)*IF(YEAR(W$16+1)=$D153,_xlfn.DAYS(DATE($D153,12,31),W$16)+1,IF(AND(YEAR(W$16+1)&lt;$D153,$D153&lt;YEAR(X$16)),_xlfn.DAYS(DATE($D153,12,31),DATE($D153,1,1))+1,0)),0))</f>
        <v>0</v>
      </c>
    </row>
    <row r="154" spans="1:24" ht="17" hidden="1" outlineLevel="1" x14ac:dyDescent="0.25">
      <c r="A154" s="5">
        <v>28</v>
      </c>
      <c r="B154" s="129" t="s">
        <v>164</v>
      </c>
      <c r="C154" s="114" t="s">
        <v>165</v>
      </c>
      <c r="D154" s="115">
        <f t="shared" si="63"/>
        <v>2038</v>
      </c>
      <c r="E154" s="116" cm="1">
        <f t="array" ref="E154">IF(YEAR(E$16)=$D154, E$46-SUM(_xlfn._xlws.FILTER(E$63:E153,MOD(_xlfn.SEQUENCE(ROWS(E$63:E153)),5)=2)),ROUND(E$46/_xlfn.DAYS(E$16,D$16)*IF(YEAR(D$16+1)=$D154,_xlfn.DAYS(DATE($D154,12,31),D$16)+1,IF(AND(YEAR(D$16+1)&lt;$D154,$D154&lt;YEAR(E$16)),_xlfn.DAYS(DATE($D154,12,31),DATE($D154,1,1))+1,0)),0))</f>
        <v>0</v>
      </c>
      <c r="F154" s="116" cm="1">
        <f t="array" ref="F154">IF(YEAR(F$16)=$D154, F$46-SUM(_xlfn._xlws.FILTER(F$63:F153,MOD(_xlfn.SEQUENCE(ROWS(F$63:F153)),5)=2)),ROUND(F$46/_xlfn.DAYS(F$16,E$16)*IF(YEAR(E$16+1)=$D154,_xlfn.DAYS(DATE($D154,12,31),E$16)+1,IF(AND(YEAR(E$16+1)&lt;$D154,$D154&lt;YEAR(F$16)),_xlfn.DAYS(DATE($D154,12,31),DATE($D154,1,1))+1,0)),0))</f>
        <v>0</v>
      </c>
      <c r="G154" s="116" cm="1">
        <f t="array" ref="G154">IF(YEAR(G$16)=$D154, G$46-SUM(_xlfn._xlws.FILTER(G$63:G153,MOD(_xlfn.SEQUENCE(ROWS(G$63:G153)),5)=2)),ROUND(G$46/_xlfn.DAYS(G$16,F$16)*IF(YEAR(F$16+1)=$D154,_xlfn.DAYS(DATE($D154,12,31),F$16)+1,IF(AND(YEAR(F$16+1)&lt;$D154,$D154&lt;YEAR(G$16)),_xlfn.DAYS(DATE($D154,12,31),DATE($D154,1,1))+1,0)),0))</f>
        <v>0</v>
      </c>
      <c r="H154" s="116" cm="1">
        <f t="array" ref="H154">IF(YEAR(H$16)=$D154, H$46-SUM(_xlfn._xlws.FILTER(H$63:H153,MOD(_xlfn.SEQUENCE(ROWS(H$63:H153)),5)=2)),ROUND(H$46/_xlfn.DAYS(H$16,G$16)*IF(YEAR(G$16+1)=$D154,_xlfn.DAYS(DATE($D154,12,31),G$16)+1,IF(AND(YEAR(G$16+1)&lt;$D154,$D154&lt;YEAR(H$16)),_xlfn.DAYS(DATE($D154,12,31),DATE($D154,1,1))+1,0)),0))</f>
        <v>0</v>
      </c>
      <c r="I154" s="116" cm="1">
        <f t="array" ref="I154">IF(YEAR(I$16)=$D154, I$46-SUM(_xlfn._xlws.FILTER(I$63:I153,MOD(_xlfn.SEQUENCE(ROWS(I$63:I153)),5)=2)),ROUND(I$46/_xlfn.DAYS(I$16,H$16)*IF(YEAR(H$16+1)=$D154,_xlfn.DAYS(DATE($D154,12,31),H$16)+1,IF(AND(YEAR(H$16+1)&lt;$D154,$D154&lt;YEAR(I$16)),_xlfn.DAYS(DATE($D154,12,31),DATE($D154,1,1))+1,0)),0))</f>
        <v>0</v>
      </c>
      <c r="J154" s="116" cm="1">
        <f t="array" ref="J154">IF(YEAR(J$16)=$D154, J$46-SUM(_xlfn._xlws.FILTER(J$63:J153,MOD(_xlfn.SEQUENCE(ROWS(J$63:J153)),5)=2)),ROUND(J$46/_xlfn.DAYS(J$16,I$16)*IF(YEAR(I$16+1)=$D154,_xlfn.DAYS(DATE($D154,12,31),I$16)+1,IF(AND(YEAR(I$16+1)&lt;$D154,$D154&lt;YEAR(J$16)),_xlfn.DAYS(DATE($D154,12,31),DATE($D154,1,1))+1,0)),0))</f>
        <v>0</v>
      </c>
      <c r="K154" s="116" cm="1">
        <f t="array" ref="K154">IF(YEAR(K$16)=$D154, K$46-SUM(_xlfn._xlws.FILTER(K$63:K153,MOD(_xlfn.SEQUENCE(ROWS(K$63:K153)),5)=2)),ROUND(K$46/_xlfn.DAYS(K$16,J$16)*IF(YEAR(J$16+1)=$D154,_xlfn.DAYS(DATE($D154,12,31),J$16)+1,IF(AND(YEAR(J$16+1)&lt;$D154,$D154&lt;YEAR(K$16)),_xlfn.DAYS(DATE($D154,12,31),DATE($D154,1,1))+1,0)),0))</f>
        <v>0</v>
      </c>
      <c r="L154" s="116" cm="1">
        <f t="array" ref="L154">IF(YEAR(L$16)=$D154, L$46-SUM(_xlfn._xlws.FILTER(L$63:L153,MOD(_xlfn.SEQUENCE(ROWS(L$63:L153)),5)=2)),ROUND(L$46/_xlfn.DAYS(L$16,K$16)*IF(YEAR(K$16+1)=$D154,_xlfn.DAYS(DATE($D154,12,31),K$16)+1,IF(AND(YEAR(K$16+1)&lt;$D154,$D154&lt;YEAR(L$16)),_xlfn.DAYS(DATE($D154,12,31),DATE($D154,1,1))+1,0)),0))</f>
        <v>0</v>
      </c>
      <c r="M154" s="116" cm="1">
        <f t="array" ref="M154">IF(YEAR(M$16)=$D154, M$46-SUM(_xlfn._xlws.FILTER(M$63:M153,MOD(_xlfn.SEQUENCE(ROWS(M$63:M153)),5)=2)),ROUND(M$46/_xlfn.DAYS(M$16,L$16)*IF(YEAR(L$16+1)=$D154,_xlfn.DAYS(DATE($D154,12,31),L$16)+1,IF(AND(YEAR(L$16+1)&lt;$D154,$D154&lt;YEAR(M$16)),_xlfn.DAYS(DATE($D154,12,31),DATE($D154,1,1))+1,0)),0))</f>
        <v>0</v>
      </c>
      <c r="N154" s="116" cm="1">
        <f t="array" ref="N154">IF(YEAR(N$16)=$D154, N$46-SUM(_xlfn._xlws.FILTER(N$63:N153,MOD(_xlfn.SEQUENCE(ROWS(N$63:N153)),5)=2)),ROUND(N$46/_xlfn.DAYS(N$16,M$16)*IF(YEAR(M$16+1)=$D154,_xlfn.DAYS(DATE($D154,12,31),M$16)+1,IF(AND(YEAR(M$16+1)&lt;$D154,$D154&lt;YEAR(N$16)),_xlfn.DAYS(DATE($D154,12,31),DATE($D154,1,1))+1,0)),0))</f>
        <v>0</v>
      </c>
      <c r="O154" s="116" cm="1">
        <f t="array" ref="O154">IF(YEAR(O$16)=$D154, O$46-SUM(_xlfn._xlws.FILTER(O$63:O153,MOD(_xlfn.SEQUENCE(ROWS(O$63:O153)),5)=2)),ROUND(O$46/_xlfn.DAYS(O$16,N$16)*IF(YEAR(N$16+1)=$D154,_xlfn.DAYS(DATE($D154,12,31),N$16)+1,IF(AND(YEAR(N$16+1)&lt;$D154,$D154&lt;YEAR(O$16)),_xlfn.DAYS(DATE($D154,12,31),DATE($D154,1,1))+1,0)),0))</f>
        <v>0</v>
      </c>
      <c r="P154" s="116" cm="1">
        <f t="array" ref="P154">IF(YEAR(P$16)=$D154, P$46-SUM(_xlfn._xlws.FILTER(P$63:P153,MOD(_xlfn.SEQUENCE(ROWS(P$63:P153)),5)=2)),ROUND(P$46/_xlfn.DAYS(P$16,O$16)*IF(YEAR(O$16+1)=$D154,_xlfn.DAYS(DATE($D154,12,31),O$16)+1,IF(AND(YEAR(O$16+1)&lt;$D154,$D154&lt;YEAR(P$16)),_xlfn.DAYS(DATE($D154,12,31),DATE($D154,1,1))+1,0)),0))</f>
        <v>0</v>
      </c>
      <c r="Q154" s="116" cm="1">
        <f t="array" ref="Q154">IF(YEAR(Q$16)=$D154, Q$46-SUM(_xlfn._xlws.FILTER(Q$63:Q153,MOD(_xlfn.SEQUENCE(ROWS(Q$63:Q153)),5)=2)),ROUND(Q$46/_xlfn.DAYS(Q$16,P$16)*IF(YEAR(P$16+1)=$D154,_xlfn.DAYS(DATE($D154,12,31),P$16)+1,IF(AND(YEAR(P$16+1)&lt;$D154,$D154&lt;YEAR(Q$16)),_xlfn.DAYS(DATE($D154,12,31),DATE($D154,1,1))+1,0)),0))</f>
        <v>0</v>
      </c>
      <c r="R154" s="116" cm="1">
        <f t="array" ref="R154">IF(YEAR(R$16)=$D154, R$46-SUM(_xlfn._xlws.FILTER(R$63:R153,MOD(_xlfn.SEQUENCE(ROWS(R$63:R153)),5)=2)),ROUND(R$46/_xlfn.DAYS(R$16,Q$16)*IF(YEAR(Q$16+1)=$D154,_xlfn.DAYS(DATE($D154,12,31),Q$16)+1,IF(AND(YEAR(Q$16+1)&lt;$D154,$D154&lt;YEAR(R$16)),_xlfn.DAYS(DATE($D154,12,31),DATE($D154,1,1))+1,0)),0))</f>
        <v>0</v>
      </c>
      <c r="S154" s="116" cm="1">
        <f t="array" ref="S154">IF(YEAR(S$16)=$D154, S$46-SUM(_xlfn._xlws.FILTER(S$63:S153,MOD(_xlfn.SEQUENCE(ROWS(S$63:S153)),5)=2)),ROUND(S$46/_xlfn.DAYS(S$16,R$16)*IF(YEAR(R$16+1)=$D154,_xlfn.DAYS(DATE($D154,12,31),R$16)+1,IF(AND(YEAR(R$16+1)&lt;$D154,$D154&lt;YEAR(S$16)),_xlfn.DAYS(DATE($D154,12,31),DATE($D154,1,1))+1,0)),0))</f>
        <v>0</v>
      </c>
      <c r="T154" s="116" cm="1">
        <f t="array" ref="T154">IF(YEAR(T$16)=$D154, T$46-SUM(_xlfn._xlws.FILTER(T$63:T153,MOD(_xlfn.SEQUENCE(ROWS(T$63:T153)),5)=2)),ROUND(T$46/_xlfn.DAYS(T$16,S$16)*IF(YEAR(S$16+1)=$D154,_xlfn.DAYS(DATE($D154,12,31),S$16)+1,IF(AND(YEAR(S$16+1)&lt;$D154,$D154&lt;YEAR(T$16)),_xlfn.DAYS(DATE($D154,12,31),DATE($D154,1,1))+1,0)),0))</f>
        <v>0</v>
      </c>
      <c r="U154" s="116" cm="1">
        <f t="array" ref="U154">IF(YEAR(U$16)=$D154, U$46-SUM(_xlfn._xlws.FILTER(U$63:U153,MOD(_xlfn.SEQUENCE(ROWS(U$63:U153)),5)=2)),ROUND(U$46/_xlfn.DAYS(U$16,T$16)*IF(YEAR(T$16+1)=$D154,_xlfn.DAYS(DATE($D154,12,31),T$16)+1,IF(AND(YEAR(T$16+1)&lt;$D154,$D154&lt;YEAR(U$16)),_xlfn.DAYS(DATE($D154,12,31),DATE($D154,1,1))+1,0)),0))</f>
        <v>0</v>
      </c>
      <c r="V154" s="116" cm="1">
        <f t="array" ref="V154">IF(YEAR(V$16)=$D154, V$46-SUM(_xlfn._xlws.FILTER(V$63:V153,MOD(_xlfn.SEQUENCE(ROWS(V$63:V153)),5)=2)),ROUND(V$46/_xlfn.DAYS(V$16,U$16)*IF(YEAR(U$16+1)=$D154,_xlfn.DAYS(DATE($D154,12,31),U$16)+1,IF(AND(YEAR(U$16+1)&lt;$D154,$D154&lt;YEAR(V$16)),_xlfn.DAYS(DATE($D154,12,31),DATE($D154,1,1))+1,0)),0))</f>
        <v>1366</v>
      </c>
      <c r="W154" s="116" cm="1">
        <f t="array" ref="W154">IF(YEAR(W$16)=$D154, W$46-SUM(_xlfn._xlws.FILTER(W$63:W153,MOD(_xlfn.SEQUENCE(ROWS(W$63:W153)),5)=2)),ROUND(W$46/_xlfn.DAYS(W$16,V$16)*IF(YEAR(V$16+1)=$D154,_xlfn.DAYS(DATE($D154,12,31),V$16)+1,IF(AND(YEAR(V$16+1)&lt;$D154,$D154&lt;YEAR(W$16)),_xlfn.DAYS(DATE($D154,12,31),DATE($D154,1,1))+1,0)),0))</f>
        <v>541</v>
      </c>
      <c r="X154" s="116" cm="1">
        <f t="array" ref="X154">IF(YEAR(X$16)=$D154, X$46-SUM(_xlfn._xlws.FILTER(X$63:X153,MOD(_xlfn.SEQUENCE(ROWS(X$63:X153)),5)=2)),ROUND(X$46/_xlfn.DAYS(X$16,W$16)*IF(YEAR(W$16+1)=$D154,_xlfn.DAYS(DATE($D154,12,31),W$16)+1,IF(AND(YEAR(W$16+1)&lt;$D154,$D154&lt;YEAR(X$16)),_xlfn.DAYS(DATE($D154,12,31),DATE($D154,1,1))+1,0)),0))</f>
        <v>0</v>
      </c>
    </row>
    <row r="155" spans="1:24" ht="17" hidden="1" outlineLevel="1" x14ac:dyDescent="0.25">
      <c r="A155" s="5">
        <v>29</v>
      </c>
      <c r="B155" s="129" t="s">
        <v>166</v>
      </c>
      <c r="C155" s="114" t="s">
        <v>167</v>
      </c>
      <c r="D155" s="115">
        <f t="shared" si="63"/>
        <v>2038</v>
      </c>
      <c r="E155" s="116">
        <f>E153-E154</f>
        <v>0</v>
      </c>
      <c r="F155" s="116">
        <f t="shared" ref="F155:X155" si="68">F153-F154</f>
        <v>0</v>
      </c>
      <c r="G155" s="116">
        <f t="shared" si="68"/>
        <v>0</v>
      </c>
      <c r="H155" s="116">
        <f t="shared" si="68"/>
        <v>0</v>
      </c>
      <c r="I155" s="116">
        <f t="shared" si="68"/>
        <v>0</v>
      </c>
      <c r="J155" s="116">
        <f t="shared" si="68"/>
        <v>0</v>
      </c>
      <c r="K155" s="116">
        <f t="shared" si="68"/>
        <v>0</v>
      </c>
      <c r="L155" s="116">
        <f t="shared" si="68"/>
        <v>0</v>
      </c>
      <c r="M155" s="116">
        <f t="shared" si="68"/>
        <v>0</v>
      </c>
      <c r="N155" s="116">
        <f t="shared" si="68"/>
        <v>0</v>
      </c>
      <c r="O155" s="116">
        <f t="shared" si="68"/>
        <v>0</v>
      </c>
      <c r="P155" s="116">
        <f t="shared" si="68"/>
        <v>0</v>
      </c>
      <c r="Q155" s="116">
        <f t="shared" si="68"/>
        <v>0</v>
      </c>
      <c r="R155" s="116">
        <f t="shared" si="68"/>
        <v>0</v>
      </c>
      <c r="S155" s="116">
        <f t="shared" si="68"/>
        <v>0</v>
      </c>
      <c r="T155" s="116">
        <f t="shared" si="68"/>
        <v>0</v>
      </c>
      <c r="U155" s="116">
        <f t="shared" si="68"/>
        <v>0</v>
      </c>
      <c r="V155" s="116">
        <f t="shared" si="68"/>
        <v>7740</v>
      </c>
      <c r="W155" s="116">
        <f t="shared" si="68"/>
        <v>3061</v>
      </c>
      <c r="X155" s="116">
        <f t="shared" si="68"/>
        <v>0</v>
      </c>
    </row>
    <row r="156" spans="1:24" ht="17" hidden="1" outlineLevel="1" x14ac:dyDescent="0.25">
      <c r="A156" s="5">
        <v>31</v>
      </c>
      <c r="B156" s="129" t="s">
        <v>168</v>
      </c>
      <c r="C156" s="114" t="s">
        <v>169</v>
      </c>
      <c r="D156" s="115">
        <f t="shared" si="63"/>
        <v>2038</v>
      </c>
      <c r="E156" s="116" cm="1">
        <f t="array" ref="E156">IF(YEAR(E$16)=$D156, E$59-SUM(_xlfn._xlws.FILTER(E$63:E155,MOD(_xlfn.SEQUENCE(ROWS(E$63:E155)),5)=4)),ROUND(E$59/_xlfn.DAYS(E$16,D$16)*IF(YEAR(D$16+1)=$D156,_xlfn.DAYS(DATE($D156,12,31),D$16)+1,IF(AND(YEAR(D$16+1)&lt;$D156,$D156&lt;YEAR(E$16)),_xlfn.DAYS(DATE($D156,12,31),DATE($D156,1,1))+1,0)),0))</f>
        <v>0</v>
      </c>
      <c r="F156" s="116" cm="1">
        <f t="array" ref="F156">IF(YEAR(F$16)=$D156, F$59-SUM(_xlfn._xlws.FILTER(F$63:F155,MOD(_xlfn.SEQUENCE(ROWS(F$63:F155)),5)=4)),ROUND(F$59/_xlfn.DAYS(F$16,E$16)*IF(YEAR(E$16+1)=$D156,_xlfn.DAYS(DATE($D156,12,31),E$16)+1,IF(AND(YEAR(E$16+1)&lt;$D156,$D156&lt;YEAR(F$16)),_xlfn.DAYS(DATE($D156,12,31),DATE($D156,1,1))+1,0)),0))</f>
        <v>0</v>
      </c>
      <c r="G156" s="116" cm="1">
        <f t="array" ref="G156">IF(YEAR(G$16)=$D156, G$59-SUM(_xlfn._xlws.FILTER(G$63:G155,MOD(_xlfn.SEQUENCE(ROWS(G$63:G155)),5)=4)),ROUND(G$59/_xlfn.DAYS(G$16,F$16)*IF(YEAR(F$16+1)=$D156,_xlfn.DAYS(DATE($D156,12,31),F$16)+1,IF(AND(YEAR(F$16+1)&lt;$D156,$D156&lt;YEAR(G$16)),_xlfn.DAYS(DATE($D156,12,31),DATE($D156,1,1))+1,0)),0))</f>
        <v>0</v>
      </c>
      <c r="H156" s="116" cm="1">
        <f t="array" ref="H156">IF(YEAR(H$16)=$D156, H$59-SUM(_xlfn._xlws.FILTER(H$63:H155,MOD(_xlfn.SEQUENCE(ROWS(H$63:H155)),5)=4)),ROUND(H$59/_xlfn.DAYS(H$16,G$16)*IF(YEAR(G$16+1)=$D156,_xlfn.DAYS(DATE($D156,12,31),G$16)+1,IF(AND(YEAR(G$16+1)&lt;$D156,$D156&lt;YEAR(H$16)),_xlfn.DAYS(DATE($D156,12,31),DATE($D156,1,1))+1,0)),0))</f>
        <v>0</v>
      </c>
      <c r="I156" s="116" cm="1">
        <f t="array" ref="I156">IF(YEAR(I$16)=$D156, I$59-SUM(_xlfn._xlws.FILTER(I$63:I155,MOD(_xlfn.SEQUENCE(ROWS(I$63:I155)),5)=4)),ROUND(I$59/_xlfn.DAYS(I$16,H$16)*IF(YEAR(H$16+1)=$D156,_xlfn.DAYS(DATE($D156,12,31),H$16)+1,IF(AND(YEAR(H$16+1)&lt;$D156,$D156&lt;YEAR(I$16)),_xlfn.DAYS(DATE($D156,12,31),DATE($D156,1,1))+1,0)),0))</f>
        <v>0</v>
      </c>
      <c r="J156" s="116" cm="1">
        <f t="array" ref="J156">IF(YEAR(J$16)=$D156, J$59-SUM(_xlfn._xlws.FILTER(J$63:J155,MOD(_xlfn.SEQUENCE(ROWS(J$63:J155)),5)=4)),ROUND(J$59/_xlfn.DAYS(J$16,I$16)*IF(YEAR(I$16+1)=$D156,_xlfn.DAYS(DATE($D156,12,31),I$16)+1,IF(AND(YEAR(I$16+1)&lt;$D156,$D156&lt;YEAR(J$16)),_xlfn.DAYS(DATE($D156,12,31),DATE($D156,1,1))+1,0)),0))</f>
        <v>0</v>
      </c>
      <c r="K156" s="116" cm="1">
        <f t="array" ref="K156">IF(YEAR(K$16)=$D156, K$59-SUM(_xlfn._xlws.FILTER(K$63:K155,MOD(_xlfn.SEQUENCE(ROWS(K$63:K155)),5)=4)),ROUND(K$59/_xlfn.DAYS(K$16,J$16)*IF(YEAR(J$16+1)=$D156,_xlfn.DAYS(DATE($D156,12,31),J$16)+1,IF(AND(YEAR(J$16+1)&lt;$D156,$D156&lt;YEAR(K$16)),_xlfn.DAYS(DATE($D156,12,31),DATE($D156,1,1))+1,0)),0))</f>
        <v>0</v>
      </c>
      <c r="L156" s="116" cm="1">
        <f t="array" ref="L156">IF(YEAR(L$16)=$D156, L$59-SUM(_xlfn._xlws.FILTER(L$63:L155,MOD(_xlfn.SEQUENCE(ROWS(L$63:L155)),5)=4)),ROUND(L$59/_xlfn.DAYS(L$16,K$16)*IF(YEAR(K$16+1)=$D156,_xlfn.DAYS(DATE($D156,12,31),K$16)+1,IF(AND(YEAR(K$16+1)&lt;$D156,$D156&lt;YEAR(L$16)),_xlfn.DAYS(DATE($D156,12,31),DATE($D156,1,1))+1,0)),0))</f>
        <v>0</v>
      </c>
      <c r="M156" s="116" cm="1">
        <f t="array" ref="M156">IF(YEAR(M$16)=$D156, M$59-SUM(_xlfn._xlws.FILTER(M$63:M155,MOD(_xlfn.SEQUENCE(ROWS(M$63:M155)),5)=4)),ROUND(M$59/_xlfn.DAYS(M$16,L$16)*IF(YEAR(L$16+1)=$D156,_xlfn.DAYS(DATE($D156,12,31),L$16)+1,IF(AND(YEAR(L$16+1)&lt;$D156,$D156&lt;YEAR(M$16)),_xlfn.DAYS(DATE($D156,12,31),DATE($D156,1,1))+1,0)),0))</f>
        <v>0</v>
      </c>
      <c r="N156" s="116" cm="1">
        <f t="array" ref="N156">IF(YEAR(N$16)=$D156, N$59-SUM(_xlfn._xlws.FILTER(N$63:N155,MOD(_xlfn.SEQUENCE(ROWS(N$63:N155)),5)=4)),ROUND(N$59/_xlfn.DAYS(N$16,M$16)*IF(YEAR(M$16+1)=$D156,_xlfn.DAYS(DATE($D156,12,31),M$16)+1,IF(AND(YEAR(M$16+1)&lt;$D156,$D156&lt;YEAR(N$16)),_xlfn.DAYS(DATE($D156,12,31),DATE($D156,1,1))+1,0)),0))</f>
        <v>0</v>
      </c>
      <c r="O156" s="116" cm="1">
        <f t="array" ref="O156">IF(YEAR(O$16)=$D156, O$59-SUM(_xlfn._xlws.FILTER(O$63:O155,MOD(_xlfn.SEQUENCE(ROWS(O$63:O155)),5)=4)),ROUND(O$59/_xlfn.DAYS(O$16,N$16)*IF(YEAR(N$16+1)=$D156,_xlfn.DAYS(DATE($D156,12,31),N$16)+1,IF(AND(YEAR(N$16+1)&lt;$D156,$D156&lt;YEAR(O$16)),_xlfn.DAYS(DATE($D156,12,31),DATE($D156,1,1))+1,0)),0))</f>
        <v>0</v>
      </c>
      <c r="P156" s="116" cm="1">
        <f t="array" ref="P156">IF(YEAR(P$16)=$D156, P$59-SUM(_xlfn._xlws.FILTER(P$63:P155,MOD(_xlfn.SEQUENCE(ROWS(P$63:P155)),5)=4)),ROUND(P$59/_xlfn.DAYS(P$16,O$16)*IF(YEAR(O$16+1)=$D156,_xlfn.DAYS(DATE($D156,12,31),O$16)+1,IF(AND(YEAR(O$16+1)&lt;$D156,$D156&lt;YEAR(P$16)),_xlfn.DAYS(DATE($D156,12,31),DATE($D156,1,1))+1,0)),0))</f>
        <v>0</v>
      </c>
      <c r="Q156" s="116" cm="1">
        <f t="array" ref="Q156">IF(YEAR(Q$16)=$D156, Q$59-SUM(_xlfn._xlws.FILTER(Q$63:Q155,MOD(_xlfn.SEQUENCE(ROWS(Q$63:Q155)),5)=4)),ROUND(Q$59/_xlfn.DAYS(Q$16,P$16)*IF(YEAR(P$16+1)=$D156,_xlfn.DAYS(DATE($D156,12,31),P$16)+1,IF(AND(YEAR(P$16+1)&lt;$D156,$D156&lt;YEAR(Q$16)),_xlfn.DAYS(DATE($D156,12,31),DATE($D156,1,1))+1,0)),0))</f>
        <v>0</v>
      </c>
      <c r="R156" s="116" cm="1">
        <f t="array" ref="R156">IF(YEAR(R$16)=$D156, R$59-SUM(_xlfn._xlws.FILTER(R$63:R155,MOD(_xlfn.SEQUENCE(ROWS(R$63:R155)),5)=4)),ROUND(R$59/_xlfn.DAYS(R$16,Q$16)*IF(YEAR(Q$16+1)=$D156,_xlfn.DAYS(DATE($D156,12,31),Q$16)+1,IF(AND(YEAR(Q$16+1)&lt;$D156,$D156&lt;YEAR(R$16)),_xlfn.DAYS(DATE($D156,12,31),DATE($D156,1,1))+1,0)),0))</f>
        <v>0</v>
      </c>
      <c r="S156" s="116" cm="1">
        <f t="array" ref="S156">IF(YEAR(S$16)=$D156, S$59-SUM(_xlfn._xlws.FILTER(S$63:S155,MOD(_xlfn.SEQUENCE(ROWS(S$63:S155)),5)=4)),ROUND(S$59/_xlfn.DAYS(S$16,R$16)*IF(YEAR(R$16+1)=$D156,_xlfn.DAYS(DATE($D156,12,31),R$16)+1,IF(AND(YEAR(R$16+1)&lt;$D156,$D156&lt;YEAR(S$16)),_xlfn.DAYS(DATE($D156,12,31),DATE($D156,1,1))+1,0)),0))</f>
        <v>0</v>
      </c>
      <c r="T156" s="116" cm="1">
        <f t="array" ref="T156">IF(YEAR(T$16)=$D156, T$59-SUM(_xlfn._xlws.FILTER(T$63:T155,MOD(_xlfn.SEQUENCE(ROWS(T$63:T155)),5)=4)),ROUND(T$59/_xlfn.DAYS(T$16,S$16)*IF(YEAR(S$16+1)=$D156,_xlfn.DAYS(DATE($D156,12,31),S$16)+1,IF(AND(YEAR(S$16+1)&lt;$D156,$D156&lt;YEAR(T$16)),_xlfn.DAYS(DATE($D156,12,31),DATE($D156,1,1))+1,0)),0))</f>
        <v>0</v>
      </c>
      <c r="U156" s="116" cm="1">
        <f t="array" ref="U156">IF(YEAR(U$16)=$D156, U$59-SUM(_xlfn._xlws.FILTER(U$63:U155,MOD(_xlfn.SEQUENCE(ROWS(U$63:U155)),5)=4)),ROUND(U$59/_xlfn.DAYS(U$16,T$16)*IF(YEAR(T$16+1)=$D156,_xlfn.DAYS(DATE($D156,12,31),T$16)+1,IF(AND(YEAR(T$16+1)&lt;$D156,$D156&lt;YEAR(U$16)),_xlfn.DAYS(DATE($D156,12,31),DATE($D156,1,1))+1,0)),0))</f>
        <v>0</v>
      </c>
      <c r="V156" s="116" cm="1">
        <f t="array" ref="V156">IF(YEAR(V$16)=$D156, V$59-SUM(_xlfn._xlws.FILTER(V$63:V155,MOD(_xlfn.SEQUENCE(ROWS(V$63:V155)),5)=4)),ROUND(V$59/_xlfn.DAYS(V$16,U$16)*IF(YEAR(U$16+1)=$D156,_xlfn.DAYS(DATE($D156,12,31),U$16)+1,IF(AND(YEAR(U$16+1)&lt;$D156,$D156&lt;YEAR(V$16)),_xlfn.DAYS(DATE($D156,12,31),DATE($D156,1,1))+1,0)),0))</f>
        <v>9106</v>
      </c>
      <c r="W156" s="116" cm="1">
        <f t="array" ref="W156">IF(YEAR(W$16)=$D156, W$59-SUM(_xlfn._xlws.FILTER(W$63:W155,MOD(_xlfn.SEQUENCE(ROWS(W$63:W155)),5)=4)),ROUND(W$59/_xlfn.DAYS(W$16,V$16)*IF(YEAR(V$16+1)=$D156,_xlfn.DAYS(DATE($D156,12,31),V$16)+1,IF(AND(YEAR(V$16+1)&lt;$D156,$D156&lt;YEAR(W$16)),_xlfn.DAYS(DATE($D156,12,31),DATE($D156,1,1))+1,0)),0))</f>
        <v>3602</v>
      </c>
      <c r="X156" s="116" cm="1">
        <f t="array" ref="X156">IF(YEAR(X$16)=$D156, X$59-SUM(_xlfn._xlws.FILTER(X$63:X155,MOD(_xlfn.SEQUENCE(ROWS(X$63:X155)),5)=4)),ROUND(X$59/_xlfn.DAYS(X$16,W$16)*IF(YEAR(W$16+1)=$D156,_xlfn.DAYS(DATE($D156,12,31),W$16)+1,IF(AND(YEAR(W$16+1)&lt;$D156,$D156&lt;YEAR(X$16)),_xlfn.DAYS(DATE($D156,12,31),DATE($D156,1,1))+1,0)),0))</f>
        <v>0</v>
      </c>
    </row>
    <row r="157" spans="1:24" ht="17" hidden="1" outlineLevel="1" x14ac:dyDescent="0.25">
      <c r="A157" s="5">
        <v>33</v>
      </c>
      <c r="B157" s="129" t="s">
        <v>170</v>
      </c>
      <c r="C157" s="117" t="s">
        <v>171</v>
      </c>
      <c r="D157" s="118">
        <f t="shared" si="63"/>
        <v>2038</v>
      </c>
      <c r="E157" s="119">
        <f>E153-E156</f>
        <v>0</v>
      </c>
      <c r="F157" s="119">
        <f t="shared" ref="F157:X157" si="69">F153-F156</f>
        <v>0</v>
      </c>
      <c r="G157" s="119">
        <f t="shared" si="69"/>
        <v>0</v>
      </c>
      <c r="H157" s="119">
        <f t="shared" si="69"/>
        <v>0</v>
      </c>
      <c r="I157" s="119">
        <f t="shared" si="69"/>
        <v>0</v>
      </c>
      <c r="J157" s="119">
        <f t="shared" si="69"/>
        <v>0</v>
      </c>
      <c r="K157" s="119">
        <f t="shared" si="69"/>
        <v>0</v>
      </c>
      <c r="L157" s="119">
        <f t="shared" si="69"/>
        <v>0</v>
      </c>
      <c r="M157" s="119">
        <f t="shared" si="69"/>
        <v>0</v>
      </c>
      <c r="N157" s="119">
        <f t="shared" si="69"/>
        <v>0</v>
      </c>
      <c r="O157" s="119">
        <f t="shared" si="69"/>
        <v>0</v>
      </c>
      <c r="P157" s="119">
        <f t="shared" si="69"/>
        <v>0</v>
      </c>
      <c r="Q157" s="119">
        <f t="shared" si="69"/>
        <v>0</v>
      </c>
      <c r="R157" s="119">
        <f t="shared" si="69"/>
        <v>0</v>
      </c>
      <c r="S157" s="119">
        <f t="shared" si="69"/>
        <v>0</v>
      </c>
      <c r="T157" s="119">
        <f t="shared" si="69"/>
        <v>0</v>
      </c>
      <c r="U157" s="119">
        <f t="shared" si="69"/>
        <v>0</v>
      </c>
      <c r="V157" s="119">
        <f t="shared" si="69"/>
        <v>0</v>
      </c>
      <c r="W157" s="119">
        <f t="shared" si="69"/>
        <v>0</v>
      </c>
      <c r="X157" s="119">
        <f t="shared" si="69"/>
        <v>0</v>
      </c>
    </row>
    <row r="158" spans="1:24" ht="17" hidden="1" outlineLevel="1" x14ac:dyDescent="0.25">
      <c r="A158" s="5">
        <v>27</v>
      </c>
      <c r="B158" s="37" t="s">
        <v>162</v>
      </c>
      <c r="C158" s="120" t="s">
        <v>163</v>
      </c>
      <c r="D158" s="121">
        <f t="shared" si="63"/>
        <v>2039</v>
      </c>
      <c r="E158" s="122" cm="1">
        <f t="array" ref="E158">IF(YEAR(E$16)=$D158, E$44-SUM(_xlfn._xlws.FILTER(E$63:E157,MOD(_xlfn.SEQUENCE(ROWS(E$63:E157)),5)=1)),ROUND(E$44/_xlfn.DAYS(E$16,D$16)*IF(YEAR(D$16+1)=$D158,_xlfn.DAYS(DATE($D158,12,31),D$16)+1,IF(AND(YEAR(D$16+1)&lt;$D158,$D158&lt;YEAR(E$16)),_xlfn.DAYS(DATE($D158,12,31),DATE($D158,1,1))+1,0)),0))</f>
        <v>0</v>
      </c>
      <c r="F158" s="122" cm="1">
        <f t="array" ref="F158">IF(YEAR(F$16)=$D158, F$44-SUM(_xlfn._xlws.FILTER(F$63:F157,MOD(_xlfn.SEQUENCE(ROWS(F$63:F157)),5)=1)),ROUND(F$44/_xlfn.DAYS(F$16,E$16)*IF(YEAR(E$16+1)=$D158,_xlfn.DAYS(DATE($D158,12,31),E$16)+1,IF(AND(YEAR(E$16+1)&lt;$D158,$D158&lt;YEAR(F$16)),_xlfn.DAYS(DATE($D158,12,31),DATE($D158,1,1))+1,0)),0))</f>
        <v>0</v>
      </c>
      <c r="G158" s="122" cm="1">
        <f t="array" ref="G158">IF(YEAR(G$16)=$D158, G$44-SUM(_xlfn._xlws.FILTER(G$63:G157,MOD(_xlfn.SEQUENCE(ROWS(G$63:G157)),5)=1)),ROUND(G$44/_xlfn.DAYS(G$16,F$16)*IF(YEAR(F$16+1)=$D158,_xlfn.DAYS(DATE($D158,12,31),F$16)+1,IF(AND(YEAR(F$16+1)&lt;$D158,$D158&lt;YEAR(G$16)),_xlfn.DAYS(DATE($D158,12,31),DATE($D158,1,1))+1,0)),0))</f>
        <v>0</v>
      </c>
      <c r="H158" s="122" cm="1">
        <f t="array" ref="H158">IF(YEAR(H$16)=$D158, H$44-SUM(_xlfn._xlws.FILTER(H$63:H157,MOD(_xlfn.SEQUENCE(ROWS(H$63:H157)),5)=1)),ROUND(H$44/_xlfn.DAYS(H$16,G$16)*IF(YEAR(G$16+1)=$D158,_xlfn.DAYS(DATE($D158,12,31),G$16)+1,IF(AND(YEAR(G$16+1)&lt;$D158,$D158&lt;YEAR(H$16)),_xlfn.DAYS(DATE($D158,12,31),DATE($D158,1,1))+1,0)),0))</f>
        <v>0</v>
      </c>
      <c r="I158" s="122" cm="1">
        <f t="array" ref="I158">IF(YEAR(I$16)=$D158, I$44-SUM(_xlfn._xlws.FILTER(I$63:I157,MOD(_xlfn.SEQUENCE(ROWS(I$63:I157)),5)=1)),ROUND(I$44/_xlfn.DAYS(I$16,H$16)*IF(YEAR(H$16+1)=$D158,_xlfn.DAYS(DATE($D158,12,31),H$16)+1,IF(AND(YEAR(H$16+1)&lt;$D158,$D158&lt;YEAR(I$16)),_xlfn.DAYS(DATE($D158,12,31),DATE($D158,1,1))+1,0)),0))</f>
        <v>0</v>
      </c>
      <c r="J158" s="122" cm="1">
        <f t="array" ref="J158">IF(YEAR(J$16)=$D158, J$44-SUM(_xlfn._xlws.FILTER(J$63:J157,MOD(_xlfn.SEQUENCE(ROWS(J$63:J157)),5)=1)),ROUND(J$44/_xlfn.DAYS(J$16,I$16)*IF(YEAR(I$16+1)=$D158,_xlfn.DAYS(DATE($D158,12,31),I$16)+1,IF(AND(YEAR(I$16+1)&lt;$D158,$D158&lt;YEAR(J$16)),_xlfn.DAYS(DATE($D158,12,31),DATE($D158,1,1))+1,0)),0))</f>
        <v>0</v>
      </c>
      <c r="K158" s="122" cm="1">
        <f t="array" ref="K158">IF(YEAR(K$16)=$D158, K$44-SUM(_xlfn._xlws.FILTER(K$63:K157,MOD(_xlfn.SEQUENCE(ROWS(K$63:K157)),5)=1)),ROUND(K$44/_xlfn.DAYS(K$16,J$16)*IF(YEAR(J$16+1)=$D158,_xlfn.DAYS(DATE($D158,12,31),J$16)+1,IF(AND(YEAR(J$16+1)&lt;$D158,$D158&lt;YEAR(K$16)),_xlfn.DAYS(DATE($D158,12,31),DATE($D158,1,1))+1,0)),0))</f>
        <v>0</v>
      </c>
      <c r="L158" s="122" cm="1">
        <f t="array" ref="L158">IF(YEAR(L$16)=$D158, L$44-SUM(_xlfn._xlws.FILTER(L$63:L157,MOD(_xlfn.SEQUENCE(ROWS(L$63:L157)),5)=1)),ROUND(L$44/_xlfn.DAYS(L$16,K$16)*IF(YEAR(K$16+1)=$D158,_xlfn.DAYS(DATE($D158,12,31),K$16)+1,IF(AND(YEAR(K$16+1)&lt;$D158,$D158&lt;YEAR(L$16)),_xlfn.DAYS(DATE($D158,12,31),DATE($D158,1,1))+1,0)),0))</f>
        <v>0</v>
      </c>
      <c r="M158" s="122" cm="1">
        <f t="array" ref="M158">IF(YEAR(M$16)=$D158, M$44-SUM(_xlfn._xlws.FILTER(M$63:M157,MOD(_xlfn.SEQUENCE(ROWS(M$63:M157)),5)=1)),ROUND(M$44/_xlfn.DAYS(M$16,L$16)*IF(YEAR(L$16+1)=$D158,_xlfn.DAYS(DATE($D158,12,31),L$16)+1,IF(AND(YEAR(L$16+1)&lt;$D158,$D158&lt;YEAR(M$16)),_xlfn.DAYS(DATE($D158,12,31),DATE($D158,1,1))+1,0)),0))</f>
        <v>0</v>
      </c>
      <c r="N158" s="122" cm="1">
        <f t="array" ref="N158">IF(YEAR(N$16)=$D158, N$44-SUM(_xlfn._xlws.FILTER(N$63:N157,MOD(_xlfn.SEQUENCE(ROWS(N$63:N157)),5)=1)),ROUND(N$44/_xlfn.DAYS(N$16,M$16)*IF(YEAR(M$16+1)=$D158,_xlfn.DAYS(DATE($D158,12,31),M$16)+1,IF(AND(YEAR(M$16+1)&lt;$D158,$D158&lt;YEAR(N$16)),_xlfn.DAYS(DATE($D158,12,31),DATE($D158,1,1))+1,0)),0))</f>
        <v>0</v>
      </c>
      <c r="O158" s="122" cm="1">
        <f t="array" ref="O158">IF(YEAR(O$16)=$D158, O$44-SUM(_xlfn._xlws.FILTER(O$63:O157,MOD(_xlfn.SEQUENCE(ROWS(O$63:O157)),5)=1)),ROUND(O$44/_xlfn.DAYS(O$16,N$16)*IF(YEAR(N$16+1)=$D158,_xlfn.DAYS(DATE($D158,12,31),N$16)+1,IF(AND(YEAR(N$16+1)&lt;$D158,$D158&lt;YEAR(O$16)),_xlfn.DAYS(DATE($D158,12,31),DATE($D158,1,1))+1,0)),0))</f>
        <v>0</v>
      </c>
      <c r="P158" s="122" cm="1">
        <f t="array" ref="P158">IF(YEAR(P$16)=$D158, P$44-SUM(_xlfn._xlws.FILTER(P$63:P157,MOD(_xlfn.SEQUENCE(ROWS(P$63:P157)),5)=1)),ROUND(P$44/_xlfn.DAYS(P$16,O$16)*IF(YEAR(O$16+1)=$D158,_xlfn.DAYS(DATE($D158,12,31),O$16)+1,IF(AND(YEAR(O$16+1)&lt;$D158,$D158&lt;YEAR(P$16)),_xlfn.DAYS(DATE($D158,12,31),DATE($D158,1,1))+1,0)),0))</f>
        <v>0</v>
      </c>
      <c r="Q158" s="122" cm="1">
        <f t="array" ref="Q158">IF(YEAR(Q$16)=$D158, Q$44-SUM(_xlfn._xlws.FILTER(Q$63:Q157,MOD(_xlfn.SEQUENCE(ROWS(Q$63:Q157)),5)=1)),ROUND(Q$44/_xlfn.DAYS(Q$16,P$16)*IF(YEAR(P$16+1)=$D158,_xlfn.DAYS(DATE($D158,12,31),P$16)+1,IF(AND(YEAR(P$16+1)&lt;$D158,$D158&lt;YEAR(Q$16)),_xlfn.DAYS(DATE($D158,12,31),DATE($D158,1,1))+1,0)),0))</f>
        <v>0</v>
      </c>
      <c r="R158" s="122" cm="1">
        <f t="array" ref="R158">IF(YEAR(R$16)=$D158, R$44-SUM(_xlfn._xlws.FILTER(R$63:R157,MOD(_xlfn.SEQUENCE(ROWS(R$63:R157)),5)=1)),ROUND(R$44/_xlfn.DAYS(R$16,Q$16)*IF(YEAR(Q$16+1)=$D158,_xlfn.DAYS(DATE($D158,12,31),Q$16)+1,IF(AND(YEAR(Q$16+1)&lt;$D158,$D158&lt;YEAR(R$16)),_xlfn.DAYS(DATE($D158,12,31),DATE($D158,1,1))+1,0)),0))</f>
        <v>0</v>
      </c>
      <c r="S158" s="122" cm="1">
        <f t="array" ref="S158">IF(YEAR(S$16)=$D158, S$44-SUM(_xlfn._xlws.FILTER(S$63:S157,MOD(_xlfn.SEQUENCE(ROWS(S$63:S157)),5)=1)),ROUND(S$44/_xlfn.DAYS(S$16,R$16)*IF(YEAR(R$16+1)=$D158,_xlfn.DAYS(DATE($D158,12,31),R$16)+1,IF(AND(YEAR(R$16+1)&lt;$D158,$D158&lt;YEAR(S$16)),_xlfn.DAYS(DATE($D158,12,31),DATE($D158,1,1))+1,0)),0))</f>
        <v>0</v>
      </c>
      <c r="T158" s="122" cm="1">
        <f t="array" ref="T158">IF(YEAR(T$16)=$D158, T$44-SUM(_xlfn._xlws.FILTER(T$63:T157,MOD(_xlfn.SEQUENCE(ROWS(T$63:T157)),5)=1)),ROUND(T$44/_xlfn.DAYS(T$16,S$16)*IF(YEAR(S$16+1)=$D158,_xlfn.DAYS(DATE($D158,12,31),S$16)+1,IF(AND(YEAR(S$16+1)&lt;$D158,$D158&lt;YEAR(T$16)),_xlfn.DAYS(DATE($D158,12,31),DATE($D158,1,1))+1,0)),0))</f>
        <v>0</v>
      </c>
      <c r="U158" s="122" cm="1">
        <f t="array" ref="U158">IF(YEAR(U$16)=$D158, U$44-SUM(_xlfn._xlws.FILTER(U$63:U157,MOD(_xlfn.SEQUENCE(ROWS(U$63:U157)),5)=1)),ROUND(U$44/_xlfn.DAYS(U$16,T$16)*IF(YEAR(T$16+1)=$D158,_xlfn.DAYS(DATE($D158,12,31),T$16)+1,IF(AND(YEAR(T$16+1)&lt;$D158,$D158&lt;YEAR(U$16)),_xlfn.DAYS(DATE($D158,12,31),DATE($D158,1,1))+1,0)),0))</f>
        <v>0</v>
      </c>
      <c r="V158" s="122" cm="1">
        <f t="array" ref="V158">IF(YEAR(V$16)=$D158, V$44-SUM(_xlfn._xlws.FILTER(V$63:V157,MOD(_xlfn.SEQUENCE(ROWS(V$63:V157)),5)=1)),ROUND(V$44/_xlfn.DAYS(V$16,U$16)*IF(YEAR(U$16+1)=$D158,_xlfn.DAYS(DATE($D158,12,31),U$16)+1,IF(AND(YEAR(U$16+1)&lt;$D158,$D158&lt;YEAR(V$16)),_xlfn.DAYS(DATE($D158,12,31),DATE($D158,1,1))+1,0)),0))</f>
        <v>0</v>
      </c>
      <c r="W158" s="122" cm="1">
        <f t="array" ref="W158">IF(YEAR(W$16)=$D158, W$44-SUM(_xlfn._xlws.FILTER(W$63:W157,MOD(_xlfn.SEQUENCE(ROWS(W$63:W157)),5)=1)),ROUND(W$44/_xlfn.DAYS(W$16,V$16)*IF(YEAR(V$16+1)=$D158,_xlfn.DAYS(DATE($D158,12,31),V$16)+1,IF(AND(YEAR(V$16+1)&lt;$D158,$D158&lt;YEAR(W$16)),_xlfn.DAYS(DATE($D158,12,31),DATE($D158,1,1))+1,0)),0))</f>
        <v>8573</v>
      </c>
      <c r="X158" s="122" cm="1">
        <f t="array" ref="X158">IF(YEAR(X$16)=$D158, X$44-SUM(_xlfn._xlws.FILTER(X$63:X157,MOD(_xlfn.SEQUENCE(ROWS(X$63:X157)),5)=1)),ROUND(X$44/_xlfn.DAYS(X$16,W$16)*IF(YEAR(W$16+1)=$D158,_xlfn.DAYS(DATE($D158,12,31),W$16)+1,IF(AND(YEAR(W$16+1)&lt;$D158,$D158&lt;YEAR(X$16)),_xlfn.DAYS(DATE($D158,12,31),DATE($D158,1,1))+1,0)),0))</f>
        <v>3359</v>
      </c>
    </row>
    <row r="159" spans="1:24" ht="17" hidden="1" outlineLevel="1" x14ac:dyDescent="0.25">
      <c r="A159" s="5">
        <v>28</v>
      </c>
      <c r="B159" s="129" t="s">
        <v>164</v>
      </c>
      <c r="C159" s="120" t="s">
        <v>165</v>
      </c>
      <c r="D159" s="121">
        <f t="shared" si="63"/>
        <v>2039</v>
      </c>
      <c r="E159" s="122" cm="1">
        <f t="array" ref="E159">IF(YEAR(E$16)=$D159, E$46-SUM(_xlfn._xlws.FILTER(E$63:E158,MOD(_xlfn.SEQUENCE(ROWS(E$63:E158)),5)=2)),ROUND(E$46/_xlfn.DAYS(E$16,D$16)*IF(YEAR(D$16+1)=$D159,_xlfn.DAYS(DATE($D159,12,31),D$16)+1,IF(AND(YEAR(D$16+1)&lt;$D159,$D159&lt;YEAR(E$16)),_xlfn.DAYS(DATE($D159,12,31),DATE($D159,1,1))+1,0)),0))</f>
        <v>0</v>
      </c>
      <c r="F159" s="122" cm="1">
        <f t="array" ref="F159">IF(YEAR(F$16)=$D159, F$46-SUM(_xlfn._xlws.FILTER(F$63:F158,MOD(_xlfn.SEQUENCE(ROWS(F$63:F158)),5)=2)),ROUND(F$46/_xlfn.DAYS(F$16,E$16)*IF(YEAR(E$16+1)=$D159,_xlfn.DAYS(DATE($D159,12,31),E$16)+1,IF(AND(YEAR(E$16+1)&lt;$D159,$D159&lt;YEAR(F$16)),_xlfn.DAYS(DATE($D159,12,31),DATE($D159,1,1))+1,0)),0))</f>
        <v>0</v>
      </c>
      <c r="G159" s="122" cm="1">
        <f t="array" ref="G159">IF(YEAR(G$16)=$D159, G$46-SUM(_xlfn._xlws.FILTER(G$63:G158,MOD(_xlfn.SEQUENCE(ROWS(G$63:G158)),5)=2)),ROUND(G$46/_xlfn.DAYS(G$16,F$16)*IF(YEAR(F$16+1)=$D159,_xlfn.DAYS(DATE($D159,12,31),F$16)+1,IF(AND(YEAR(F$16+1)&lt;$D159,$D159&lt;YEAR(G$16)),_xlfn.DAYS(DATE($D159,12,31),DATE($D159,1,1))+1,0)),0))</f>
        <v>0</v>
      </c>
      <c r="H159" s="122" cm="1">
        <f t="array" ref="H159">IF(YEAR(H$16)=$D159, H$46-SUM(_xlfn._xlws.FILTER(H$63:H158,MOD(_xlfn.SEQUENCE(ROWS(H$63:H158)),5)=2)),ROUND(H$46/_xlfn.DAYS(H$16,G$16)*IF(YEAR(G$16+1)=$D159,_xlfn.DAYS(DATE($D159,12,31),G$16)+1,IF(AND(YEAR(G$16+1)&lt;$D159,$D159&lt;YEAR(H$16)),_xlfn.DAYS(DATE($D159,12,31),DATE($D159,1,1))+1,0)),0))</f>
        <v>0</v>
      </c>
      <c r="I159" s="122" cm="1">
        <f t="array" ref="I159">IF(YEAR(I$16)=$D159, I$46-SUM(_xlfn._xlws.FILTER(I$63:I158,MOD(_xlfn.SEQUENCE(ROWS(I$63:I158)),5)=2)),ROUND(I$46/_xlfn.DAYS(I$16,H$16)*IF(YEAR(H$16+1)=$D159,_xlfn.DAYS(DATE($D159,12,31),H$16)+1,IF(AND(YEAR(H$16+1)&lt;$D159,$D159&lt;YEAR(I$16)),_xlfn.DAYS(DATE($D159,12,31),DATE($D159,1,1))+1,0)),0))</f>
        <v>0</v>
      </c>
      <c r="J159" s="122" cm="1">
        <f t="array" ref="J159">IF(YEAR(J$16)=$D159, J$46-SUM(_xlfn._xlws.FILTER(J$63:J158,MOD(_xlfn.SEQUENCE(ROWS(J$63:J158)),5)=2)),ROUND(J$46/_xlfn.DAYS(J$16,I$16)*IF(YEAR(I$16+1)=$D159,_xlfn.DAYS(DATE($D159,12,31),I$16)+1,IF(AND(YEAR(I$16+1)&lt;$D159,$D159&lt;YEAR(J$16)),_xlfn.DAYS(DATE($D159,12,31),DATE($D159,1,1))+1,0)),0))</f>
        <v>0</v>
      </c>
      <c r="K159" s="122" cm="1">
        <f t="array" ref="K159">IF(YEAR(K$16)=$D159, K$46-SUM(_xlfn._xlws.FILTER(K$63:K158,MOD(_xlfn.SEQUENCE(ROWS(K$63:K158)),5)=2)),ROUND(K$46/_xlfn.DAYS(K$16,J$16)*IF(YEAR(J$16+1)=$D159,_xlfn.DAYS(DATE($D159,12,31),J$16)+1,IF(AND(YEAR(J$16+1)&lt;$D159,$D159&lt;YEAR(K$16)),_xlfn.DAYS(DATE($D159,12,31),DATE($D159,1,1))+1,0)),0))</f>
        <v>0</v>
      </c>
      <c r="L159" s="122" cm="1">
        <f t="array" ref="L159">IF(YEAR(L$16)=$D159, L$46-SUM(_xlfn._xlws.FILTER(L$63:L158,MOD(_xlfn.SEQUENCE(ROWS(L$63:L158)),5)=2)),ROUND(L$46/_xlfn.DAYS(L$16,K$16)*IF(YEAR(K$16+1)=$D159,_xlfn.DAYS(DATE($D159,12,31),K$16)+1,IF(AND(YEAR(K$16+1)&lt;$D159,$D159&lt;YEAR(L$16)),_xlfn.DAYS(DATE($D159,12,31),DATE($D159,1,1))+1,0)),0))</f>
        <v>0</v>
      </c>
      <c r="M159" s="122" cm="1">
        <f t="array" ref="M159">IF(YEAR(M$16)=$D159, M$46-SUM(_xlfn._xlws.FILTER(M$63:M158,MOD(_xlfn.SEQUENCE(ROWS(M$63:M158)),5)=2)),ROUND(M$46/_xlfn.DAYS(M$16,L$16)*IF(YEAR(L$16+1)=$D159,_xlfn.DAYS(DATE($D159,12,31),L$16)+1,IF(AND(YEAR(L$16+1)&lt;$D159,$D159&lt;YEAR(M$16)),_xlfn.DAYS(DATE($D159,12,31),DATE($D159,1,1))+1,0)),0))</f>
        <v>0</v>
      </c>
      <c r="N159" s="122" cm="1">
        <f t="array" ref="N159">IF(YEAR(N$16)=$D159, N$46-SUM(_xlfn._xlws.FILTER(N$63:N158,MOD(_xlfn.SEQUENCE(ROWS(N$63:N158)),5)=2)),ROUND(N$46/_xlfn.DAYS(N$16,M$16)*IF(YEAR(M$16+1)=$D159,_xlfn.DAYS(DATE($D159,12,31),M$16)+1,IF(AND(YEAR(M$16+1)&lt;$D159,$D159&lt;YEAR(N$16)),_xlfn.DAYS(DATE($D159,12,31),DATE($D159,1,1))+1,0)),0))</f>
        <v>0</v>
      </c>
      <c r="O159" s="122" cm="1">
        <f t="array" ref="O159">IF(YEAR(O$16)=$D159, O$46-SUM(_xlfn._xlws.FILTER(O$63:O158,MOD(_xlfn.SEQUENCE(ROWS(O$63:O158)),5)=2)),ROUND(O$46/_xlfn.DAYS(O$16,N$16)*IF(YEAR(N$16+1)=$D159,_xlfn.DAYS(DATE($D159,12,31),N$16)+1,IF(AND(YEAR(N$16+1)&lt;$D159,$D159&lt;YEAR(O$16)),_xlfn.DAYS(DATE($D159,12,31),DATE($D159,1,1))+1,0)),0))</f>
        <v>0</v>
      </c>
      <c r="P159" s="122" cm="1">
        <f t="array" ref="P159">IF(YEAR(P$16)=$D159, P$46-SUM(_xlfn._xlws.FILTER(P$63:P158,MOD(_xlfn.SEQUENCE(ROWS(P$63:P158)),5)=2)),ROUND(P$46/_xlfn.DAYS(P$16,O$16)*IF(YEAR(O$16+1)=$D159,_xlfn.DAYS(DATE($D159,12,31),O$16)+1,IF(AND(YEAR(O$16+1)&lt;$D159,$D159&lt;YEAR(P$16)),_xlfn.DAYS(DATE($D159,12,31),DATE($D159,1,1))+1,0)),0))</f>
        <v>0</v>
      </c>
      <c r="Q159" s="122" cm="1">
        <f t="array" ref="Q159">IF(YEAR(Q$16)=$D159, Q$46-SUM(_xlfn._xlws.FILTER(Q$63:Q158,MOD(_xlfn.SEQUENCE(ROWS(Q$63:Q158)),5)=2)),ROUND(Q$46/_xlfn.DAYS(Q$16,P$16)*IF(YEAR(P$16+1)=$D159,_xlfn.DAYS(DATE($D159,12,31),P$16)+1,IF(AND(YEAR(P$16+1)&lt;$D159,$D159&lt;YEAR(Q$16)),_xlfn.DAYS(DATE($D159,12,31),DATE($D159,1,1))+1,0)),0))</f>
        <v>0</v>
      </c>
      <c r="R159" s="122" cm="1">
        <f t="array" ref="R159">IF(YEAR(R$16)=$D159, R$46-SUM(_xlfn._xlws.FILTER(R$63:R158,MOD(_xlfn.SEQUENCE(ROWS(R$63:R158)),5)=2)),ROUND(R$46/_xlfn.DAYS(R$16,Q$16)*IF(YEAR(Q$16+1)=$D159,_xlfn.DAYS(DATE($D159,12,31),Q$16)+1,IF(AND(YEAR(Q$16+1)&lt;$D159,$D159&lt;YEAR(R$16)),_xlfn.DAYS(DATE($D159,12,31),DATE($D159,1,1))+1,0)),0))</f>
        <v>0</v>
      </c>
      <c r="S159" s="122" cm="1">
        <f t="array" ref="S159">IF(YEAR(S$16)=$D159, S$46-SUM(_xlfn._xlws.FILTER(S$63:S158,MOD(_xlfn.SEQUENCE(ROWS(S$63:S158)),5)=2)),ROUND(S$46/_xlfn.DAYS(S$16,R$16)*IF(YEAR(R$16+1)=$D159,_xlfn.DAYS(DATE($D159,12,31),R$16)+1,IF(AND(YEAR(R$16+1)&lt;$D159,$D159&lt;YEAR(S$16)),_xlfn.DAYS(DATE($D159,12,31),DATE($D159,1,1))+1,0)),0))</f>
        <v>0</v>
      </c>
      <c r="T159" s="122" cm="1">
        <f t="array" ref="T159">IF(YEAR(T$16)=$D159, T$46-SUM(_xlfn._xlws.FILTER(T$63:T158,MOD(_xlfn.SEQUENCE(ROWS(T$63:T158)),5)=2)),ROUND(T$46/_xlfn.DAYS(T$16,S$16)*IF(YEAR(S$16+1)=$D159,_xlfn.DAYS(DATE($D159,12,31),S$16)+1,IF(AND(YEAR(S$16+1)&lt;$D159,$D159&lt;YEAR(T$16)),_xlfn.DAYS(DATE($D159,12,31),DATE($D159,1,1))+1,0)),0))</f>
        <v>0</v>
      </c>
      <c r="U159" s="122" cm="1">
        <f t="array" ref="U159">IF(YEAR(U$16)=$D159, U$46-SUM(_xlfn._xlws.FILTER(U$63:U158,MOD(_xlfn.SEQUENCE(ROWS(U$63:U158)),5)=2)),ROUND(U$46/_xlfn.DAYS(U$16,T$16)*IF(YEAR(T$16+1)=$D159,_xlfn.DAYS(DATE($D159,12,31),T$16)+1,IF(AND(YEAR(T$16+1)&lt;$D159,$D159&lt;YEAR(U$16)),_xlfn.DAYS(DATE($D159,12,31),DATE($D159,1,1))+1,0)),0))</f>
        <v>0</v>
      </c>
      <c r="V159" s="122" cm="1">
        <f t="array" ref="V159">IF(YEAR(V$16)=$D159, V$46-SUM(_xlfn._xlws.FILTER(V$63:V158,MOD(_xlfn.SEQUENCE(ROWS(V$63:V158)),5)=2)),ROUND(V$46/_xlfn.DAYS(V$16,U$16)*IF(YEAR(U$16+1)=$D159,_xlfn.DAYS(DATE($D159,12,31),U$16)+1,IF(AND(YEAR(U$16+1)&lt;$D159,$D159&lt;YEAR(V$16)),_xlfn.DAYS(DATE($D159,12,31),DATE($D159,1,1))+1,0)),0))</f>
        <v>0</v>
      </c>
      <c r="W159" s="122" cm="1">
        <f t="array" ref="W159">IF(YEAR(W$16)=$D159, W$46-SUM(_xlfn._xlws.FILTER(W$63:W158,MOD(_xlfn.SEQUENCE(ROWS(W$63:W158)),5)=2)),ROUND(W$46/_xlfn.DAYS(W$16,V$16)*IF(YEAR(V$16+1)=$D159,_xlfn.DAYS(DATE($D159,12,31),V$16)+1,IF(AND(YEAR(V$16+1)&lt;$D159,$D159&lt;YEAR(W$16)),_xlfn.DAYS(DATE($D159,12,31),DATE($D159,1,1))+1,0)),0))</f>
        <v>1286</v>
      </c>
      <c r="X159" s="122" cm="1">
        <f t="array" ref="X159">IF(YEAR(X$16)=$D159, X$46-SUM(_xlfn._xlws.FILTER(X$63:X158,MOD(_xlfn.SEQUENCE(ROWS(X$63:X158)),5)=2)),ROUND(X$46/_xlfn.DAYS(X$16,W$16)*IF(YEAR(W$16+1)=$D159,_xlfn.DAYS(DATE($D159,12,31),W$16)+1,IF(AND(YEAR(W$16+1)&lt;$D159,$D159&lt;YEAR(X$16)),_xlfn.DAYS(DATE($D159,12,31),DATE($D159,1,1))+1,0)),0))</f>
        <v>504</v>
      </c>
    </row>
    <row r="160" spans="1:24" ht="17" hidden="1" outlineLevel="1" x14ac:dyDescent="0.25">
      <c r="A160" s="5">
        <v>29</v>
      </c>
      <c r="B160" s="129" t="s">
        <v>166</v>
      </c>
      <c r="C160" s="120" t="s">
        <v>167</v>
      </c>
      <c r="D160" s="121">
        <f t="shared" si="63"/>
        <v>2039</v>
      </c>
      <c r="E160" s="123">
        <f>E158-E159</f>
        <v>0</v>
      </c>
      <c r="F160" s="123">
        <f t="shared" ref="F160:X160" si="70">F158-F159</f>
        <v>0</v>
      </c>
      <c r="G160" s="123">
        <f t="shared" si="70"/>
        <v>0</v>
      </c>
      <c r="H160" s="123">
        <f t="shared" si="70"/>
        <v>0</v>
      </c>
      <c r="I160" s="123">
        <f t="shared" si="70"/>
        <v>0</v>
      </c>
      <c r="J160" s="123">
        <f t="shared" si="70"/>
        <v>0</v>
      </c>
      <c r="K160" s="123">
        <f t="shared" si="70"/>
        <v>0</v>
      </c>
      <c r="L160" s="123">
        <f t="shared" si="70"/>
        <v>0</v>
      </c>
      <c r="M160" s="123">
        <f t="shared" si="70"/>
        <v>0</v>
      </c>
      <c r="N160" s="123">
        <f t="shared" si="70"/>
        <v>0</v>
      </c>
      <c r="O160" s="123">
        <f t="shared" si="70"/>
        <v>0</v>
      </c>
      <c r="P160" s="123">
        <f t="shared" si="70"/>
        <v>0</v>
      </c>
      <c r="Q160" s="123">
        <f t="shared" si="70"/>
        <v>0</v>
      </c>
      <c r="R160" s="123">
        <f t="shared" si="70"/>
        <v>0</v>
      </c>
      <c r="S160" s="123">
        <f t="shared" si="70"/>
        <v>0</v>
      </c>
      <c r="T160" s="123">
        <f t="shared" si="70"/>
        <v>0</v>
      </c>
      <c r="U160" s="123">
        <f t="shared" si="70"/>
        <v>0</v>
      </c>
      <c r="V160" s="123">
        <f t="shared" si="70"/>
        <v>0</v>
      </c>
      <c r="W160" s="123">
        <f t="shared" si="70"/>
        <v>7287</v>
      </c>
      <c r="X160" s="123">
        <f t="shared" si="70"/>
        <v>2855</v>
      </c>
    </row>
    <row r="161" spans="1:24" ht="17" hidden="1" outlineLevel="1" x14ac:dyDescent="0.25">
      <c r="A161" s="5">
        <v>31</v>
      </c>
      <c r="B161" s="129" t="s">
        <v>168</v>
      </c>
      <c r="C161" s="120" t="s">
        <v>169</v>
      </c>
      <c r="D161" s="121">
        <f t="shared" si="63"/>
        <v>2039</v>
      </c>
      <c r="E161" s="122" cm="1">
        <f t="array" ref="E161">IF(YEAR(E$16)=$D161, E$59-SUM(_xlfn._xlws.FILTER(E$63:E160,MOD(_xlfn.SEQUENCE(ROWS(E$63:E160)),5)=4)),ROUND(E$59/_xlfn.DAYS(E$16,D$16)*IF(YEAR(D$16+1)=$D161,_xlfn.DAYS(DATE($D161,12,31),D$16)+1,IF(AND(YEAR(D$16+1)&lt;$D161,$D161&lt;YEAR(E$16)),_xlfn.DAYS(DATE($D161,12,31),DATE($D161,1,1))+1,0)),0))</f>
        <v>0</v>
      </c>
      <c r="F161" s="122" cm="1">
        <f t="array" ref="F161">IF(YEAR(F$16)=$D161, F$59-SUM(_xlfn._xlws.FILTER(F$63:F160,MOD(_xlfn.SEQUENCE(ROWS(F$63:F160)),5)=4)),ROUND(F$59/_xlfn.DAYS(F$16,E$16)*IF(YEAR(E$16+1)=$D161,_xlfn.DAYS(DATE($D161,12,31),E$16)+1,IF(AND(YEAR(E$16+1)&lt;$D161,$D161&lt;YEAR(F$16)),_xlfn.DAYS(DATE($D161,12,31),DATE($D161,1,1))+1,0)),0))</f>
        <v>0</v>
      </c>
      <c r="G161" s="122" cm="1">
        <f t="array" ref="G161">IF(YEAR(G$16)=$D161, G$59-SUM(_xlfn._xlws.FILTER(G$63:G160,MOD(_xlfn.SEQUENCE(ROWS(G$63:G160)),5)=4)),ROUND(G$59/_xlfn.DAYS(G$16,F$16)*IF(YEAR(F$16+1)=$D161,_xlfn.DAYS(DATE($D161,12,31),F$16)+1,IF(AND(YEAR(F$16+1)&lt;$D161,$D161&lt;YEAR(G$16)),_xlfn.DAYS(DATE($D161,12,31),DATE($D161,1,1))+1,0)),0))</f>
        <v>0</v>
      </c>
      <c r="H161" s="122" cm="1">
        <f t="array" ref="H161">IF(YEAR(H$16)=$D161, H$59-SUM(_xlfn._xlws.FILTER(H$63:H160,MOD(_xlfn.SEQUENCE(ROWS(H$63:H160)),5)=4)),ROUND(H$59/_xlfn.DAYS(H$16,G$16)*IF(YEAR(G$16+1)=$D161,_xlfn.DAYS(DATE($D161,12,31),G$16)+1,IF(AND(YEAR(G$16+1)&lt;$D161,$D161&lt;YEAR(H$16)),_xlfn.DAYS(DATE($D161,12,31),DATE($D161,1,1))+1,0)),0))</f>
        <v>0</v>
      </c>
      <c r="I161" s="122" cm="1">
        <f t="array" ref="I161">IF(YEAR(I$16)=$D161, I$59-SUM(_xlfn._xlws.FILTER(I$63:I160,MOD(_xlfn.SEQUENCE(ROWS(I$63:I160)),5)=4)),ROUND(I$59/_xlfn.DAYS(I$16,H$16)*IF(YEAR(H$16+1)=$D161,_xlfn.DAYS(DATE($D161,12,31),H$16)+1,IF(AND(YEAR(H$16+1)&lt;$D161,$D161&lt;YEAR(I$16)),_xlfn.DAYS(DATE($D161,12,31),DATE($D161,1,1))+1,0)),0))</f>
        <v>0</v>
      </c>
      <c r="J161" s="122" cm="1">
        <f t="array" ref="J161">IF(YEAR(J$16)=$D161, J$59-SUM(_xlfn._xlws.FILTER(J$63:J160,MOD(_xlfn.SEQUENCE(ROWS(J$63:J160)),5)=4)),ROUND(J$59/_xlfn.DAYS(J$16,I$16)*IF(YEAR(I$16+1)=$D161,_xlfn.DAYS(DATE($D161,12,31),I$16)+1,IF(AND(YEAR(I$16+1)&lt;$D161,$D161&lt;YEAR(J$16)),_xlfn.DAYS(DATE($D161,12,31),DATE($D161,1,1))+1,0)),0))</f>
        <v>0</v>
      </c>
      <c r="K161" s="122" cm="1">
        <f t="array" ref="K161">IF(YEAR(K$16)=$D161, K$59-SUM(_xlfn._xlws.FILTER(K$63:K160,MOD(_xlfn.SEQUENCE(ROWS(K$63:K160)),5)=4)),ROUND(K$59/_xlfn.DAYS(K$16,J$16)*IF(YEAR(J$16+1)=$D161,_xlfn.DAYS(DATE($D161,12,31),J$16)+1,IF(AND(YEAR(J$16+1)&lt;$D161,$D161&lt;YEAR(K$16)),_xlfn.DAYS(DATE($D161,12,31),DATE($D161,1,1))+1,0)),0))</f>
        <v>0</v>
      </c>
      <c r="L161" s="122" cm="1">
        <f t="array" ref="L161">IF(YEAR(L$16)=$D161, L$59-SUM(_xlfn._xlws.FILTER(L$63:L160,MOD(_xlfn.SEQUENCE(ROWS(L$63:L160)),5)=4)),ROUND(L$59/_xlfn.DAYS(L$16,K$16)*IF(YEAR(K$16+1)=$D161,_xlfn.DAYS(DATE($D161,12,31),K$16)+1,IF(AND(YEAR(K$16+1)&lt;$D161,$D161&lt;YEAR(L$16)),_xlfn.DAYS(DATE($D161,12,31),DATE($D161,1,1))+1,0)),0))</f>
        <v>0</v>
      </c>
      <c r="M161" s="122" cm="1">
        <f t="array" ref="M161">IF(YEAR(M$16)=$D161, M$59-SUM(_xlfn._xlws.FILTER(M$63:M160,MOD(_xlfn.SEQUENCE(ROWS(M$63:M160)),5)=4)),ROUND(M$59/_xlfn.DAYS(M$16,L$16)*IF(YEAR(L$16+1)=$D161,_xlfn.DAYS(DATE($D161,12,31),L$16)+1,IF(AND(YEAR(L$16+1)&lt;$D161,$D161&lt;YEAR(M$16)),_xlfn.DAYS(DATE($D161,12,31),DATE($D161,1,1))+1,0)),0))</f>
        <v>0</v>
      </c>
      <c r="N161" s="122" cm="1">
        <f t="array" ref="N161">IF(YEAR(N$16)=$D161, N$59-SUM(_xlfn._xlws.FILTER(N$63:N160,MOD(_xlfn.SEQUENCE(ROWS(N$63:N160)),5)=4)),ROUND(N$59/_xlfn.DAYS(N$16,M$16)*IF(YEAR(M$16+1)=$D161,_xlfn.DAYS(DATE($D161,12,31),M$16)+1,IF(AND(YEAR(M$16+1)&lt;$D161,$D161&lt;YEAR(N$16)),_xlfn.DAYS(DATE($D161,12,31),DATE($D161,1,1))+1,0)),0))</f>
        <v>0</v>
      </c>
      <c r="O161" s="122" cm="1">
        <f t="array" ref="O161">IF(YEAR(O$16)=$D161, O$59-SUM(_xlfn._xlws.FILTER(O$63:O160,MOD(_xlfn.SEQUENCE(ROWS(O$63:O160)),5)=4)),ROUND(O$59/_xlfn.DAYS(O$16,N$16)*IF(YEAR(N$16+1)=$D161,_xlfn.DAYS(DATE($D161,12,31),N$16)+1,IF(AND(YEAR(N$16+1)&lt;$D161,$D161&lt;YEAR(O$16)),_xlfn.DAYS(DATE($D161,12,31),DATE($D161,1,1))+1,0)),0))</f>
        <v>0</v>
      </c>
      <c r="P161" s="122" cm="1">
        <f t="array" ref="P161">IF(YEAR(P$16)=$D161, P$59-SUM(_xlfn._xlws.FILTER(P$63:P160,MOD(_xlfn.SEQUENCE(ROWS(P$63:P160)),5)=4)),ROUND(P$59/_xlfn.DAYS(P$16,O$16)*IF(YEAR(O$16+1)=$D161,_xlfn.DAYS(DATE($D161,12,31),O$16)+1,IF(AND(YEAR(O$16+1)&lt;$D161,$D161&lt;YEAR(P$16)),_xlfn.DAYS(DATE($D161,12,31),DATE($D161,1,1))+1,0)),0))</f>
        <v>0</v>
      </c>
      <c r="Q161" s="122" cm="1">
        <f t="array" ref="Q161">IF(YEAR(Q$16)=$D161, Q$59-SUM(_xlfn._xlws.FILTER(Q$63:Q160,MOD(_xlfn.SEQUENCE(ROWS(Q$63:Q160)),5)=4)),ROUND(Q$59/_xlfn.DAYS(Q$16,P$16)*IF(YEAR(P$16+1)=$D161,_xlfn.DAYS(DATE($D161,12,31),P$16)+1,IF(AND(YEAR(P$16+1)&lt;$D161,$D161&lt;YEAR(Q$16)),_xlfn.DAYS(DATE($D161,12,31),DATE($D161,1,1))+1,0)),0))</f>
        <v>0</v>
      </c>
      <c r="R161" s="122" cm="1">
        <f t="array" ref="R161">IF(YEAR(R$16)=$D161, R$59-SUM(_xlfn._xlws.FILTER(R$63:R160,MOD(_xlfn.SEQUENCE(ROWS(R$63:R160)),5)=4)),ROUND(R$59/_xlfn.DAYS(R$16,Q$16)*IF(YEAR(Q$16+1)=$D161,_xlfn.DAYS(DATE($D161,12,31),Q$16)+1,IF(AND(YEAR(Q$16+1)&lt;$D161,$D161&lt;YEAR(R$16)),_xlfn.DAYS(DATE($D161,12,31),DATE($D161,1,1))+1,0)),0))</f>
        <v>0</v>
      </c>
      <c r="S161" s="122" cm="1">
        <f t="array" ref="S161">IF(YEAR(S$16)=$D161, S$59-SUM(_xlfn._xlws.FILTER(S$63:S160,MOD(_xlfn.SEQUENCE(ROWS(S$63:S160)),5)=4)),ROUND(S$59/_xlfn.DAYS(S$16,R$16)*IF(YEAR(R$16+1)=$D161,_xlfn.DAYS(DATE($D161,12,31),R$16)+1,IF(AND(YEAR(R$16+1)&lt;$D161,$D161&lt;YEAR(S$16)),_xlfn.DAYS(DATE($D161,12,31),DATE($D161,1,1))+1,0)),0))</f>
        <v>0</v>
      </c>
      <c r="T161" s="122" cm="1">
        <f t="array" ref="T161">IF(YEAR(T$16)=$D161, T$59-SUM(_xlfn._xlws.FILTER(T$63:T160,MOD(_xlfn.SEQUENCE(ROWS(T$63:T160)),5)=4)),ROUND(T$59/_xlfn.DAYS(T$16,S$16)*IF(YEAR(S$16+1)=$D161,_xlfn.DAYS(DATE($D161,12,31),S$16)+1,IF(AND(YEAR(S$16+1)&lt;$D161,$D161&lt;YEAR(T$16)),_xlfn.DAYS(DATE($D161,12,31),DATE($D161,1,1))+1,0)),0))</f>
        <v>0</v>
      </c>
      <c r="U161" s="122" cm="1">
        <f t="array" ref="U161">IF(YEAR(U$16)=$D161, U$59-SUM(_xlfn._xlws.FILTER(U$63:U160,MOD(_xlfn.SEQUENCE(ROWS(U$63:U160)),5)=4)),ROUND(U$59/_xlfn.DAYS(U$16,T$16)*IF(YEAR(T$16+1)=$D161,_xlfn.DAYS(DATE($D161,12,31),T$16)+1,IF(AND(YEAR(T$16+1)&lt;$D161,$D161&lt;YEAR(U$16)),_xlfn.DAYS(DATE($D161,12,31),DATE($D161,1,1))+1,0)),0))</f>
        <v>0</v>
      </c>
      <c r="V161" s="122" cm="1">
        <f t="array" ref="V161">IF(YEAR(V$16)=$D161, V$59-SUM(_xlfn._xlws.FILTER(V$63:V160,MOD(_xlfn.SEQUENCE(ROWS(V$63:V160)),5)=4)),ROUND(V$59/_xlfn.DAYS(V$16,U$16)*IF(YEAR(U$16+1)=$D161,_xlfn.DAYS(DATE($D161,12,31),U$16)+1,IF(AND(YEAR(U$16+1)&lt;$D161,$D161&lt;YEAR(V$16)),_xlfn.DAYS(DATE($D161,12,31),DATE($D161,1,1))+1,0)),0))</f>
        <v>0</v>
      </c>
      <c r="W161" s="122" cm="1">
        <f t="array" ref="W161">IF(YEAR(W$16)=$D161, W$59-SUM(_xlfn._xlws.FILTER(W$63:W160,MOD(_xlfn.SEQUENCE(ROWS(W$63:W160)),5)=4)),ROUND(W$59/_xlfn.DAYS(W$16,V$16)*IF(YEAR(V$16+1)=$D161,_xlfn.DAYS(DATE($D161,12,31),V$16)+1,IF(AND(YEAR(V$16+1)&lt;$D161,$D161&lt;YEAR(W$16)),_xlfn.DAYS(DATE($D161,12,31),DATE($D161,1,1))+1,0)),0))</f>
        <v>8573</v>
      </c>
      <c r="X161" s="122" cm="1">
        <f t="array" ref="X161">IF(YEAR(X$16)=$D161, X$59-SUM(_xlfn._xlws.FILTER(X$63:X160,MOD(_xlfn.SEQUENCE(ROWS(X$63:X160)),5)=4)),ROUND(X$59/_xlfn.DAYS(X$16,W$16)*IF(YEAR(W$16+1)=$D161,_xlfn.DAYS(DATE($D161,12,31),W$16)+1,IF(AND(YEAR(W$16+1)&lt;$D161,$D161&lt;YEAR(X$16)),_xlfn.DAYS(DATE($D161,12,31),DATE($D161,1,1))+1,0)),0))</f>
        <v>3359</v>
      </c>
    </row>
    <row r="162" spans="1:24" ht="17" hidden="1" outlineLevel="1" x14ac:dyDescent="0.25">
      <c r="A162" s="5">
        <v>33</v>
      </c>
      <c r="B162" s="129" t="s">
        <v>170</v>
      </c>
      <c r="C162" s="124" t="s">
        <v>171</v>
      </c>
      <c r="D162" s="125">
        <f t="shared" si="63"/>
        <v>2039</v>
      </c>
      <c r="E162" s="126">
        <f>E158-E161</f>
        <v>0</v>
      </c>
      <c r="F162" s="126">
        <f t="shared" ref="F162:X162" si="71">F158-F161</f>
        <v>0</v>
      </c>
      <c r="G162" s="126">
        <f t="shared" si="71"/>
        <v>0</v>
      </c>
      <c r="H162" s="126">
        <f t="shared" si="71"/>
        <v>0</v>
      </c>
      <c r="I162" s="126">
        <f t="shared" si="71"/>
        <v>0</v>
      </c>
      <c r="J162" s="126">
        <f t="shared" si="71"/>
        <v>0</v>
      </c>
      <c r="K162" s="126">
        <f t="shared" si="71"/>
        <v>0</v>
      </c>
      <c r="L162" s="126">
        <f t="shared" si="71"/>
        <v>0</v>
      </c>
      <c r="M162" s="126">
        <f t="shared" si="71"/>
        <v>0</v>
      </c>
      <c r="N162" s="126">
        <f t="shared" si="71"/>
        <v>0</v>
      </c>
      <c r="O162" s="126">
        <f t="shared" si="71"/>
        <v>0</v>
      </c>
      <c r="P162" s="126">
        <f t="shared" si="71"/>
        <v>0</v>
      </c>
      <c r="Q162" s="126">
        <f t="shared" si="71"/>
        <v>0</v>
      </c>
      <c r="R162" s="126">
        <f t="shared" si="71"/>
        <v>0</v>
      </c>
      <c r="S162" s="126">
        <f t="shared" si="71"/>
        <v>0</v>
      </c>
      <c r="T162" s="126">
        <f t="shared" si="71"/>
        <v>0</v>
      </c>
      <c r="U162" s="126">
        <f t="shared" si="71"/>
        <v>0</v>
      </c>
      <c r="V162" s="126">
        <f t="shared" si="71"/>
        <v>0</v>
      </c>
      <c r="W162" s="126">
        <f t="shared" si="71"/>
        <v>0</v>
      </c>
      <c r="X162" s="126">
        <f t="shared" si="71"/>
        <v>0</v>
      </c>
    </row>
    <row r="163" spans="1:24" ht="17" hidden="1" outlineLevel="1" x14ac:dyDescent="0.25">
      <c r="A163" s="5">
        <v>27</v>
      </c>
      <c r="B163" s="37" t="s">
        <v>162</v>
      </c>
      <c r="C163" s="114" t="s">
        <v>163</v>
      </c>
      <c r="D163" s="115">
        <f t="shared" si="63"/>
        <v>2040</v>
      </c>
      <c r="E163" s="116" cm="1">
        <f t="array" ref="E163">IF(YEAR(E$16)=$D163, E$44-SUM(_xlfn._xlws.FILTER(E$63:E162,MOD(_xlfn.SEQUENCE(ROWS(E$63:E162)),5)=1)),ROUND(E$44/_xlfn.DAYS(E$16,D$16)*IF(YEAR(D$16+1)=$D163,_xlfn.DAYS(DATE($D163,12,31),D$16)+1,IF(AND(YEAR(D$16+1)&lt;$D163,$D163&lt;YEAR(E$16)),_xlfn.DAYS(DATE($D163,12,31),DATE($D163,1,1))+1,0)),0))</f>
        <v>0</v>
      </c>
      <c r="F163" s="116" cm="1">
        <f t="array" ref="F163">IF(YEAR(F$16)=$D163, F$44-SUM(_xlfn._xlws.FILTER(F$63:F162,MOD(_xlfn.SEQUENCE(ROWS(F$63:F162)),5)=1)),ROUND(F$44/_xlfn.DAYS(F$16,E$16)*IF(YEAR(E$16+1)=$D163,_xlfn.DAYS(DATE($D163,12,31),E$16)+1,IF(AND(YEAR(E$16+1)&lt;$D163,$D163&lt;YEAR(F$16)),_xlfn.DAYS(DATE($D163,12,31),DATE($D163,1,1))+1,0)),0))</f>
        <v>0</v>
      </c>
      <c r="G163" s="116" cm="1">
        <f t="array" ref="G163">IF(YEAR(G$16)=$D163, G$44-SUM(_xlfn._xlws.FILTER(G$63:G162,MOD(_xlfn.SEQUENCE(ROWS(G$63:G162)),5)=1)),ROUND(G$44/_xlfn.DAYS(G$16,F$16)*IF(YEAR(F$16+1)=$D163,_xlfn.DAYS(DATE($D163,12,31),F$16)+1,IF(AND(YEAR(F$16+1)&lt;$D163,$D163&lt;YEAR(G$16)),_xlfn.DAYS(DATE($D163,12,31),DATE($D163,1,1))+1,0)),0))</f>
        <v>0</v>
      </c>
      <c r="H163" s="116" cm="1">
        <f t="array" ref="H163">IF(YEAR(H$16)=$D163, H$44-SUM(_xlfn._xlws.FILTER(H$63:H162,MOD(_xlfn.SEQUENCE(ROWS(H$63:H162)),5)=1)),ROUND(H$44/_xlfn.DAYS(H$16,G$16)*IF(YEAR(G$16+1)=$D163,_xlfn.DAYS(DATE($D163,12,31),G$16)+1,IF(AND(YEAR(G$16+1)&lt;$D163,$D163&lt;YEAR(H$16)),_xlfn.DAYS(DATE($D163,12,31),DATE($D163,1,1))+1,0)),0))</f>
        <v>0</v>
      </c>
      <c r="I163" s="116" cm="1">
        <f t="array" ref="I163">IF(YEAR(I$16)=$D163, I$44-SUM(_xlfn._xlws.FILTER(I$63:I162,MOD(_xlfn.SEQUENCE(ROWS(I$63:I162)),5)=1)),ROUND(I$44/_xlfn.DAYS(I$16,H$16)*IF(YEAR(H$16+1)=$D163,_xlfn.DAYS(DATE($D163,12,31),H$16)+1,IF(AND(YEAR(H$16+1)&lt;$D163,$D163&lt;YEAR(I$16)),_xlfn.DAYS(DATE($D163,12,31),DATE($D163,1,1))+1,0)),0))</f>
        <v>0</v>
      </c>
      <c r="J163" s="116" cm="1">
        <f t="array" ref="J163">IF(YEAR(J$16)=$D163, J$44-SUM(_xlfn._xlws.FILTER(J$63:J162,MOD(_xlfn.SEQUENCE(ROWS(J$63:J162)),5)=1)),ROUND(J$44/_xlfn.DAYS(J$16,I$16)*IF(YEAR(I$16+1)=$D163,_xlfn.DAYS(DATE($D163,12,31),I$16)+1,IF(AND(YEAR(I$16+1)&lt;$D163,$D163&lt;YEAR(J$16)),_xlfn.DAYS(DATE($D163,12,31),DATE($D163,1,1))+1,0)),0))</f>
        <v>0</v>
      </c>
      <c r="K163" s="116" cm="1">
        <f t="array" ref="K163">IF(YEAR(K$16)=$D163, K$44-SUM(_xlfn._xlws.FILTER(K$63:K162,MOD(_xlfn.SEQUENCE(ROWS(K$63:K162)),5)=1)),ROUND(K$44/_xlfn.DAYS(K$16,J$16)*IF(YEAR(J$16+1)=$D163,_xlfn.DAYS(DATE($D163,12,31),J$16)+1,IF(AND(YEAR(J$16+1)&lt;$D163,$D163&lt;YEAR(K$16)),_xlfn.DAYS(DATE($D163,12,31),DATE($D163,1,1))+1,0)),0))</f>
        <v>0</v>
      </c>
      <c r="L163" s="116" cm="1">
        <f t="array" ref="L163">IF(YEAR(L$16)=$D163, L$44-SUM(_xlfn._xlws.FILTER(L$63:L162,MOD(_xlfn.SEQUENCE(ROWS(L$63:L162)),5)=1)),ROUND(L$44/_xlfn.DAYS(L$16,K$16)*IF(YEAR(K$16+1)=$D163,_xlfn.DAYS(DATE($D163,12,31),K$16)+1,IF(AND(YEAR(K$16+1)&lt;$D163,$D163&lt;YEAR(L$16)),_xlfn.DAYS(DATE($D163,12,31),DATE($D163,1,1))+1,0)),0))</f>
        <v>0</v>
      </c>
      <c r="M163" s="116" cm="1">
        <f t="array" ref="M163">IF(YEAR(M$16)=$D163, M$44-SUM(_xlfn._xlws.FILTER(M$63:M162,MOD(_xlfn.SEQUENCE(ROWS(M$63:M162)),5)=1)),ROUND(M$44/_xlfn.DAYS(M$16,L$16)*IF(YEAR(L$16+1)=$D163,_xlfn.DAYS(DATE($D163,12,31),L$16)+1,IF(AND(YEAR(L$16+1)&lt;$D163,$D163&lt;YEAR(M$16)),_xlfn.DAYS(DATE($D163,12,31),DATE($D163,1,1))+1,0)),0))</f>
        <v>0</v>
      </c>
      <c r="N163" s="116" cm="1">
        <f t="array" ref="N163">IF(YEAR(N$16)=$D163, N$44-SUM(_xlfn._xlws.FILTER(N$63:N162,MOD(_xlfn.SEQUENCE(ROWS(N$63:N162)),5)=1)),ROUND(N$44/_xlfn.DAYS(N$16,M$16)*IF(YEAR(M$16+1)=$D163,_xlfn.DAYS(DATE($D163,12,31),M$16)+1,IF(AND(YEAR(M$16+1)&lt;$D163,$D163&lt;YEAR(N$16)),_xlfn.DAYS(DATE($D163,12,31),DATE($D163,1,1))+1,0)),0))</f>
        <v>0</v>
      </c>
      <c r="O163" s="116" cm="1">
        <f t="array" ref="O163">IF(YEAR(O$16)=$D163, O$44-SUM(_xlfn._xlws.FILTER(O$63:O162,MOD(_xlfn.SEQUENCE(ROWS(O$63:O162)),5)=1)),ROUND(O$44/_xlfn.DAYS(O$16,N$16)*IF(YEAR(N$16+1)=$D163,_xlfn.DAYS(DATE($D163,12,31),N$16)+1,IF(AND(YEAR(N$16+1)&lt;$D163,$D163&lt;YEAR(O$16)),_xlfn.DAYS(DATE($D163,12,31),DATE($D163,1,1))+1,0)),0))</f>
        <v>0</v>
      </c>
      <c r="P163" s="116" cm="1">
        <f t="array" ref="P163">IF(YEAR(P$16)=$D163, P$44-SUM(_xlfn._xlws.FILTER(P$63:P162,MOD(_xlfn.SEQUENCE(ROWS(P$63:P162)),5)=1)),ROUND(P$44/_xlfn.DAYS(P$16,O$16)*IF(YEAR(O$16+1)=$D163,_xlfn.DAYS(DATE($D163,12,31),O$16)+1,IF(AND(YEAR(O$16+1)&lt;$D163,$D163&lt;YEAR(P$16)),_xlfn.DAYS(DATE($D163,12,31),DATE($D163,1,1))+1,0)),0))</f>
        <v>0</v>
      </c>
      <c r="Q163" s="116" cm="1">
        <f t="array" ref="Q163">IF(YEAR(Q$16)=$D163, Q$44-SUM(_xlfn._xlws.FILTER(Q$63:Q162,MOD(_xlfn.SEQUENCE(ROWS(Q$63:Q162)),5)=1)),ROUND(Q$44/_xlfn.DAYS(Q$16,P$16)*IF(YEAR(P$16+1)=$D163,_xlfn.DAYS(DATE($D163,12,31),P$16)+1,IF(AND(YEAR(P$16+1)&lt;$D163,$D163&lt;YEAR(Q$16)),_xlfn.DAYS(DATE($D163,12,31),DATE($D163,1,1))+1,0)),0))</f>
        <v>0</v>
      </c>
      <c r="R163" s="116" cm="1">
        <f t="array" ref="R163">IF(YEAR(R$16)=$D163, R$44-SUM(_xlfn._xlws.FILTER(R$63:R162,MOD(_xlfn.SEQUENCE(ROWS(R$63:R162)),5)=1)),ROUND(R$44/_xlfn.DAYS(R$16,Q$16)*IF(YEAR(Q$16+1)=$D163,_xlfn.DAYS(DATE($D163,12,31),Q$16)+1,IF(AND(YEAR(Q$16+1)&lt;$D163,$D163&lt;YEAR(R$16)),_xlfn.DAYS(DATE($D163,12,31),DATE($D163,1,1))+1,0)),0))</f>
        <v>0</v>
      </c>
      <c r="S163" s="116" cm="1">
        <f t="array" ref="S163">IF(YEAR(S$16)=$D163, S$44-SUM(_xlfn._xlws.FILTER(S$63:S162,MOD(_xlfn.SEQUENCE(ROWS(S$63:S162)),5)=1)),ROUND(S$44/_xlfn.DAYS(S$16,R$16)*IF(YEAR(R$16+1)=$D163,_xlfn.DAYS(DATE($D163,12,31),R$16)+1,IF(AND(YEAR(R$16+1)&lt;$D163,$D163&lt;YEAR(S$16)),_xlfn.DAYS(DATE($D163,12,31),DATE($D163,1,1))+1,0)),0))</f>
        <v>0</v>
      </c>
      <c r="T163" s="116" cm="1">
        <f t="array" ref="T163">IF(YEAR(T$16)=$D163, T$44-SUM(_xlfn._xlws.FILTER(T$63:T162,MOD(_xlfn.SEQUENCE(ROWS(T$63:T162)),5)=1)),ROUND(T$44/_xlfn.DAYS(T$16,S$16)*IF(YEAR(S$16+1)=$D163,_xlfn.DAYS(DATE($D163,12,31),S$16)+1,IF(AND(YEAR(S$16+1)&lt;$D163,$D163&lt;YEAR(T$16)),_xlfn.DAYS(DATE($D163,12,31),DATE($D163,1,1))+1,0)),0))</f>
        <v>0</v>
      </c>
      <c r="U163" s="116" cm="1">
        <f t="array" ref="U163">IF(YEAR(U$16)=$D163, U$44-SUM(_xlfn._xlws.FILTER(U$63:U162,MOD(_xlfn.SEQUENCE(ROWS(U$63:U162)),5)=1)),ROUND(U$44/_xlfn.DAYS(U$16,T$16)*IF(YEAR(T$16+1)=$D163,_xlfn.DAYS(DATE($D163,12,31),T$16)+1,IF(AND(YEAR(T$16+1)&lt;$D163,$D163&lt;YEAR(U$16)),_xlfn.DAYS(DATE($D163,12,31),DATE($D163,1,1))+1,0)),0))</f>
        <v>0</v>
      </c>
      <c r="V163" s="116" cm="1">
        <f t="array" ref="V163">IF(YEAR(V$16)=$D163, V$44-SUM(_xlfn._xlws.FILTER(V$63:V162,MOD(_xlfn.SEQUENCE(ROWS(V$63:V162)),5)=1)),ROUND(V$44/_xlfn.DAYS(V$16,U$16)*IF(YEAR(U$16+1)=$D163,_xlfn.DAYS(DATE($D163,12,31),U$16)+1,IF(AND(YEAR(U$16+1)&lt;$D163,$D163&lt;YEAR(V$16)),_xlfn.DAYS(DATE($D163,12,31),DATE($D163,1,1))+1,0)),0))</f>
        <v>0</v>
      </c>
      <c r="W163" s="116" cm="1">
        <f t="array" ref="W163">IF(YEAR(W$16)=$D163, W$44-SUM(_xlfn._xlws.FILTER(W$63:W162,MOD(_xlfn.SEQUENCE(ROWS(W$63:W162)),5)=1)),ROUND(W$44/_xlfn.DAYS(W$16,V$16)*IF(YEAR(V$16+1)=$D163,_xlfn.DAYS(DATE($D163,12,31),V$16)+1,IF(AND(YEAR(V$16+1)&lt;$D163,$D163&lt;YEAR(W$16)),_xlfn.DAYS(DATE($D163,12,31),DATE($D163,1,1))+1,0)),0))</f>
        <v>0</v>
      </c>
      <c r="X163" s="116" cm="1">
        <f t="array" ref="X163">IF(YEAR(X$16)=$D163, X$44-SUM(_xlfn._xlws.FILTER(X$63:X162,MOD(_xlfn.SEQUENCE(ROWS(X$63:X162)),5)=1)),ROUND(X$44/_xlfn.DAYS(X$16,W$16)*IF(YEAR(W$16+1)=$D163,_xlfn.DAYS(DATE($D163,12,31),W$16)+1,IF(AND(YEAR(W$16+1)&lt;$D163,$D163&lt;YEAR(X$16)),_xlfn.DAYS(DATE($D163,12,31),DATE($D163,1,1))+1,0)),0))</f>
        <v>8024</v>
      </c>
    </row>
    <row r="164" spans="1:24" ht="17" hidden="1" outlineLevel="1" x14ac:dyDescent="0.25">
      <c r="A164" s="5">
        <v>28</v>
      </c>
      <c r="B164" s="129" t="s">
        <v>164</v>
      </c>
      <c r="C164" s="114" t="s">
        <v>165</v>
      </c>
      <c r="D164" s="115">
        <f t="shared" si="63"/>
        <v>2040</v>
      </c>
      <c r="E164" s="116" cm="1">
        <f t="array" ref="E164">IF(YEAR(E$16)=$D164, E$46-SUM(_xlfn._xlws.FILTER(E$63:E163,MOD(_xlfn.SEQUENCE(ROWS(E$63:E163)),5)=2)),ROUND(E$46/_xlfn.DAYS(E$16,D$16)*IF(YEAR(D$16+1)=$D164,_xlfn.DAYS(DATE($D164,12,31),D$16)+1,IF(AND(YEAR(D$16+1)&lt;$D164,$D164&lt;YEAR(E$16)),_xlfn.DAYS(DATE($D164,12,31),DATE($D164,1,1))+1,0)),0))</f>
        <v>0</v>
      </c>
      <c r="F164" s="116" cm="1">
        <f t="array" ref="F164">IF(YEAR(F$16)=$D164, F$46-SUM(_xlfn._xlws.FILTER(F$63:F163,MOD(_xlfn.SEQUENCE(ROWS(F$63:F163)),5)=2)),ROUND(F$46/_xlfn.DAYS(F$16,E$16)*IF(YEAR(E$16+1)=$D164,_xlfn.DAYS(DATE($D164,12,31),E$16)+1,IF(AND(YEAR(E$16+1)&lt;$D164,$D164&lt;YEAR(F$16)),_xlfn.DAYS(DATE($D164,12,31),DATE($D164,1,1))+1,0)),0))</f>
        <v>0</v>
      </c>
      <c r="G164" s="116" cm="1">
        <f t="array" ref="G164">IF(YEAR(G$16)=$D164, G$46-SUM(_xlfn._xlws.FILTER(G$63:G163,MOD(_xlfn.SEQUENCE(ROWS(G$63:G163)),5)=2)),ROUND(G$46/_xlfn.DAYS(G$16,F$16)*IF(YEAR(F$16+1)=$D164,_xlfn.DAYS(DATE($D164,12,31),F$16)+1,IF(AND(YEAR(F$16+1)&lt;$D164,$D164&lt;YEAR(G$16)),_xlfn.DAYS(DATE($D164,12,31),DATE($D164,1,1))+1,0)),0))</f>
        <v>0</v>
      </c>
      <c r="H164" s="116" cm="1">
        <f t="array" ref="H164">IF(YEAR(H$16)=$D164, H$46-SUM(_xlfn._xlws.FILTER(H$63:H163,MOD(_xlfn.SEQUENCE(ROWS(H$63:H163)),5)=2)),ROUND(H$46/_xlfn.DAYS(H$16,G$16)*IF(YEAR(G$16+1)=$D164,_xlfn.DAYS(DATE($D164,12,31),G$16)+1,IF(AND(YEAR(G$16+1)&lt;$D164,$D164&lt;YEAR(H$16)),_xlfn.DAYS(DATE($D164,12,31),DATE($D164,1,1))+1,0)),0))</f>
        <v>0</v>
      </c>
      <c r="I164" s="116" cm="1">
        <f t="array" ref="I164">IF(YEAR(I$16)=$D164, I$46-SUM(_xlfn._xlws.FILTER(I$63:I163,MOD(_xlfn.SEQUENCE(ROWS(I$63:I163)),5)=2)),ROUND(I$46/_xlfn.DAYS(I$16,H$16)*IF(YEAR(H$16+1)=$D164,_xlfn.DAYS(DATE($D164,12,31),H$16)+1,IF(AND(YEAR(H$16+1)&lt;$D164,$D164&lt;YEAR(I$16)),_xlfn.DAYS(DATE($D164,12,31),DATE($D164,1,1))+1,0)),0))</f>
        <v>0</v>
      </c>
      <c r="J164" s="116" cm="1">
        <f t="array" ref="J164">IF(YEAR(J$16)=$D164, J$46-SUM(_xlfn._xlws.FILTER(J$63:J163,MOD(_xlfn.SEQUENCE(ROWS(J$63:J163)),5)=2)),ROUND(J$46/_xlfn.DAYS(J$16,I$16)*IF(YEAR(I$16+1)=$D164,_xlfn.DAYS(DATE($D164,12,31),I$16)+1,IF(AND(YEAR(I$16+1)&lt;$D164,$D164&lt;YEAR(J$16)),_xlfn.DAYS(DATE($D164,12,31),DATE($D164,1,1))+1,0)),0))</f>
        <v>0</v>
      </c>
      <c r="K164" s="116" cm="1">
        <f t="array" ref="K164">IF(YEAR(K$16)=$D164, K$46-SUM(_xlfn._xlws.FILTER(K$63:K163,MOD(_xlfn.SEQUENCE(ROWS(K$63:K163)),5)=2)),ROUND(K$46/_xlfn.DAYS(K$16,J$16)*IF(YEAR(J$16+1)=$D164,_xlfn.DAYS(DATE($D164,12,31),J$16)+1,IF(AND(YEAR(J$16+1)&lt;$D164,$D164&lt;YEAR(K$16)),_xlfn.DAYS(DATE($D164,12,31),DATE($D164,1,1))+1,0)),0))</f>
        <v>0</v>
      </c>
      <c r="L164" s="116" cm="1">
        <f t="array" ref="L164">IF(YEAR(L$16)=$D164, L$46-SUM(_xlfn._xlws.FILTER(L$63:L163,MOD(_xlfn.SEQUENCE(ROWS(L$63:L163)),5)=2)),ROUND(L$46/_xlfn.DAYS(L$16,K$16)*IF(YEAR(K$16+1)=$D164,_xlfn.DAYS(DATE($D164,12,31),K$16)+1,IF(AND(YEAR(K$16+1)&lt;$D164,$D164&lt;YEAR(L$16)),_xlfn.DAYS(DATE($D164,12,31),DATE($D164,1,1))+1,0)),0))</f>
        <v>0</v>
      </c>
      <c r="M164" s="116" cm="1">
        <f t="array" ref="M164">IF(YEAR(M$16)=$D164, M$46-SUM(_xlfn._xlws.FILTER(M$63:M163,MOD(_xlfn.SEQUENCE(ROWS(M$63:M163)),5)=2)),ROUND(M$46/_xlfn.DAYS(M$16,L$16)*IF(YEAR(L$16+1)=$D164,_xlfn.DAYS(DATE($D164,12,31),L$16)+1,IF(AND(YEAR(L$16+1)&lt;$D164,$D164&lt;YEAR(M$16)),_xlfn.DAYS(DATE($D164,12,31),DATE($D164,1,1))+1,0)),0))</f>
        <v>0</v>
      </c>
      <c r="N164" s="116" cm="1">
        <f t="array" ref="N164">IF(YEAR(N$16)=$D164, N$46-SUM(_xlfn._xlws.FILTER(N$63:N163,MOD(_xlfn.SEQUENCE(ROWS(N$63:N163)),5)=2)),ROUND(N$46/_xlfn.DAYS(N$16,M$16)*IF(YEAR(M$16+1)=$D164,_xlfn.DAYS(DATE($D164,12,31),M$16)+1,IF(AND(YEAR(M$16+1)&lt;$D164,$D164&lt;YEAR(N$16)),_xlfn.DAYS(DATE($D164,12,31),DATE($D164,1,1))+1,0)),0))</f>
        <v>0</v>
      </c>
      <c r="O164" s="116" cm="1">
        <f t="array" ref="O164">IF(YEAR(O$16)=$D164, O$46-SUM(_xlfn._xlws.FILTER(O$63:O163,MOD(_xlfn.SEQUENCE(ROWS(O$63:O163)),5)=2)),ROUND(O$46/_xlfn.DAYS(O$16,N$16)*IF(YEAR(N$16+1)=$D164,_xlfn.DAYS(DATE($D164,12,31),N$16)+1,IF(AND(YEAR(N$16+1)&lt;$D164,$D164&lt;YEAR(O$16)),_xlfn.DAYS(DATE($D164,12,31),DATE($D164,1,1))+1,0)),0))</f>
        <v>0</v>
      </c>
      <c r="P164" s="116" cm="1">
        <f t="array" ref="P164">IF(YEAR(P$16)=$D164, P$46-SUM(_xlfn._xlws.FILTER(P$63:P163,MOD(_xlfn.SEQUENCE(ROWS(P$63:P163)),5)=2)),ROUND(P$46/_xlfn.DAYS(P$16,O$16)*IF(YEAR(O$16+1)=$D164,_xlfn.DAYS(DATE($D164,12,31),O$16)+1,IF(AND(YEAR(O$16+1)&lt;$D164,$D164&lt;YEAR(P$16)),_xlfn.DAYS(DATE($D164,12,31),DATE($D164,1,1))+1,0)),0))</f>
        <v>0</v>
      </c>
      <c r="Q164" s="116" cm="1">
        <f t="array" ref="Q164">IF(YEAR(Q$16)=$D164, Q$46-SUM(_xlfn._xlws.FILTER(Q$63:Q163,MOD(_xlfn.SEQUENCE(ROWS(Q$63:Q163)),5)=2)),ROUND(Q$46/_xlfn.DAYS(Q$16,P$16)*IF(YEAR(P$16+1)=$D164,_xlfn.DAYS(DATE($D164,12,31),P$16)+1,IF(AND(YEAR(P$16+1)&lt;$D164,$D164&lt;YEAR(Q$16)),_xlfn.DAYS(DATE($D164,12,31),DATE($D164,1,1))+1,0)),0))</f>
        <v>0</v>
      </c>
      <c r="R164" s="116" cm="1">
        <f t="array" ref="R164">IF(YEAR(R$16)=$D164, R$46-SUM(_xlfn._xlws.FILTER(R$63:R163,MOD(_xlfn.SEQUENCE(ROWS(R$63:R163)),5)=2)),ROUND(R$46/_xlfn.DAYS(R$16,Q$16)*IF(YEAR(Q$16+1)=$D164,_xlfn.DAYS(DATE($D164,12,31),Q$16)+1,IF(AND(YEAR(Q$16+1)&lt;$D164,$D164&lt;YEAR(R$16)),_xlfn.DAYS(DATE($D164,12,31),DATE($D164,1,1))+1,0)),0))</f>
        <v>0</v>
      </c>
      <c r="S164" s="116" cm="1">
        <f t="array" ref="S164">IF(YEAR(S$16)=$D164, S$46-SUM(_xlfn._xlws.FILTER(S$63:S163,MOD(_xlfn.SEQUENCE(ROWS(S$63:S163)),5)=2)),ROUND(S$46/_xlfn.DAYS(S$16,R$16)*IF(YEAR(R$16+1)=$D164,_xlfn.DAYS(DATE($D164,12,31),R$16)+1,IF(AND(YEAR(R$16+1)&lt;$D164,$D164&lt;YEAR(S$16)),_xlfn.DAYS(DATE($D164,12,31),DATE($D164,1,1))+1,0)),0))</f>
        <v>0</v>
      </c>
      <c r="T164" s="116" cm="1">
        <f t="array" ref="T164">IF(YEAR(T$16)=$D164, T$46-SUM(_xlfn._xlws.FILTER(T$63:T163,MOD(_xlfn.SEQUENCE(ROWS(T$63:T163)),5)=2)),ROUND(T$46/_xlfn.DAYS(T$16,S$16)*IF(YEAR(S$16+1)=$D164,_xlfn.DAYS(DATE($D164,12,31),S$16)+1,IF(AND(YEAR(S$16+1)&lt;$D164,$D164&lt;YEAR(T$16)),_xlfn.DAYS(DATE($D164,12,31),DATE($D164,1,1))+1,0)),0))</f>
        <v>0</v>
      </c>
      <c r="U164" s="116" cm="1">
        <f t="array" ref="U164">IF(YEAR(U$16)=$D164, U$46-SUM(_xlfn._xlws.FILTER(U$63:U163,MOD(_xlfn.SEQUENCE(ROWS(U$63:U163)),5)=2)),ROUND(U$46/_xlfn.DAYS(U$16,T$16)*IF(YEAR(T$16+1)=$D164,_xlfn.DAYS(DATE($D164,12,31),T$16)+1,IF(AND(YEAR(T$16+1)&lt;$D164,$D164&lt;YEAR(U$16)),_xlfn.DAYS(DATE($D164,12,31),DATE($D164,1,1))+1,0)),0))</f>
        <v>0</v>
      </c>
      <c r="V164" s="116" cm="1">
        <f t="array" ref="V164">IF(YEAR(V$16)=$D164, V$46-SUM(_xlfn._xlws.FILTER(V$63:V163,MOD(_xlfn.SEQUENCE(ROWS(V$63:V163)),5)=2)),ROUND(V$46/_xlfn.DAYS(V$16,U$16)*IF(YEAR(U$16+1)=$D164,_xlfn.DAYS(DATE($D164,12,31),U$16)+1,IF(AND(YEAR(U$16+1)&lt;$D164,$D164&lt;YEAR(V$16)),_xlfn.DAYS(DATE($D164,12,31),DATE($D164,1,1))+1,0)),0))</f>
        <v>0</v>
      </c>
      <c r="W164" s="116" cm="1">
        <f t="array" ref="W164">IF(YEAR(W$16)=$D164, W$46-SUM(_xlfn._xlws.FILTER(W$63:W163,MOD(_xlfn.SEQUENCE(ROWS(W$63:W163)),5)=2)),ROUND(W$46/_xlfn.DAYS(W$16,V$16)*IF(YEAR(V$16+1)=$D164,_xlfn.DAYS(DATE($D164,12,31),V$16)+1,IF(AND(YEAR(V$16+1)&lt;$D164,$D164&lt;YEAR(W$16)),_xlfn.DAYS(DATE($D164,12,31),DATE($D164,1,1))+1,0)),0))</f>
        <v>0</v>
      </c>
      <c r="X164" s="116" cm="1">
        <f t="array" ref="X164">IF(YEAR(X$16)=$D164, X$46-SUM(_xlfn._xlws.FILTER(X$63:X163,MOD(_xlfn.SEQUENCE(ROWS(X$63:X163)),5)=2)),ROUND(X$46/_xlfn.DAYS(X$16,W$16)*IF(YEAR(W$16+1)=$D164,_xlfn.DAYS(DATE($D164,12,31),W$16)+1,IF(AND(YEAR(W$16+1)&lt;$D164,$D164&lt;YEAR(X$16)),_xlfn.DAYS(DATE($D164,12,31),DATE($D164,1,1))+1,0)),0))</f>
        <v>1204</v>
      </c>
    </row>
    <row r="165" spans="1:24" ht="17" hidden="1" outlineLevel="1" x14ac:dyDescent="0.25">
      <c r="A165" s="5">
        <v>29</v>
      </c>
      <c r="B165" s="129" t="s">
        <v>166</v>
      </c>
      <c r="C165" s="114" t="s">
        <v>167</v>
      </c>
      <c r="D165" s="115">
        <f t="shared" si="63"/>
        <v>2040</v>
      </c>
      <c r="E165" s="116">
        <f>E163-E164</f>
        <v>0</v>
      </c>
      <c r="F165" s="116">
        <f t="shared" ref="F165:X165" si="72">F163-F164</f>
        <v>0</v>
      </c>
      <c r="G165" s="116">
        <f t="shared" si="72"/>
        <v>0</v>
      </c>
      <c r="H165" s="116">
        <f t="shared" si="72"/>
        <v>0</v>
      </c>
      <c r="I165" s="116">
        <f t="shared" si="72"/>
        <v>0</v>
      </c>
      <c r="J165" s="116">
        <f t="shared" si="72"/>
        <v>0</v>
      </c>
      <c r="K165" s="116">
        <f t="shared" si="72"/>
        <v>0</v>
      </c>
      <c r="L165" s="116">
        <f t="shared" si="72"/>
        <v>0</v>
      </c>
      <c r="M165" s="116">
        <f t="shared" si="72"/>
        <v>0</v>
      </c>
      <c r="N165" s="116">
        <f t="shared" si="72"/>
        <v>0</v>
      </c>
      <c r="O165" s="116">
        <f t="shared" si="72"/>
        <v>0</v>
      </c>
      <c r="P165" s="116">
        <f t="shared" si="72"/>
        <v>0</v>
      </c>
      <c r="Q165" s="116">
        <f t="shared" si="72"/>
        <v>0</v>
      </c>
      <c r="R165" s="116">
        <f t="shared" si="72"/>
        <v>0</v>
      </c>
      <c r="S165" s="116">
        <f t="shared" si="72"/>
        <v>0</v>
      </c>
      <c r="T165" s="116">
        <f t="shared" si="72"/>
        <v>0</v>
      </c>
      <c r="U165" s="116">
        <f t="shared" si="72"/>
        <v>0</v>
      </c>
      <c r="V165" s="116">
        <f t="shared" si="72"/>
        <v>0</v>
      </c>
      <c r="W165" s="116">
        <f t="shared" si="72"/>
        <v>0</v>
      </c>
      <c r="X165" s="116">
        <f t="shared" si="72"/>
        <v>6820</v>
      </c>
    </row>
    <row r="166" spans="1:24" ht="17" hidden="1" outlineLevel="1" x14ac:dyDescent="0.25">
      <c r="A166" s="5">
        <v>31</v>
      </c>
      <c r="B166" s="129" t="s">
        <v>168</v>
      </c>
      <c r="C166" s="114" t="s">
        <v>169</v>
      </c>
      <c r="D166" s="115">
        <f t="shared" si="63"/>
        <v>2040</v>
      </c>
      <c r="E166" s="116" cm="1">
        <f t="array" ref="E166">IF(YEAR(E$16)=$D166, E$59-SUM(_xlfn._xlws.FILTER(E$63:E165,MOD(_xlfn.SEQUENCE(ROWS(E$63:E165)),5)=4)),ROUND(E$59/_xlfn.DAYS(E$16,D$16)*IF(YEAR(D$16+1)=$D166,_xlfn.DAYS(DATE($D166,12,31),D$16)+1,IF(AND(YEAR(D$16+1)&lt;$D166,$D166&lt;YEAR(E$16)),_xlfn.DAYS(DATE($D166,12,31),DATE($D166,1,1))+1,0)),0))</f>
        <v>0</v>
      </c>
      <c r="F166" s="116" cm="1">
        <f t="array" ref="F166">IF(YEAR(F$16)=$D166, F$59-SUM(_xlfn._xlws.FILTER(F$63:F165,MOD(_xlfn.SEQUENCE(ROWS(F$63:F165)),5)=4)),ROUND(F$59/_xlfn.DAYS(F$16,E$16)*IF(YEAR(E$16+1)=$D166,_xlfn.DAYS(DATE($D166,12,31),E$16)+1,IF(AND(YEAR(E$16+1)&lt;$D166,$D166&lt;YEAR(F$16)),_xlfn.DAYS(DATE($D166,12,31),DATE($D166,1,1))+1,0)),0))</f>
        <v>0</v>
      </c>
      <c r="G166" s="116" cm="1">
        <f t="array" ref="G166">IF(YEAR(G$16)=$D166, G$59-SUM(_xlfn._xlws.FILTER(G$63:G165,MOD(_xlfn.SEQUENCE(ROWS(G$63:G165)),5)=4)),ROUND(G$59/_xlfn.DAYS(G$16,F$16)*IF(YEAR(F$16+1)=$D166,_xlfn.DAYS(DATE($D166,12,31),F$16)+1,IF(AND(YEAR(F$16+1)&lt;$D166,$D166&lt;YEAR(G$16)),_xlfn.DAYS(DATE($D166,12,31),DATE($D166,1,1))+1,0)),0))</f>
        <v>0</v>
      </c>
      <c r="H166" s="116" cm="1">
        <f t="array" ref="H166">IF(YEAR(H$16)=$D166, H$59-SUM(_xlfn._xlws.FILTER(H$63:H165,MOD(_xlfn.SEQUENCE(ROWS(H$63:H165)),5)=4)),ROUND(H$59/_xlfn.DAYS(H$16,G$16)*IF(YEAR(G$16+1)=$D166,_xlfn.DAYS(DATE($D166,12,31),G$16)+1,IF(AND(YEAR(G$16+1)&lt;$D166,$D166&lt;YEAR(H$16)),_xlfn.DAYS(DATE($D166,12,31),DATE($D166,1,1))+1,0)),0))</f>
        <v>0</v>
      </c>
      <c r="I166" s="116" cm="1">
        <f t="array" ref="I166">IF(YEAR(I$16)=$D166, I$59-SUM(_xlfn._xlws.FILTER(I$63:I165,MOD(_xlfn.SEQUENCE(ROWS(I$63:I165)),5)=4)),ROUND(I$59/_xlfn.DAYS(I$16,H$16)*IF(YEAR(H$16+1)=$D166,_xlfn.DAYS(DATE($D166,12,31),H$16)+1,IF(AND(YEAR(H$16+1)&lt;$D166,$D166&lt;YEAR(I$16)),_xlfn.DAYS(DATE($D166,12,31),DATE($D166,1,1))+1,0)),0))</f>
        <v>0</v>
      </c>
      <c r="J166" s="116" cm="1">
        <f t="array" ref="J166">IF(YEAR(J$16)=$D166, J$59-SUM(_xlfn._xlws.FILTER(J$63:J165,MOD(_xlfn.SEQUENCE(ROWS(J$63:J165)),5)=4)),ROUND(J$59/_xlfn.DAYS(J$16,I$16)*IF(YEAR(I$16+1)=$D166,_xlfn.DAYS(DATE($D166,12,31),I$16)+1,IF(AND(YEAR(I$16+1)&lt;$D166,$D166&lt;YEAR(J$16)),_xlfn.DAYS(DATE($D166,12,31),DATE($D166,1,1))+1,0)),0))</f>
        <v>0</v>
      </c>
      <c r="K166" s="116" cm="1">
        <f t="array" ref="K166">IF(YEAR(K$16)=$D166, K$59-SUM(_xlfn._xlws.FILTER(K$63:K165,MOD(_xlfn.SEQUENCE(ROWS(K$63:K165)),5)=4)),ROUND(K$59/_xlfn.DAYS(K$16,J$16)*IF(YEAR(J$16+1)=$D166,_xlfn.DAYS(DATE($D166,12,31),J$16)+1,IF(AND(YEAR(J$16+1)&lt;$D166,$D166&lt;YEAR(K$16)),_xlfn.DAYS(DATE($D166,12,31),DATE($D166,1,1))+1,0)),0))</f>
        <v>0</v>
      </c>
      <c r="L166" s="116" cm="1">
        <f t="array" ref="L166">IF(YEAR(L$16)=$D166, L$59-SUM(_xlfn._xlws.FILTER(L$63:L165,MOD(_xlfn.SEQUENCE(ROWS(L$63:L165)),5)=4)),ROUND(L$59/_xlfn.DAYS(L$16,K$16)*IF(YEAR(K$16+1)=$D166,_xlfn.DAYS(DATE($D166,12,31),K$16)+1,IF(AND(YEAR(K$16+1)&lt;$D166,$D166&lt;YEAR(L$16)),_xlfn.DAYS(DATE($D166,12,31),DATE($D166,1,1))+1,0)),0))</f>
        <v>0</v>
      </c>
      <c r="M166" s="116" cm="1">
        <f t="array" ref="M166">IF(YEAR(M$16)=$D166, M$59-SUM(_xlfn._xlws.FILTER(M$63:M165,MOD(_xlfn.SEQUENCE(ROWS(M$63:M165)),5)=4)),ROUND(M$59/_xlfn.DAYS(M$16,L$16)*IF(YEAR(L$16+1)=$D166,_xlfn.DAYS(DATE($D166,12,31),L$16)+1,IF(AND(YEAR(L$16+1)&lt;$D166,$D166&lt;YEAR(M$16)),_xlfn.DAYS(DATE($D166,12,31),DATE($D166,1,1))+1,0)),0))</f>
        <v>0</v>
      </c>
      <c r="N166" s="116" cm="1">
        <f t="array" ref="N166">IF(YEAR(N$16)=$D166, N$59-SUM(_xlfn._xlws.FILTER(N$63:N165,MOD(_xlfn.SEQUENCE(ROWS(N$63:N165)),5)=4)),ROUND(N$59/_xlfn.DAYS(N$16,M$16)*IF(YEAR(M$16+1)=$D166,_xlfn.DAYS(DATE($D166,12,31),M$16)+1,IF(AND(YEAR(M$16+1)&lt;$D166,$D166&lt;YEAR(N$16)),_xlfn.DAYS(DATE($D166,12,31),DATE($D166,1,1))+1,0)),0))</f>
        <v>0</v>
      </c>
      <c r="O166" s="116" cm="1">
        <f t="array" ref="O166">IF(YEAR(O$16)=$D166, O$59-SUM(_xlfn._xlws.FILTER(O$63:O165,MOD(_xlfn.SEQUENCE(ROWS(O$63:O165)),5)=4)),ROUND(O$59/_xlfn.DAYS(O$16,N$16)*IF(YEAR(N$16+1)=$D166,_xlfn.DAYS(DATE($D166,12,31),N$16)+1,IF(AND(YEAR(N$16+1)&lt;$D166,$D166&lt;YEAR(O$16)),_xlfn.DAYS(DATE($D166,12,31),DATE($D166,1,1))+1,0)),0))</f>
        <v>0</v>
      </c>
      <c r="P166" s="116" cm="1">
        <f t="array" ref="P166">IF(YEAR(P$16)=$D166, P$59-SUM(_xlfn._xlws.FILTER(P$63:P165,MOD(_xlfn.SEQUENCE(ROWS(P$63:P165)),5)=4)),ROUND(P$59/_xlfn.DAYS(P$16,O$16)*IF(YEAR(O$16+1)=$D166,_xlfn.DAYS(DATE($D166,12,31),O$16)+1,IF(AND(YEAR(O$16+1)&lt;$D166,$D166&lt;YEAR(P$16)),_xlfn.DAYS(DATE($D166,12,31),DATE($D166,1,1))+1,0)),0))</f>
        <v>0</v>
      </c>
      <c r="Q166" s="116" cm="1">
        <f t="array" ref="Q166">IF(YEAR(Q$16)=$D166, Q$59-SUM(_xlfn._xlws.FILTER(Q$63:Q165,MOD(_xlfn.SEQUENCE(ROWS(Q$63:Q165)),5)=4)),ROUND(Q$59/_xlfn.DAYS(Q$16,P$16)*IF(YEAR(P$16+1)=$D166,_xlfn.DAYS(DATE($D166,12,31),P$16)+1,IF(AND(YEAR(P$16+1)&lt;$D166,$D166&lt;YEAR(Q$16)),_xlfn.DAYS(DATE($D166,12,31),DATE($D166,1,1))+1,0)),0))</f>
        <v>0</v>
      </c>
      <c r="R166" s="116" cm="1">
        <f t="array" ref="R166">IF(YEAR(R$16)=$D166, R$59-SUM(_xlfn._xlws.FILTER(R$63:R165,MOD(_xlfn.SEQUENCE(ROWS(R$63:R165)),5)=4)),ROUND(R$59/_xlfn.DAYS(R$16,Q$16)*IF(YEAR(Q$16+1)=$D166,_xlfn.DAYS(DATE($D166,12,31),Q$16)+1,IF(AND(YEAR(Q$16+1)&lt;$D166,$D166&lt;YEAR(R$16)),_xlfn.DAYS(DATE($D166,12,31),DATE($D166,1,1))+1,0)),0))</f>
        <v>0</v>
      </c>
      <c r="S166" s="116" cm="1">
        <f t="array" ref="S166">IF(YEAR(S$16)=$D166, S$59-SUM(_xlfn._xlws.FILTER(S$63:S165,MOD(_xlfn.SEQUENCE(ROWS(S$63:S165)),5)=4)),ROUND(S$59/_xlfn.DAYS(S$16,R$16)*IF(YEAR(R$16+1)=$D166,_xlfn.DAYS(DATE($D166,12,31),R$16)+1,IF(AND(YEAR(R$16+1)&lt;$D166,$D166&lt;YEAR(S$16)),_xlfn.DAYS(DATE($D166,12,31),DATE($D166,1,1))+1,0)),0))</f>
        <v>0</v>
      </c>
      <c r="T166" s="116" cm="1">
        <f t="array" ref="T166">IF(YEAR(T$16)=$D166, T$59-SUM(_xlfn._xlws.FILTER(T$63:T165,MOD(_xlfn.SEQUENCE(ROWS(T$63:T165)),5)=4)),ROUND(T$59/_xlfn.DAYS(T$16,S$16)*IF(YEAR(S$16+1)=$D166,_xlfn.DAYS(DATE($D166,12,31),S$16)+1,IF(AND(YEAR(S$16+1)&lt;$D166,$D166&lt;YEAR(T$16)),_xlfn.DAYS(DATE($D166,12,31),DATE($D166,1,1))+1,0)),0))</f>
        <v>0</v>
      </c>
      <c r="U166" s="116" cm="1">
        <f t="array" ref="U166">IF(YEAR(U$16)=$D166, U$59-SUM(_xlfn._xlws.FILTER(U$63:U165,MOD(_xlfn.SEQUENCE(ROWS(U$63:U165)),5)=4)),ROUND(U$59/_xlfn.DAYS(U$16,T$16)*IF(YEAR(T$16+1)=$D166,_xlfn.DAYS(DATE($D166,12,31),T$16)+1,IF(AND(YEAR(T$16+1)&lt;$D166,$D166&lt;YEAR(U$16)),_xlfn.DAYS(DATE($D166,12,31),DATE($D166,1,1))+1,0)),0))</f>
        <v>0</v>
      </c>
      <c r="V166" s="116" cm="1">
        <f t="array" ref="V166">IF(YEAR(V$16)=$D166, V$59-SUM(_xlfn._xlws.FILTER(V$63:V165,MOD(_xlfn.SEQUENCE(ROWS(V$63:V165)),5)=4)),ROUND(V$59/_xlfn.DAYS(V$16,U$16)*IF(YEAR(U$16+1)=$D166,_xlfn.DAYS(DATE($D166,12,31),U$16)+1,IF(AND(YEAR(U$16+1)&lt;$D166,$D166&lt;YEAR(V$16)),_xlfn.DAYS(DATE($D166,12,31),DATE($D166,1,1))+1,0)),0))</f>
        <v>0</v>
      </c>
      <c r="W166" s="116" cm="1">
        <f t="array" ref="W166">IF(YEAR(W$16)=$D166, W$59-SUM(_xlfn._xlws.FILTER(W$63:W165,MOD(_xlfn.SEQUENCE(ROWS(W$63:W165)),5)=4)),ROUND(W$59/_xlfn.DAYS(W$16,V$16)*IF(YEAR(V$16+1)=$D166,_xlfn.DAYS(DATE($D166,12,31),V$16)+1,IF(AND(YEAR(V$16+1)&lt;$D166,$D166&lt;YEAR(W$16)),_xlfn.DAYS(DATE($D166,12,31),DATE($D166,1,1))+1,0)),0))</f>
        <v>0</v>
      </c>
      <c r="X166" s="116" cm="1">
        <f t="array" ref="X166">IF(YEAR(X$16)=$D166, X$59-SUM(_xlfn._xlws.FILTER(X$63:X165,MOD(_xlfn.SEQUENCE(ROWS(X$63:X165)),5)=4)),ROUND(X$59/_xlfn.DAYS(X$16,W$16)*IF(YEAR(W$16+1)=$D166,_xlfn.DAYS(DATE($D166,12,31),W$16)+1,IF(AND(YEAR(W$16+1)&lt;$D166,$D166&lt;YEAR(X$16)),_xlfn.DAYS(DATE($D166,12,31),DATE($D166,1,1))+1,0)),0))</f>
        <v>8024</v>
      </c>
    </row>
    <row r="167" spans="1:24" ht="17" hidden="1" outlineLevel="1" x14ac:dyDescent="0.25">
      <c r="A167" s="5">
        <v>33</v>
      </c>
      <c r="B167" s="129" t="s">
        <v>170</v>
      </c>
      <c r="C167" s="117" t="s">
        <v>171</v>
      </c>
      <c r="D167" s="118">
        <f t="shared" si="63"/>
        <v>2040</v>
      </c>
      <c r="E167" s="119">
        <f>E163-E166</f>
        <v>0</v>
      </c>
      <c r="F167" s="119">
        <f t="shared" ref="F167:X167" si="73">F163-F166</f>
        <v>0</v>
      </c>
      <c r="G167" s="119">
        <f t="shared" si="73"/>
        <v>0</v>
      </c>
      <c r="H167" s="119">
        <f t="shared" si="73"/>
        <v>0</v>
      </c>
      <c r="I167" s="119">
        <f t="shared" si="73"/>
        <v>0</v>
      </c>
      <c r="J167" s="119">
        <f t="shared" si="73"/>
        <v>0</v>
      </c>
      <c r="K167" s="119">
        <f t="shared" si="73"/>
        <v>0</v>
      </c>
      <c r="L167" s="119">
        <f t="shared" si="73"/>
        <v>0</v>
      </c>
      <c r="M167" s="119">
        <f t="shared" si="73"/>
        <v>0</v>
      </c>
      <c r="N167" s="119">
        <f t="shared" si="73"/>
        <v>0</v>
      </c>
      <c r="O167" s="119">
        <f t="shared" si="73"/>
        <v>0</v>
      </c>
      <c r="P167" s="119">
        <f t="shared" si="73"/>
        <v>0</v>
      </c>
      <c r="Q167" s="119">
        <f t="shared" si="73"/>
        <v>0</v>
      </c>
      <c r="R167" s="119">
        <f t="shared" si="73"/>
        <v>0</v>
      </c>
      <c r="S167" s="119">
        <f t="shared" si="73"/>
        <v>0</v>
      </c>
      <c r="T167" s="119">
        <f t="shared" si="73"/>
        <v>0</v>
      </c>
      <c r="U167" s="119">
        <f t="shared" si="73"/>
        <v>0</v>
      </c>
      <c r="V167" s="119">
        <f t="shared" si="73"/>
        <v>0</v>
      </c>
      <c r="W167" s="119">
        <f t="shared" si="73"/>
        <v>0</v>
      </c>
      <c r="X167" s="119">
        <f t="shared" si="73"/>
        <v>0</v>
      </c>
    </row>
    <row r="168" spans="1:24" ht="16" collapsed="1" thickTop="1" x14ac:dyDescent="0.2">
      <c r="A168" s="5"/>
      <c r="B168" s="112"/>
      <c r="C168" s="3"/>
      <c r="D168" s="3"/>
      <c r="E168" s="3"/>
      <c r="F168" s="3"/>
      <c r="G168" s="3"/>
      <c r="H168" s="3"/>
      <c r="I168" s="3"/>
      <c r="J168" s="3"/>
      <c r="K168" s="3"/>
      <c r="L168" s="3"/>
      <c r="M168" s="3"/>
      <c r="N168" s="3"/>
      <c r="O168" s="3"/>
      <c r="P168" s="3"/>
      <c r="Q168" s="3"/>
      <c r="R168" s="3"/>
      <c r="S168" s="3"/>
      <c r="T168" s="3"/>
      <c r="U168" s="3"/>
      <c r="V168" s="3"/>
      <c r="W168" s="3"/>
      <c r="X168" s="3"/>
    </row>
    <row r="169" spans="1:24" x14ac:dyDescent="0.2">
      <c r="A169" s="5"/>
      <c r="B169" s="34"/>
      <c r="C169" s="3" t="s">
        <v>172</v>
      </c>
      <c r="D169" s="76">
        <f>D18+D19</f>
        <v>1570482</v>
      </c>
      <c r="E169" s="76"/>
      <c r="F169" s="76"/>
      <c r="G169" s="76"/>
      <c r="H169" s="76"/>
      <c r="I169" s="76"/>
      <c r="J169" s="76"/>
      <c r="K169" s="76"/>
      <c r="L169" s="76"/>
      <c r="M169" s="76"/>
      <c r="N169" s="76"/>
      <c r="O169" s="76"/>
      <c r="P169" s="76"/>
      <c r="Q169" s="76"/>
      <c r="R169" s="76"/>
      <c r="S169" s="76"/>
      <c r="T169" s="76"/>
      <c r="U169" s="76"/>
      <c r="V169" s="76"/>
      <c r="W169" s="76"/>
      <c r="X169" s="76"/>
    </row>
    <row r="170" spans="1:24" x14ac:dyDescent="0.2">
      <c r="A170" s="5"/>
      <c r="B170" s="34"/>
      <c r="C170" s="3" t="s">
        <v>173</v>
      </c>
      <c r="D170" s="76">
        <f t="shared" ref="D170:X170" si="74">D18+D19</f>
        <v>1570482</v>
      </c>
      <c r="E170" s="76">
        <f t="shared" si="74"/>
        <v>1515176.4177229516</v>
      </c>
      <c r="F170" s="76">
        <f t="shared" si="74"/>
        <v>1459870.835445903</v>
      </c>
      <c r="G170" s="76">
        <f t="shared" si="74"/>
        <v>1404565.2531688546</v>
      </c>
      <c r="H170" s="76">
        <f t="shared" si="74"/>
        <v>1363745.0104702991</v>
      </c>
      <c r="I170" s="76">
        <f t="shared" si="74"/>
        <v>1331470.7818652904</v>
      </c>
      <c r="J170" s="76">
        <f t="shared" si="74"/>
        <v>1325990.822884551</v>
      </c>
      <c r="K170" s="76">
        <f t="shared" si="74"/>
        <v>1318212.7721876625</v>
      </c>
      <c r="L170" s="76">
        <f t="shared" si="74"/>
        <v>1310434.7214907741</v>
      </c>
      <c r="M170" s="76">
        <f t="shared" si="74"/>
        <v>1302656.6707938856</v>
      </c>
      <c r="N170" s="76">
        <f t="shared" si="74"/>
        <v>1294878.6200969971</v>
      </c>
      <c r="O170" s="76">
        <f t="shared" si="74"/>
        <v>1290319.2587996656</v>
      </c>
      <c r="P170" s="76">
        <f t="shared" si="74"/>
        <v>1285759.8975023341</v>
      </c>
      <c r="Q170" s="76">
        <f t="shared" si="74"/>
        <v>1281200.5362050026</v>
      </c>
      <c r="R170" s="76">
        <f t="shared" si="74"/>
        <v>1276641.1749076711</v>
      </c>
      <c r="S170" s="76">
        <f t="shared" si="74"/>
        <v>1272081.8136103395</v>
      </c>
      <c r="T170" s="76">
        <f t="shared" si="74"/>
        <v>1270843.4419778569</v>
      </c>
      <c r="U170" s="76">
        <f t="shared" si="74"/>
        <v>1269605.0703453743</v>
      </c>
      <c r="V170" s="76">
        <f t="shared" si="74"/>
        <v>1268366.6987128919</v>
      </c>
      <c r="W170" s="76">
        <f t="shared" si="74"/>
        <v>1267128.3270804093</v>
      </c>
      <c r="X170" s="76">
        <f t="shared" si="74"/>
        <v>1265889.9554479267</v>
      </c>
    </row>
    <row r="171" spans="1:24" x14ac:dyDescent="0.2">
      <c r="A171" s="5"/>
      <c r="B171" s="34"/>
      <c r="C171" s="3" t="s">
        <v>174</v>
      </c>
      <c r="D171" s="76">
        <f t="shared" ref="D171:I171" si="75">D29+D30</f>
        <v>1570482</v>
      </c>
      <c r="E171" s="76">
        <f t="shared" si="75"/>
        <v>1515176.4177229516</v>
      </c>
      <c r="F171" s="76">
        <f t="shared" si="75"/>
        <v>1459870.835445903</v>
      </c>
      <c r="G171" s="76">
        <f t="shared" si="75"/>
        <v>1404565.2531688546</v>
      </c>
      <c r="H171" s="76">
        <f t="shared" si="75"/>
        <v>1363745.0104702991</v>
      </c>
      <c r="I171" s="76">
        <f t="shared" si="75"/>
        <v>1331470.7818652904</v>
      </c>
      <c r="J171" s="76">
        <f t="shared" ref="J171:N171" si="76">J29+J30</f>
        <v>1325990.822884551</v>
      </c>
      <c r="K171" s="76">
        <f t="shared" si="76"/>
        <v>1318212.7721876625</v>
      </c>
      <c r="L171" s="76">
        <f t="shared" si="76"/>
        <v>1313704.1610102768</v>
      </c>
      <c r="M171" s="76">
        <f t="shared" si="76"/>
        <v>1309195.5498328907</v>
      </c>
      <c r="N171" s="76">
        <f t="shared" si="76"/>
        <v>1304686.938655505</v>
      </c>
      <c r="O171" s="76"/>
      <c r="P171" s="76"/>
      <c r="Q171" s="76"/>
      <c r="R171" s="76"/>
      <c r="S171" s="76"/>
      <c r="T171" s="76"/>
      <c r="U171" s="76"/>
      <c r="V171" s="76"/>
      <c r="W171" s="76"/>
      <c r="X171" s="76"/>
    </row>
    <row r="172" spans="1:24" x14ac:dyDescent="0.2">
      <c r="A172" s="5"/>
      <c r="B172" s="34"/>
      <c r="C172" s="3" t="s">
        <v>175</v>
      </c>
      <c r="D172" s="76">
        <f>E22</f>
        <v>1330729.5276531733</v>
      </c>
      <c r="E172" s="76">
        <f>D172</f>
        <v>1330729.5276531733</v>
      </c>
      <c r="F172" s="76">
        <f t="shared" ref="F172:X172" si="77">E172</f>
        <v>1330729.5276531733</v>
      </c>
      <c r="G172" s="76">
        <f t="shared" si="77"/>
        <v>1330729.5276531733</v>
      </c>
      <c r="H172" s="76">
        <f t="shared" si="77"/>
        <v>1330729.5276531733</v>
      </c>
      <c r="I172" s="76">
        <f t="shared" si="77"/>
        <v>1330729.5276531733</v>
      </c>
      <c r="J172" s="76">
        <f t="shared" si="77"/>
        <v>1330729.5276531733</v>
      </c>
      <c r="K172" s="76">
        <f t="shared" si="77"/>
        <v>1330729.5276531733</v>
      </c>
      <c r="L172" s="76">
        <f t="shared" si="77"/>
        <v>1330729.5276531733</v>
      </c>
      <c r="M172" s="76">
        <f t="shared" si="77"/>
        <v>1330729.5276531733</v>
      </c>
      <c r="N172" s="76">
        <f t="shared" si="77"/>
        <v>1330729.5276531733</v>
      </c>
      <c r="O172" s="76">
        <f t="shared" si="77"/>
        <v>1330729.5276531733</v>
      </c>
      <c r="P172" s="76">
        <f t="shared" si="77"/>
        <v>1330729.5276531733</v>
      </c>
      <c r="Q172" s="76">
        <f t="shared" si="77"/>
        <v>1330729.5276531733</v>
      </c>
      <c r="R172" s="76">
        <f t="shared" si="77"/>
        <v>1330729.5276531733</v>
      </c>
      <c r="S172" s="76">
        <f t="shared" si="77"/>
        <v>1330729.5276531733</v>
      </c>
      <c r="T172" s="76">
        <f t="shared" si="77"/>
        <v>1330729.5276531733</v>
      </c>
      <c r="U172" s="76">
        <f t="shared" si="77"/>
        <v>1330729.5276531733</v>
      </c>
      <c r="V172" s="76">
        <f t="shared" si="77"/>
        <v>1330729.5276531733</v>
      </c>
      <c r="W172" s="76">
        <f t="shared" si="77"/>
        <v>1330729.5276531733</v>
      </c>
      <c r="X172" s="76">
        <f t="shared" si="77"/>
        <v>1330729.5276531733</v>
      </c>
    </row>
    <row r="173" spans="1:24" x14ac:dyDescent="0.2">
      <c r="A173" s="5"/>
      <c r="B173" s="34"/>
      <c r="C173" s="3" t="s">
        <v>176</v>
      </c>
      <c r="D173" s="76">
        <f t="shared" ref="D173:X173" si="78">D34+D35</f>
        <v>1570482</v>
      </c>
      <c r="E173" s="76">
        <f t="shared" si="78"/>
        <v>1606903.9920000001</v>
      </c>
      <c r="F173" s="76">
        <f t="shared" si="78"/>
        <v>1643191.2226296</v>
      </c>
      <c r="G173" s="76">
        <f t="shared" si="78"/>
        <v>1679289.5207316584</v>
      </c>
      <c r="H173" s="76">
        <f t="shared" si="78"/>
        <v>1715143.7576284134</v>
      </c>
      <c r="I173" s="76">
        <f t="shared" si="78"/>
        <v>1750697.977543764</v>
      </c>
      <c r="J173" s="76">
        <f t="shared" si="78"/>
        <v>1785895.534180955</v>
      </c>
      <c r="K173" s="76">
        <f t="shared" si="78"/>
        <v>1820679.2330359188</v>
      </c>
      <c r="L173" s="76">
        <f t="shared" si="78"/>
        <v>1854991.4789879408</v>
      </c>
      <c r="M173" s="76">
        <f t="shared" si="78"/>
        <v>1888774.4286723069</v>
      </c>
      <c r="N173" s="76">
        <f t="shared" si="78"/>
        <v>1921970.1471044791</v>
      </c>
      <c r="O173" s="76">
        <f t="shared" si="78"/>
        <v>1958608.1794659598</v>
      </c>
      <c r="P173" s="76">
        <f t="shared" si="78"/>
        <v>1990456.0686162277</v>
      </c>
      <c r="Q173" s="76">
        <f t="shared" si="78"/>
        <v>2021543.9898127953</v>
      </c>
      <c r="R173" s="76">
        <f t="shared" si="78"/>
        <v>2051815.2725203885</v>
      </c>
      <c r="S173" s="76">
        <f t="shared" si="78"/>
        <v>2081213.9807442997</v>
      </c>
      <c r="T173" s="76">
        <f t="shared" si="78"/>
        <v>2109685.0823587249</v>
      </c>
      <c r="U173" s="76">
        <f t="shared" si="78"/>
        <v>2137174.6182009396</v>
      </c>
      <c r="V173" s="76">
        <f t="shared" si="78"/>
        <v>2163629.8702170677</v>
      </c>
      <c r="W173" s="76">
        <f t="shared" si="78"/>
        <v>2188999.5279374868</v>
      </c>
      <c r="X173" s="76">
        <f t="shared" si="78"/>
        <v>2213233.8525561146</v>
      </c>
    </row>
  </sheetData>
  <mergeCells count="16">
    <mergeCell ref="A7:B7"/>
    <mergeCell ref="C7:D7"/>
    <mergeCell ref="O7:R7"/>
    <mergeCell ref="A9:B9"/>
    <mergeCell ref="A10:B10"/>
    <mergeCell ref="A8:B8"/>
    <mergeCell ref="C11:D11"/>
    <mergeCell ref="I1:S1"/>
    <mergeCell ref="K3:Q3"/>
    <mergeCell ref="C6:E6"/>
    <mergeCell ref="O6:S6"/>
    <mergeCell ref="G2:U2"/>
    <mergeCell ref="C8:D8"/>
    <mergeCell ref="O8:R8"/>
    <mergeCell ref="C9:D9"/>
    <mergeCell ref="C10:D10"/>
  </mergeCell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C2462-7FCE-4D4A-8DDD-F3FD5A20FDF1}">
  <sheetPr>
    <pageSetUpPr autoPageBreaks="0"/>
  </sheetPr>
  <dimension ref="A1:Z173"/>
  <sheetViews>
    <sheetView zoomScaleNormal="100" zoomScaleSheetLayoutView="70" workbookViewId="0"/>
  </sheetViews>
  <sheetFormatPr baseColWidth="10" defaultColWidth="8.83203125" defaultRowHeight="15" outlineLevelRow="1" x14ac:dyDescent="0.2"/>
  <cols>
    <col min="2" max="2" width="15.5" customWidth="1"/>
    <col min="3" max="3" width="37.33203125" customWidth="1"/>
    <col min="4" max="24" width="10.33203125" customWidth="1"/>
  </cols>
  <sheetData>
    <row r="1" spans="1:24" x14ac:dyDescent="0.2">
      <c r="A1" s="3"/>
      <c r="B1" s="3"/>
      <c r="C1" s="3"/>
      <c r="D1" s="3"/>
      <c r="E1" s="3"/>
      <c r="F1" s="3"/>
      <c r="G1" s="3"/>
      <c r="H1" s="3"/>
      <c r="I1" s="139" t="s">
        <v>71</v>
      </c>
      <c r="J1" s="139"/>
      <c r="K1" s="139"/>
      <c r="L1" s="139"/>
      <c r="M1" s="139"/>
      <c r="N1" s="139"/>
      <c r="O1" s="139"/>
      <c r="P1" s="139"/>
      <c r="Q1" s="139"/>
      <c r="R1" s="139"/>
      <c r="S1" s="139"/>
      <c r="T1" s="3"/>
      <c r="U1" s="3"/>
      <c r="V1" s="3"/>
      <c r="W1" s="3"/>
      <c r="X1" s="3"/>
    </row>
    <row r="2" spans="1:24" x14ac:dyDescent="0.2">
      <c r="A2" s="3"/>
      <c r="B2" s="3"/>
      <c r="C2" s="3"/>
      <c r="D2" s="3"/>
      <c r="E2" s="3"/>
      <c r="F2" s="3"/>
      <c r="G2" s="139" t="s">
        <v>72</v>
      </c>
      <c r="H2" s="139"/>
      <c r="I2" s="139"/>
      <c r="J2" s="139"/>
      <c r="K2" s="139"/>
      <c r="L2" s="139"/>
      <c r="M2" s="139"/>
      <c r="N2" s="139"/>
      <c r="O2" s="139"/>
      <c r="P2" s="139"/>
      <c r="Q2" s="139"/>
      <c r="R2" s="139"/>
      <c r="S2" s="139"/>
      <c r="T2" s="139"/>
      <c r="U2" s="139"/>
      <c r="V2" s="3"/>
      <c r="W2" s="3"/>
      <c r="X2" s="3"/>
    </row>
    <row r="3" spans="1:24" x14ac:dyDescent="0.2">
      <c r="A3" s="8"/>
      <c r="B3" s="8"/>
      <c r="C3" s="8"/>
      <c r="D3" s="8"/>
      <c r="E3" s="11"/>
      <c r="F3" s="8"/>
      <c r="G3" s="8"/>
      <c r="H3" s="8"/>
      <c r="I3" s="11"/>
      <c r="J3" s="10"/>
      <c r="K3" s="140" t="s">
        <v>73</v>
      </c>
      <c r="L3" s="140"/>
      <c r="M3" s="140"/>
      <c r="N3" s="140"/>
      <c r="O3" s="140"/>
      <c r="P3" s="140"/>
      <c r="Q3" s="140"/>
      <c r="R3" s="10"/>
      <c r="S3" s="10"/>
      <c r="T3" s="8"/>
      <c r="U3" s="8"/>
      <c r="V3" s="10"/>
      <c r="W3" s="10"/>
      <c r="X3" s="10"/>
    </row>
    <row r="4" spans="1:24" x14ac:dyDescent="0.2">
      <c r="A4" s="3"/>
      <c r="B4" s="4"/>
      <c r="C4" s="3"/>
      <c r="D4" s="3"/>
      <c r="E4" s="3"/>
      <c r="F4" s="3"/>
      <c r="G4" s="3"/>
      <c r="H4" s="3"/>
      <c r="I4" s="3"/>
      <c r="J4" s="3"/>
      <c r="K4" s="3"/>
      <c r="L4" s="3"/>
      <c r="M4" s="3"/>
      <c r="N4" s="3"/>
      <c r="O4" s="3"/>
      <c r="P4" s="3"/>
      <c r="Q4" s="3"/>
      <c r="R4" s="3"/>
      <c r="S4" s="3"/>
      <c r="T4" s="3"/>
      <c r="U4" s="3"/>
      <c r="V4" s="3"/>
      <c r="W4" s="3"/>
      <c r="X4" s="3"/>
    </row>
    <row r="5" spans="1:24" x14ac:dyDescent="0.2">
      <c r="A5" s="3"/>
      <c r="B5" s="3"/>
      <c r="C5" s="3"/>
      <c r="D5" s="3"/>
      <c r="E5" s="3"/>
      <c r="F5" s="3"/>
      <c r="G5" s="3"/>
      <c r="H5" s="3"/>
      <c r="I5" s="3"/>
      <c r="J5" s="3"/>
      <c r="K5" s="3"/>
      <c r="L5" s="3"/>
      <c r="M5" s="3"/>
      <c r="N5" s="3"/>
      <c r="O5" s="3"/>
      <c r="P5" s="3"/>
      <c r="Q5" s="3"/>
      <c r="R5" s="3"/>
      <c r="S5" s="3"/>
      <c r="T5" s="3"/>
      <c r="U5" s="3"/>
      <c r="V5" s="3"/>
      <c r="W5" s="3"/>
      <c r="X5" s="3"/>
    </row>
    <row r="6" spans="1:24" x14ac:dyDescent="0.2">
      <c r="A6" s="5"/>
      <c r="B6" s="3"/>
      <c r="C6" s="140" t="s">
        <v>74</v>
      </c>
      <c r="D6" s="140"/>
      <c r="E6" s="140"/>
      <c r="F6" s="3"/>
      <c r="G6" s="3"/>
      <c r="H6" s="3"/>
      <c r="I6" s="3"/>
      <c r="J6" s="3"/>
      <c r="K6" s="3"/>
      <c r="L6" s="3"/>
      <c r="M6" s="3"/>
      <c r="O6" s="140" t="s">
        <v>75</v>
      </c>
      <c r="P6" s="140"/>
      <c r="Q6" s="140"/>
      <c r="R6" s="140"/>
      <c r="S6" s="140"/>
      <c r="T6" s="3"/>
      <c r="U6" s="3"/>
      <c r="V6" s="3"/>
      <c r="W6" s="3"/>
    </row>
    <row r="7" spans="1:24" ht="17" x14ac:dyDescent="0.25">
      <c r="A7" s="142" t="s">
        <v>76</v>
      </c>
      <c r="B7" s="142"/>
      <c r="C7" s="141" t="s">
        <v>77</v>
      </c>
      <c r="D7" s="141"/>
      <c r="E7" s="12">
        <v>7.0000000000000007E-2</v>
      </c>
      <c r="F7" s="3"/>
      <c r="G7" s="29"/>
      <c r="H7" s="29"/>
      <c r="I7" s="29"/>
      <c r="J7" s="3"/>
      <c r="K7" s="3"/>
      <c r="L7" s="3"/>
      <c r="M7" s="3"/>
      <c r="N7" s="3" t="s">
        <v>78</v>
      </c>
      <c r="O7" s="138" t="s">
        <v>79</v>
      </c>
      <c r="P7" s="138"/>
      <c r="Q7" s="138"/>
      <c r="R7" s="138"/>
      <c r="S7" s="13">
        <v>0.09</v>
      </c>
      <c r="T7" s="3"/>
      <c r="U7" s="3"/>
      <c r="V7" s="3"/>
      <c r="W7" s="3"/>
      <c r="X7" s="3"/>
    </row>
    <row r="8" spans="1:24" ht="17" x14ac:dyDescent="0.25">
      <c r="A8" s="142" t="s">
        <v>80</v>
      </c>
      <c r="B8" s="142"/>
      <c r="C8" s="138" t="s">
        <v>81</v>
      </c>
      <c r="D8" s="138"/>
      <c r="E8" s="13">
        <v>0.28000000000000003</v>
      </c>
      <c r="F8" s="3"/>
      <c r="G8" s="29"/>
      <c r="H8" s="29"/>
      <c r="I8" s="29"/>
      <c r="J8" s="3"/>
      <c r="K8" s="3"/>
      <c r="L8" s="3"/>
      <c r="M8" s="3"/>
      <c r="N8" s="3" t="s">
        <v>82</v>
      </c>
      <c r="O8" s="138" t="s">
        <v>83</v>
      </c>
      <c r="P8" s="138"/>
      <c r="Q8" s="138"/>
      <c r="R8" s="138"/>
      <c r="S8" s="13">
        <v>0.23</v>
      </c>
      <c r="T8" s="3"/>
      <c r="U8" s="3"/>
      <c r="V8" s="3"/>
      <c r="W8" s="3"/>
      <c r="X8" s="3"/>
    </row>
    <row r="9" spans="1:24" x14ac:dyDescent="0.2">
      <c r="A9" s="142" t="s">
        <v>84</v>
      </c>
      <c r="B9" s="142"/>
      <c r="C9" s="138" t="s">
        <v>85</v>
      </c>
      <c r="D9" s="138"/>
      <c r="E9" s="33">
        <v>0.3</v>
      </c>
      <c r="F9" s="3"/>
      <c r="G9" s="29"/>
      <c r="H9" s="29"/>
      <c r="I9" s="29"/>
      <c r="J9" s="29"/>
      <c r="K9" s="3"/>
      <c r="L9" s="3"/>
      <c r="M9" s="3"/>
      <c r="N9" s="3"/>
      <c r="O9" s="3"/>
      <c r="P9" s="3"/>
      <c r="Q9" s="3"/>
      <c r="R9" s="3"/>
      <c r="S9" s="3"/>
      <c r="T9" s="3"/>
      <c r="U9" s="3"/>
      <c r="V9" s="3"/>
      <c r="W9" s="3"/>
      <c r="X9" s="3"/>
    </row>
    <row r="10" spans="1:24" x14ac:dyDescent="0.2">
      <c r="A10" s="142" t="s">
        <v>86</v>
      </c>
      <c r="B10" s="142"/>
      <c r="C10" s="138" t="s">
        <v>87</v>
      </c>
      <c r="D10" s="138"/>
      <c r="E10" s="13">
        <v>0.15</v>
      </c>
      <c r="F10" s="3"/>
      <c r="G10" s="29"/>
      <c r="H10" s="29"/>
      <c r="I10" s="29"/>
      <c r="J10" s="29"/>
      <c r="K10" s="29"/>
      <c r="L10" s="29"/>
      <c r="M10" s="3"/>
      <c r="N10" s="3"/>
      <c r="O10" s="3"/>
      <c r="P10" s="3"/>
      <c r="Q10" s="3"/>
      <c r="R10" s="3"/>
      <c r="S10" s="3"/>
      <c r="T10" s="3"/>
      <c r="U10" s="3"/>
      <c r="V10" s="3"/>
      <c r="W10" s="3"/>
      <c r="X10" s="3"/>
    </row>
    <row r="11" spans="1:24" x14ac:dyDescent="0.2">
      <c r="A11" s="5"/>
      <c r="B11" s="3"/>
      <c r="C11" s="138" t="s">
        <v>88</v>
      </c>
      <c r="D11" s="138"/>
      <c r="E11" s="28">
        <v>44089</v>
      </c>
      <c r="F11" s="3"/>
      <c r="G11" s="29"/>
      <c r="H11" s="29"/>
      <c r="I11" s="29"/>
      <c r="J11" s="29"/>
      <c r="K11" s="29"/>
      <c r="L11" s="29"/>
      <c r="M11" s="29"/>
      <c r="N11" s="29"/>
      <c r="O11" s="29"/>
      <c r="P11" s="29"/>
      <c r="Q11" s="29"/>
      <c r="R11" s="29"/>
      <c r="S11" s="29"/>
      <c r="T11" s="29"/>
      <c r="U11" s="29"/>
      <c r="V11" s="29"/>
      <c r="W11" s="29"/>
      <c r="X11" s="29"/>
    </row>
    <row r="12" spans="1:24" x14ac:dyDescent="0.2">
      <c r="A12" s="5"/>
      <c r="B12" s="3"/>
      <c r="C12" s="3"/>
      <c r="D12" s="3"/>
      <c r="E12" s="13"/>
      <c r="F12" s="3"/>
      <c r="G12" s="3"/>
      <c r="H12" s="29"/>
      <c r="I12" s="3"/>
      <c r="J12" s="3"/>
      <c r="K12" s="3"/>
      <c r="L12" s="3"/>
      <c r="M12" s="3"/>
      <c r="N12" s="3"/>
      <c r="O12" s="3"/>
      <c r="P12" s="3"/>
      <c r="Q12" s="3"/>
      <c r="R12" s="3"/>
      <c r="S12" s="3"/>
      <c r="T12" s="3"/>
      <c r="U12" s="3"/>
      <c r="V12" s="3"/>
      <c r="W12" s="3"/>
      <c r="X12" s="3"/>
    </row>
    <row r="13" spans="1:24" x14ac:dyDescent="0.2">
      <c r="A13" s="5"/>
      <c r="B13" s="3"/>
      <c r="C13" s="3"/>
      <c r="D13" s="3"/>
      <c r="E13" s="3" t="s">
        <v>89</v>
      </c>
      <c r="F13" s="3"/>
      <c r="G13" s="3"/>
      <c r="H13" s="104"/>
      <c r="I13" s="104"/>
      <c r="J13" s="104"/>
      <c r="K13" s="3"/>
      <c r="L13" s="3"/>
      <c r="M13" s="3"/>
      <c r="N13" s="3"/>
      <c r="O13" s="3"/>
      <c r="P13" s="3"/>
      <c r="Q13" s="3"/>
      <c r="R13" s="3"/>
      <c r="S13" s="3"/>
      <c r="T13" s="3"/>
      <c r="U13" s="3"/>
      <c r="V13" s="3"/>
      <c r="W13" s="3"/>
      <c r="X13" s="3"/>
    </row>
    <row r="14" spans="1:24" ht="16" thickBot="1" x14ac:dyDescent="0.25">
      <c r="A14" s="14"/>
      <c r="B14" s="4"/>
      <c r="C14" s="6" t="s">
        <v>90</v>
      </c>
      <c r="D14" s="7">
        <v>0</v>
      </c>
      <c r="E14" s="7">
        <f>D14+1</f>
        <v>1</v>
      </c>
      <c r="F14" s="7">
        <f t="shared" ref="F14:W14" si="0">E14+1</f>
        <v>2</v>
      </c>
      <c r="G14" s="7">
        <f t="shared" si="0"/>
        <v>3</v>
      </c>
      <c r="H14" s="7">
        <f t="shared" si="0"/>
        <v>4</v>
      </c>
      <c r="I14" s="7">
        <f t="shared" si="0"/>
        <v>5</v>
      </c>
      <c r="J14" s="7">
        <f t="shared" si="0"/>
        <v>6</v>
      </c>
      <c r="K14" s="7">
        <f t="shared" si="0"/>
        <v>7</v>
      </c>
      <c r="L14" s="7">
        <f t="shared" si="0"/>
        <v>8</v>
      </c>
      <c r="M14" s="7">
        <f>L14+1</f>
        <v>9</v>
      </c>
      <c r="N14" s="7">
        <f t="shared" si="0"/>
        <v>10</v>
      </c>
      <c r="O14" s="7">
        <f t="shared" si="0"/>
        <v>11</v>
      </c>
      <c r="P14" s="7">
        <f t="shared" si="0"/>
        <v>12</v>
      </c>
      <c r="Q14" s="7">
        <f t="shared" si="0"/>
        <v>13</v>
      </c>
      <c r="R14" s="7">
        <f t="shared" si="0"/>
        <v>14</v>
      </c>
      <c r="S14" s="7">
        <f t="shared" si="0"/>
        <v>15</v>
      </c>
      <c r="T14" s="7">
        <f t="shared" si="0"/>
        <v>16</v>
      </c>
      <c r="U14" s="7">
        <f t="shared" si="0"/>
        <v>17</v>
      </c>
      <c r="V14" s="7">
        <f t="shared" si="0"/>
        <v>18</v>
      </c>
      <c r="W14" s="7">
        <f t="shared" si="0"/>
        <v>19</v>
      </c>
      <c r="X14" s="7">
        <f>W14+1</f>
        <v>20</v>
      </c>
    </row>
    <row r="15" spans="1:24" ht="17" thickTop="1" thickBot="1" x14ac:dyDescent="0.25">
      <c r="A15" s="14"/>
      <c r="B15" s="4"/>
      <c r="C15" s="6" t="s">
        <v>13</v>
      </c>
      <c r="D15" s="7"/>
      <c r="E15" s="7">
        <v>1</v>
      </c>
      <c r="F15" s="7">
        <v>2</v>
      </c>
      <c r="G15" s="7">
        <v>3</v>
      </c>
      <c r="H15" s="7">
        <v>4</v>
      </c>
      <c r="I15" s="7">
        <v>5</v>
      </c>
      <c r="J15" s="7">
        <v>6</v>
      </c>
      <c r="K15" s="7">
        <v>7</v>
      </c>
      <c r="L15" s="7">
        <v>8</v>
      </c>
      <c r="M15" s="7">
        <v>9</v>
      </c>
      <c r="N15" s="7">
        <v>10</v>
      </c>
      <c r="O15" s="7">
        <v>11</v>
      </c>
      <c r="P15" s="7">
        <v>12</v>
      </c>
      <c r="Q15" s="7">
        <v>13</v>
      </c>
      <c r="R15" s="7">
        <v>14</v>
      </c>
      <c r="S15" s="7">
        <v>15</v>
      </c>
      <c r="T15" s="7">
        <v>16</v>
      </c>
      <c r="U15" s="7">
        <v>17</v>
      </c>
      <c r="V15" s="7">
        <v>18</v>
      </c>
      <c r="W15" s="7">
        <v>19</v>
      </c>
      <c r="X15" s="7">
        <v>20</v>
      </c>
    </row>
    <row r="16" spans="1:24" ht="17" thickTop="1" thickBot="1" x14ac:dyDescent="0.25">
      <c r="A16" s="14" t="s">
        <v>91</v>
      </c>
      <c r="B16" s="4" t="s">
        <v>92</v>
      </c>
      <c r="C16" s="6" t="s">
        <v>93</v>
      </c>
      <c r="D16" s="41">
        <v>44089</v>
      </c>
      <c r="E16" s="41">
        <v>44454</v>
      </c>
      <c r="F16" s="41">
        <v>44819</v>
      </c>
      <c r="G16" s="41">
        <v>45184</v>
      </c>
      <c r="H16" s="41">
        <v>45550</v>
      </c>
      <c r="I16" s="41">
        <v>45915</v>
      </c>
      <c r="J16" s="41">
        <v>46280</v>
      </c>
      <c r="K16" s="41">
        <v>46645</v>
      </c>
      <c r="L16" s="41">
        <v>47011</v>
      </c>
      <c r="M16" s="41">
        <v>47376</v>
      </c>
      <c r="N16" s="41">
        <v>47741</v>
      </c>
      <c r="O16" s="41">
        <v>48106</v>
      </c>
      <c r="P16" s="41">
        <v>48472</v>
      </c>
      <c r="Q16" s="41">
        <v>48837</v>
      </c>
      <c r="R16" s="41">
        <v>49202</v>
      </c>
      <c r="S16" s="41">
        <v>49567</v>
      </c>
      <c r="T16" s="41">
        <v>49933</v>
      </c>
      <c r="U16" s="41">
        <v>50298</v>
      </c>
      <c r="V16" s="41">
        <v>50663</v>
      </c>
      <c r="W16" s="41">
        <v>51028</v>
      </c>
      <c r="X16" s="41">
        <v>51394</v>
      </c>
    </row>
    <row r="17" spans="1:26" ht="16" thickTop="1" x14ac:dyDescent="0.2">
      <c r="A17" s="14"/>
      <c r="B17" s="36"/>
      <c r="C17" s="15" t="s">
        <v>94</v>
      </c>
      <c r="D17" s="16"/>
      <c r="E17" s="16"/>
      <c r="F17" s="16"/>
      <c r="G17" s="16"/>
      <c r="H17" s="16"/>
      <c r="I17" s="16"/>
      <c r="J17" s="16"/>
      <c r="K17" s="16"/>
      <c r="L17" s="16"/>
      <c r="M17" s="16"/>
      <c r="N17" s="16"/>
      <c r="O17" s="16"/>
      <c r="P17" s="16"/>
      <c r="Q17" s="16"/>
      <c r="R17" s="16"/>
      <c r="S17" s="16"/>
      <c r="T17" s="16"/>
      <c r="U17" s="16"/>
      <c r="V17" s="16"/>
      <c r="W17" s="16"/>
      <c r="X17" s="16"/>
    </row>
    <row r="18" spans="1:26" ht="17" x14ac:dyDescent="0.25">
      <c r="A18" s="5">
        <v>1</v>
      </c>
      <c r="B18" s="37" t="s">
        <v>95</v>
      </c>
      <c r="C18" s="17" t="s">
        <v>96</v>
      </c>
      <c r="D18" s="50">
        <f>'Example A RP6-RP10'!D29</f>
        <v>1456879.68</v>
      </c>
      <c r="E18" s="50">
        <f>'Example A RP6-RP10'!E29</f>
        <v>1405574.68</v>
      </c>
      <c r="F18" s="50">
        <f>'Example A RP6-RP10'!F29</f>
        <v>1354269.68</v>
      </c>
      <c r="G18" s="50">
        <f>'Example A RP6-RP10'!G29</f>
        <v>1302964.68</v>
      </c>
      <c r="H18" s="50">
        <f>'Example A RP6-RP10'!H29</f>
        <v>1265570.230135092</v>
      </c>
      <c r="I18" s="50">
        <f>'Example A RP6-RP10'!I29</f>
        <v>1236382.681935092</v>
      </c>
      <c r="J18" s="50">
        <f>'Example A RP6-RP10'!J29</f>
        <v>1231366.5835999998</v>
      </c>
      <c r="K18" s="50">
        <f>'Example A RP6-RP10'!K29</f>
        <v>1224143.5835999998</v>
      </c>
      <c r="L18" s="50">
        <f>'Example A RP6-RP10'!L29</f>
        <v>1219929.3426939999</v>
      </c>
      <c r="M18" s="50">
        <f>'Example A RP6-RP10'!M29</f>
        <v>1215715.101788</v>
      </c>
      <c r="N18" s="50">
        <f>'Example A RP6-RP10'!N29</f>
        <v>1211500.8608820001</v>
      </c>
      <c r="O18" s="46">
        <v>1212624.8608820001</v>
      </c>
      <c r="P18" s="46">
        <v>1213748.8608820001</v>
      </c>
      <c r="Q18" s="46">
        <v>1214872.8608820001</v>
      </c>
      <c r="R18" s="46">
        <v>1215996.8608820001</v>
      </c>
      <c r="S18" s="46">
        <v>1217120.8608820001</v>
      </c>
      <c r="T18" s="46">
        <v>1218065.8608820001</v>
      </c>
      <c r="U18" s="46">
        <v>1219010.8608820001</v>
      </c>
      <c r="V18" s="46">
        <v>1219955.8608820001</v>
      </c>
      <c r="W18" s="46">
        <v>1220900.8608820001</v>
      </c>
      <c r="X18" s="46">
        <v>1221845.8608820001</v>
      </c>
    </row>
    <row r="19" spans="1:26" ht="17" x14ac:dyDescent="0.25">
      <c r="A19" s="5">
        <v>2</v>
      </c>
      <c r="B19" s="37" t="s">
        <v>97</v>
      </c>
      <c r="C19" s="17" t="s">
        <v>98</v>
      </c>
      <c r="D19" s="50">
        <f>'Example A RP6-RP10'!D30</f>
        <v>113602.32000000002</v>
      </c>
      <c r="E19" s="50">
        <f>'Example A RP6-RP10'!E30</f>
        <v>109601.73772295158</v>
      </c>
      <c r="F19" s="50">
        <f>'Example A RP6-RP10'!F30</f>
        <v>105601.15544590315</v>
      </c>
      <c r="G19" s="50">
        <f>'Example A RP6-RP10'!G30</f>
        <v>101600.57316885471</v>
      </c>
      <c r="H19" s="50">
        <f>'Example A RP6-RP10'!H30</f>
        <v>98174.78033520699</v>
      </c>
      <c r="I19" s="50">
        <f>'Example A RP6-RP10'!I30</f>
        <v>95088.099930198368</v>
      </c>
      <c r="J19" s="50">
        <f>'Example A RP6-RP10'!J30</f>
        <v>94624.239284551149</v>
      </c>
      <c r="K19" s="50">
        <f>'Example A RP6-RP10'!K30</f>
        <v>94069.18858766272</v>
      </c>
      <c r="L19" s="50">
        <f>'Example A RP6-RP10'!L30</f>
        <v>93774.818316276782</v>
      </c>
      <c r="M19" s="50">
        <f>'Example A RP6-RP10'!M30</f>
        <v>93480.448044890829</v>
      </c>
      <c r="N19" s="50">
        <f>'Example A RP6-RP10'!N30</f>
        <v>93186.077773504891</v>
      </c>
      <c r="O19" s="46">
        <v>93272.533470565773</v>
      </c>
      <c r="P19" s="46">
        <v>93358.989167626656</v>
      </c>
      <c r="Q19" s="46">
        <v>93445.444864687539</v>
      </c>
      <c r="R19" s="46">
        <v>93531.900561748422</v>
      </c>
      <c r="S19" s="46">
        <v>93618.356258809305</v>
      </c>
      <c r="T19" s="46">
        <v>93691.043655359608</v>
      </c>
      <c r="U19" s="46">
        <v>93763.731051909912</v>
      </c>
      <c r="V19" s="46">
        <v>93836.418448460216</v>
      </c>
      <c r="W19" s="46">
        <v>93909.105845010519</v>
      </c>
      <c r="X19" s="46">
        <v>93981.793241560823</v>
      </c>
    </row>
    <row r="20" spans="1:26" ht="17" x14ac:dyDescent="0.25">
      <c r="A20" s="5">
        <v>3</v>
      </c>
      <c r="B20" s="37" t="s">
        <v>99</v>
      </c>
      <c r="C20" s="17" t="s">
        <v>100</v>
      </c>
      <c r="D20" s="51"/>
      <c r="E20" s="50">
        <f>'Example A RP6-RP10'!E31</f>
        <v>14251.708559999999</v>
      </c>
      <c r="F20" s="50">
        <f>'Example A RP6-RP10'!F31</f>
        <v>14251.708559999999</v>
      </c>
      <c r="G20" s="50">
        <f>'Example A RP6-RP10'!G31</f>
        <v>14251.708559999999</v>
      </c>
      <c r="H20" s="50">
        <f>'Example A RP6-RP10'!H31</f>
        <v>12924.870949056633</v>
      </c>
      <c r="I20" s="50">
        <f>'Example A RP6-RP10'!I31</f>
        <v>12142.067559358657</v>
      </c>
      <c r="J20" s="50">
        <f>'Example A RP6-RP10'!J31</f>
        <v>6657.1031261999997</v>
      </c>
      <c r="K20" s="50">
        <f>'Example A RP6-RP10'!K31</f>
        <v>6657.1031261999988</v>
      </c>
      <c r="L20" s="50">
        <f>'Example A RP6-RP10'!L31</f>
        <v>6356.227216799999</v>
      </c>
      <c r="M20" s="50">
        <f>'Example A RP6-RP10'!M31</f>
        <v>6356.227216799999</v>
      </c>
      <c r="N20" s="50">
        <f>'Example A RP6-RP10'!N31</f>
        <v>6356.227216799999</v>
      </c>
      <c r="O20" s="46">
        <v>5283.1538739689995</v>
      </c>
      <c r="P20" s="46">
        <v>5283.1538739689995</v>
      </c>
      <c r="Q20" s="46">
        <v>5283.1538739689995</v>
      </c>
      <c r="R20" s="46">
        <v>5283.1538739689995</v>
      </c>
      <c r="S20" s="46">
        <v>5283.1538739689995</v>
      </c>
      <c r="T20" s="46">
        <v>5335.2938739690007</v>
      </c>
      <c r="U20" s="46">
        <v>5335.2938739690007</v>
      </c>
      <c r="V20" s="46">
        <v>5335.2938739690007</v>
      </c>
      <c r="W20" s="46">
        <v>5335.2938739690007</v>
      </c>
      <c r="X20" s="46">
        <v>5335.2938739690007</v>
      </c>
    </row>
    <row r="21" spans="1:26" ht="17" x14ac:dyDescent="0.25">
      <c r="A21" s="5">
        <v>3</v>
      </c>
      <c r="B21" s="37" t="s">
        <v>101</v>
      </c>
      <c r="C21" s="17" t="s">
        <v>102</v>
      </c>
      <c r="D21" s="96"/>
      <c r="E21" s="46">
        <f>AVERAGE(E20:X20)</f>
        <v>7664.8595415452655</v>
      </c>
      <c r="F21" s="46">
        <f>E21</f>
        <v>7664.8595415452655</v>
      </c>
      <c r="G21" s="46">
        <f t="shared" ref="G21:V21" si="1">F21</f>
        <v>7664.8595415452655</v>
      </c>
      <c r="H21" s="46">
        <f>G21</f>
        <v>7664.8595415452655</v>
      </c>
      <c r="I21" s="46">
        <f t="shared" si="1"/>
        <v>7664.8595415452655</v>
      </c>
      <c r="J21" s="46">
        <f t="shared" si="1"/>
        <v>7664.8595415452655</v>
      </c>
      <c r="K21" s="46">
        <f t="shared" si="1"/>
        <v>7664.8595415452655</v>
      </c>
      <c r="L21" s="46">
        <f t="shared" si="1"/>
        <v>7664.8595415452655</v>
      </c>
      <c r="M21" s="46">
        <f t="shared" si="1"/>
        <v>7664.8595415452655</v>
      </c>
      <c r="N21" s="46">
        <f t="shared" si="1"/>
        <v>7664.8595415452655</v>
      </c>
      <c r="O21" s="46">
        <f t="shared" si="1"/>
        <v>7664.8595415452655</v>
      </c>
      <c r="P21" s="46">
        <f t="shared" si="1"/>
        <v>7664.8595415452655</v>
      </c>
      <c r="Q21" s="46">
        <f t="shared" si="1"/>
        <v>7664.8595415452655</v>
      </c>
      <c r="R21" s="46">
        <f t="shared" si="1"/>
        <v>7664.8595415452655</v>
      </c>
      <c r="S21" s="46">
        <f t="shared" si="1"/>
        <v>7664.8595415452655</v>
      </c>
      <c r="T21" s="46">
        <f t="shared" si="1"/>
        <v>7664.8595415452655</v>
      </c>
      <c r="U21" s="46">
        <f t="shared" si="1"/>
        <v>7664.8595415452655</v>
      </c>
      <c r="V21" s="46">
        <f t="shared" si="1"/>
        <v>7664.8595415452655</v>
      </c>
      <c r="W21" s="46">
        <f t="shared" ref="I21:W22" si="2">V21</f>
        <v>7664.8595415452655</v>
      </c>
      <c r="X21" s="46">
        <f>W21</f>
        <v>7664.8595415452655</v>
      </c>
    </row>
    <row r="22" spans="1:26" ht="17" x14ac:dyDescent="0.25">
      <c r="A22" s="97">
        <v>4</v>
      </c>
      <c r="B22" s="37" t="s">
        <v>103</v>
      </c>
      <c r="C22" s="17" t="s">
        <v>104</v>
      </c>
      <c r="D22" s="96"/>
      <c r="E22" s="46">
        <f>SUM(D18:X19)/21</f>
        <v>1348935.8794585674</v>
      </c>
      <c r="F22" s="46">
        <f t="shared" ref="F22:H22" si="3">E22</f>
        <v>1348935.8794585674</v>
      </c>
      <c r="G22" s="46">
        <f t="shared" si="3"/>
        <v>1348935.8794585674</v>
      </c>
      <c r="H22" s="46">
        <f t="shared" si="3"/>
        <v>1348935.8794585674</v>
      </c>
      <c r="I22" s="46">
        <f t="shared" si="2"/>
        <v>1348935.8794585674</v>
      </c>
      <c r="J22" s="46">
        <f t="shared" si="2"/>
        <v>1348935.8794585674</v>
      </c>
      <c r="K22" s="46">
        <f t="shared" si="2"/>
        <v>1348935.8794585674</v>
      </c>
      <c r="L22" s="46">
        <f t="shared" si="2"/>
        <v>1348935.8794585674</v>
      </c>
      <c r="M22" s="46">
        <f t="shared" si="2"/>
        <v>1348935.8794585674</v>
      </c>
      <c r="N22" s="46">
        <f t="shared" si="2"/>
        <v>1348935.8794585674</v>
      </c>
      <c r="O22" s="46">
        <f t="shared" si="2"/>
        <v>1348935.8794585674</v>
      </c>
      <c r="P22" s="46">
        <f t="shared" si="2"/>
        <v>1348935.8794585674</v>
      </c>
      <c r="Q22" s="46">
        <f t="shared" si="2"/>
        <v>1348935.8794585674</v>
      </c>
      <c r="R22" s="46">
        <f t="shared" si="2"/>
        <v>1348935.8794585674</v>
      </c>
      <c r="S22" s="46">
        <f t="shared" si="2"/>
        <v>1348935.8794585674</v>
      </c>
      <c r="T22" s="46">
        <f t="shared" si="2"/>
        <v>1348935.8794585674</v>
      </c>
      <c r="U22" s="46">
        <f t="shared" si="2"/>
        <v>1348935.8794585674</v>
      </c>
      <c r="V22" s="46">
        <f t="shared" si="2"/>
        <v>1348935.8794585674</v>
      </c>
      <c r="W22" s="46">
        <f t="shared" si="2"/>
        <v>1348935.8794585674</v>
      </c>
      <c r="X22" s="46">
        <f>W22</f>
        <v>1348935.8794585674</v>
      </c>
    </row>
    <row r="23" spans="1:26" x14ac:dyDescent="0.2">
      <c r="A23" s="5" t="s">
        <v>105</v>
      </c>
      <c r="B23" s="37" t="s">
        <v>106</v>
      </c>
      <c r="C23" s="17" t="s">
        <v>107</v>
      </c>
      <c r="D23" s="96"/>
      <c r="E23" s="46">
        <f>IF(SUM($D23:D23)=0,IF($D$18+$D$19&gt;$E$22, IF((E18+E19)&lt;=E22,1,0),IF((E18+E19)&gt;=E22,1,0)),0)</f>
        <v>0</v>
      </c>
      <c r="F23" s="46">
        <f>IF(SUM($D23:E23)=0,IF($D$18+$D$19&gt;$E$22, IF((F18+F19)&lt;=F22,1,0),IF((F18+F19)&gt;=F22,1,0)),0)</f>
        <v>0</v>
      </c>
      <c r="G23" s="46">
        <f>IF(SUM($D23:F23)=0,IF($D$18+$D$19&gt;$E$22, IF((G18+G19)&lt;=G22,1,0),IF((G18+G19)&gt;=G22,1,0)),0)</f>
        <v>0</v>
      </c>
      <c r="H23" s="46">
        <f>IF(SUM($D23:G23)=0,IF($D$18+$D$19&gt;$E$22, IF((H18+H19)&lt;=H22,1,0),IF((H18+H19)&gt;=H22,1,0)),0)</f>
        <v>0</v>
      </c>
      <c r="I23" s="46">
        <f>IF(SUM($D23:H23)=0,IF($D$18+$D$19&gt;$E$22, IF((I18+I19)&lt;=I22,1,0),IF((I18+I19)&gt;=I22,1,0)),0)</f>
        <v>1</v>
      </c>
      <c r="J23" s="46">
        <f>IF(SUM($D23:I23)=0,IF($D$18+$D$19&gt;$E$22, IF((J18+J19)&lt;=J22,1,0),IF((J18+J19)&gt;=J22,1,0)),0)</f>
        <v>0</v>
      </c>
      <c r="K23" s="46">
        <f>IF(SUM($D23:J23)=0,IF($D$18+$D$19&gt;$E$22, IF((K18+K19)&lt;=K22,1,0),IF((K18+K19)&gt;=K22,1,0)),0)</f>
        <v>0</v>
      </c>
      <c r="L23" s="46">
        <f>IF(SUM($D23:K23)=0,IF($D$18+$D$19&gt;$E$22, IF((L18+L19)&lt;=L22,1,0),IF((L18+L19)&gt;=L22,1,0)),0)</f>
        <v>0</v>
      </c>
      <c r="M23" s="46">
        <f>IF(SUM($D23:L23)=0,IF($D$18+$D$19&gt;$E$22, IF((M18+M19)&lt;=M22,1,0),IF((M18+M19)&gt;=M22,1,0)),0)</f>
        <v>0</v>
      </c>
      <c r="N23" s="46">
        <f>IF(SUM($D23:M23)=0,IF($D$18+$D$19&gt;$E$22, IF((N18+N19)&lt;=N22,1,0),IF((N18+N19)&gt;=N22,1,0)),0)</f>
        <v>0</v>
      </c>
      <c r="O23" s="46">
        <f>IF(SUM($D23:N23)=0,IF($D$18+$D$19&gt;$E$22, IF((O18+O19)&lt;=O22,1,0),IF((O18+O19)&gt;=O22,1,0)),0)</f>
        <v>0</v>
      </c>
      <c r="P23" s="46">
        <f>IF(SUM($D23:O23)=0,IF($D$18+$D$19&gt;$E$22, IF((P18+P19)&lt;=P22,1,0),IF((P18+P19)&gt;=P22,1,0)),0)</f>
        <v>0</v>
      </c>
      <c r="Q23" s="46">
        <f>IF(SUM($D23:P23)=0,IF($D$18+$D$19&gt;$E$22, IF((Q18+Q19)&lt;=Q22,1,0),IF((Q18+Q19)&gt;=Q22,1,0)),0)</f>
        <v>0</v>
      </c>
      <c r="R23" s="46">
        <f>IF(SUM($D23:Q23)=0,IF($D$18+$D$19&gt;$E$22, IF((R18+R19)&lt;=R22,1,0),IF((R18+R19)&gt;=R22,1,0)),0)</f>
        <v>0</v>
      </c>
      <c r="S23" s="46">
        <f>IF(SUM($D23:R23)=0,IF($D$18+$D$19&gt;$E$22, IF((S18+S19)&lt;=S22,1,0),IF((S18+S19)&gt;=S22,1,0)),0)</f>
        <v>0</v>
      </c>
      <c r="T23" s="46">
        <f>IF(SUM($D23:S23)=0,IF($D$18+$D$19&gt;$E$22, IF((T18+T19)&lt;=T22,1,0),IF((T18+T19)&gt;=T22,1,0)),0)</f>
        <v>0</v>
      </c>
      <c r="U23" s="46">
        <f>IF(SUM($D23:T23)=0,IF($D$18+$D$19&gt;$E$22, IF((U18+U19)&lt;=U22,1,0),IF((U18+U19)&gt;=U22,1,0)),0)</f>
        <v>0</v>
      </c>
      <c r="V23" s="46">
        <f>IF(SUM($D23:U23)=0,IF($D$18+$D$19&gt;$E$22, IF((V18+V19)&lt;=V22,1,0),IF((V18+V19)&gt;=V22,1,0)),0)</f>
        <v>0</v>
      </c>
      <c r="W23" s="46">
        <f>IF(SUM($D23:V23)=0,IF($D$18+$D$19&gt;$E$22, IF((W18+W19)&lt;=W22,1,0),IF((W18+W19)&gt;=W22,1,0)),0)</f>
        <v>0</v>
      </c>
      <c r="X23" s="46">
        <f>IF(SUM($D23:W23)=0,IF($D$18+$D$19&gt;$E$22, IF((X18+X19)&lt;=X22,1,0),IF((X18+X19)&gt;=X22,1,0)),0)</f>
        <v>0</v>
      </c>
    </row>
    <row r="24" spans="1:26" ht="17" x14ac:dyDescent="0.25">
      <c r="A24" s="5" t="s">
        <v>108</v>
      </c>
      <c r="B24" s="38" t="s">
        <v>109</v>
      </c>
      <c r="C24" s="79" t="s">
        <v>110</v>
      </c>
      <c r="D24" s="98"/>
      <c r="E24" s="103">
        <f>IF(E23=1,E22-(D18+D19),IF(SUM($D23:D23)=1,0,((E18-D18)+(E19-D19))))</f>
        <v>-55305.582277048437</v>
      </c>
      <c r="F24" s="103">
        <f>IF(F23=1,F22-(E18+E19),IF(SUM($D23:E23)=1,0,((F18-E18)+(F19-E19))))</f>
        <v>-55305.582277048437</v>
      </c>
      <c r="G24" s="103">
        <f>IF(G23=1,G22-(F18+F19),IF(SUM($D23:F23)=1,0,((G18-F18)+(G19-F19))))</f>
        <v>-55305.582277048437</v>
      </c>
      <c r="H24" s="103">
        <f>IF(H23=1,H22-(G18+G19),IF(SUM($D23:G23)=1,0,((H18-G18)+(H19-G19))))</f>
        <v>-40820.242698555609</v>
      </c>
      <c r="I24" s="103">
        <f>IF(I23=1,I22-(H18+H19),IF(SUM($D23:H23)=1,0,((I18-H18)+(I19-H19))))</f>
        <v>-14809.13101173169</v>
      </c>
      <c r="J24" s="103">
        <f>IF(J23=1,J22-(I18+I19),IF(SUM($D23:I23)=1,0,((J18-I18)+(J19-I19))))</f>
        <v>0</v>
      </c>
      <c r="K24" s="103">
        <f>IF(K23=1,K22-(J18+J19),IF(SUM($D23:J23)=1,0,((K18-J18)+(K19-J19))))</f>
        <v>0</v>
      </c>
      <c r="L24" s="103">
        <f>IF(L23=1,L22-(K18+K19),IF(SUM($D23:K23)=1,0,((L18-K18)+(L19-K19))))</f>
        <v>0</v>
      </c>
      <c r="M24" s="103">
        <f>IF(M23=1,M22-(L18+L19),IF(SUM($D23:L23)=1,0,((M18-L18)+(M19-L19))))</f>
        <v>0</v>
      </c>
      <c r="N24" s="103">
        <f>IF(N23=1,N22-(M18+M19),IF(SUM($D23:M23)=1,0,((N18-M18)+(N19-M19))))</f>
        <v>0</v>
      </c>
      <c r="O24" s="103">
        <f>IF(O23=1,O22-(N18+N19),IF(SUM($D23:N23)=1,0,((O18-N18)+(O19-N19))))</f>
        <v>0</v>
      </c>
      <c r="P24" s="103">
        <f>IF(P23=1,P22-(O18+O19),IF(SUM($D23:O23)=1,0,((P18-O18)+(P19-O19))))</f>
        <v>0</v>
      </c>
      <c r="Q24" s="103">
        <f>IF(Q23=1,Q22-(P18+P19),IF(SUM($D23:P23)=1,0,((Q18-P18)+(Q19-P19))))</f>
        <v>0</v>
      </c>
      <c r="R24" s="103">
        <f>IF(R23=1,R22-(Q18+Q19),IF(SUM($D23:Q23)=1,0,((R18-Q18)+(R19-Q19))))</f>
        <v>0</v>
      </c>
      <c r="S24" s="103">
        <f>IF(S23=1,S22-(R18+R19),IF(SUM($D23:R23)=1,0,((S18-R18)+(S19-R19))))</f>
        <v>0</v>
      </c>
      <c r="T24" s="103">
        <f>IF(T23=1,T22-(S18+S19),IF(SUM($D23:S23)=1,0,((T18-S18)+(T19-S19))))</f>
        <v>0</v>
      </c>
      <c r="U24" s="103">
        <f>IF(U23=1,U22-(T18+T19),IF(SUM($D23:T23)=1,0,((U18-T18)+(U19-T19))))</f>
        <v>0</v>
      </c>
      <c r="V24" s="103">
        <f>IF(V23=1,V22-(U18+U19),IF(SUM($D23:U23)=1,0,((V18-U18)+(V19-U19))))</f>
        <v>0</v>
      </c>
      <c r="W24" s="103">
        <f>IF(W23=1,W22-(V18+V19),IF(SUM($D23:V23)=1,0,((W18-V18)+(W19-V19))))</f>
        <v>0</v>
      </c>
      <c r="X24" s="103">
        <f>IF(X23=1,X22-(W18+W19),IF(SUM($D23:W23)=1,0,((X18-W18)+(X19-W19))))</f>
        <v>0</v>
      </c>
    </row>
    <row r="25" spans="1:26" x14ac:dyDescent="0.2">
      <c r="A25" s="5"/>
      <c r="B25" s="37"/>
      <c r="C25" s="47" t="s">
        <v>111</v>
      </c>
      <c r="D25" s="55"/>
      <c r="E25" s="55">
        <v>0</v>
      </c>
      <c r="F25" s="55">
        <v>0</v>
      </c>
      <c r="G25" s="55">
        <v>0</v>
      </c>
      <c r="H25" s="55">
        <v>0</v>
      </c>
      <c r="I25" s="55">
        <v>0</v>
      </c>
      <c r="J25" s="55">
        <v>0</v>
      </c>
      <c r="K25" s="55">
        <v>0</v>
      </c>
      <c r="L25" s="55">
        <v>0</v>
      </c>
      <c r="M25" s="55">
        <v>0</v>
      </c>
      <c r="N25" s="55">
        <v>0</v>
      </c>
      <c r="O25" s="77">
        <v>0</v>
      </c>
      <c r="P25" s="77">
        <v>1</v>
      </c>
      <c r="Q25" s="77">
        <v>1</v>
      </c>
      <c r="R25" s="77">
        <v>1</v>
      </c>
      <c r="S25" s="77">
        <v>1</v>
      </c>
      <c r="T25" s="55"/>
      <c r="U25" s="55"/>
      <c r="V25" s="55"/>
      <c r="W25" s="55"/>
      <c r="X25" s="55"/>
    </row>
    <row r="26" spans="1:26" ht="17" x14ac:dyDescent="0.25">
      <c r="A26" s="5"/>
      <c r="B26" s="37"/>
      <c r="C26" s="48" t="s">
        <v>112</v>
      </c>
      <c r="D26" s="55"/>
      <c r="E26" s="55"/>
      <c r="F26" s="55"/>
      <c r="G26" s="55"/>
      <c r="H26" s="55"/>
      <c r="I26" s="55"/>
      <c r="J26" s="55"/>
      <c r="K26" s="55"/>
      <c r="L26" s="55"/>
      <c r="M26" s="55"/>
      <c r="N26" s="55"/>
      <c r="O26" s="77"/>
      <c r="P26" s="77">
        <v>2668</v>
      </c>
      <c r="Q26" s="77">
        <v>2668</v>
      </c>
      <c r="R26" s="77">
        <v>2668</v>
      </c>
      <c r="S26" s="77">
        <v>2668</v>
      </c>
      <c r="T26" s="55"/>
      <c r="U26" s="55"/>
      <c r="V26" s="55"/>
      <c r="W26" s="55"/>
      <c r="X26" s="55"/>
    </row>
    <row r="27" spans="1:26" ht="17" x14ac:dyDescent="0.25">
      <c r="A27" s="5"/>
      <c r="B27" s="37"/>
      <c r="C27" s="48" t="s">
        <v>113</v>
      </c>
      <c r="D27" s="58"/>
      <c r="E27" s="58"/>
      <c r="F27" s="58"/>
      <c r="G27" s="58"/>
      <c r="H27" s="58"/>
      <c r="I27" s="58"/>
      <c r="J27" s="58"/>
      <c r="K27" s="58"/>
      <c r="L27" s="58"/>
      <c r="M27" s="58"/>
      <c r="N27" s="58"/>
      <c r="O27" s="78"/>
      <c r="P27" s="78">
        <v>231.15688345656648</v>
      </c>
      <c r="Q27" s="78">
        <v>231.15688345656648</v>
      </c>
      <c r="R27" s="78">
        <v>231.15688345656648</v>
      </c>
      <c r="S27" s="78">
        <v>231.15688345656648</v>
      </c>
      <c r="T27" s="58"/>
      <c r="U27" s="58"/>
      <c r="V27" s="58"/>
      <c r="W27" s="58"/>
      <c r="X27" s="58"/>
    </row>
    <row r="28" spans="1:26" x14ac:dyDescent="0.2">
      <c r="A28" s="5"/>
      <c r="B28" s="37"/>
      <c r="C28" s="48" t="s">
        <v>114</v>
      </c>
      <c r="D28" s="55"/>
      <c r="E28" s="55"/>
      <c r="F28" s="55"/>
      <c r="G28" s="55"/>
      <c r="H28" s="55"/>
      <c r="I28" s="55"/>
      <c r="J28" s="55"/>
      <c r="K28" s="55"/>
      <c r="L28" s="55"/>
      <c r="M28" s="55"/>
      <c r="N28" s="55"/>
      <c r="O28" s="77"/>
      <c r="P28" s="77">
        <v>-27.944399999999998</v>
      </c>
      <c r="Q28" s="77">
        <v>-27.944399999999998</v>
      </c>
      <c r="R28" s="77">
        <v>-27.944399999999998</v>
      </c>
      <c r="S28" s="77">
        <v>-27.944399999999998</v>
      </c>
      <c r="T28" s="55"/>
      <c r="U28" s="55"/>
      <c r="V28" s="55"/>
      <c r="W28" s="55"/>
      <c r="X28" s="55"/>
    </row>
    <row r="29" spans="1:26" ht="17" x14ac:dyDescent="0.25">
      <c r="A29" s="5">
        <v>1</v>
      </c>
      <c r="B29" s="37" t="s">
        <v>95</v>
      </c>
      <c r="C29" s="48" t="s">
        <v>115</v>
      </c>
      <c r="D29" s="55">
        <f>D18</f>
        <v>1456879.68</v>
      </c>
      <c r="E29" s="55">
        <f t="shared" ref="E29:N29" si="4">IF(E25=1,IF(D25=1,(E18-D18)+E26+D29,(E18-D18)+E26+D18),E18)</f>
        <v>1405574.68</v>
      </c>
      <c r="F29" s="55">
        <f t="shared" si="4"/>
        <v>1354269.68</v>
      </c>
      <c r="G29" s="55">
        <f t="shared" si="4"/>
        <v>1302964.68</v>
      </c>
      <c r="H29" s="55">
        <f t="shared" si="4"/>
        <v>1265570.230135092</v>
      </c>
      <c r="I29" s="55">
        <f t="shared" si="4"/>
        <v>1236382.681935092</v>
      </c>
      <c r="J29" s="55">
        <f t="shared" si="4"/>
        <v>1231366.5835999998</v>
      </c>
      <c r="K29" s="55">
        <f t="shared" si="4"/>
        <v>1224143.5835999998</v>
      </c>
      <c r="L29" s="55">
        <f t="shared" si="4"/>
        <v>1219929.3426939999</v>
      </c>
      <c r="M29" s="55">
        <f t="shared" si="4"/>
        <v>1215715.101788</v>
      </c>
      <c r="N29" s="55">
        <f t="shared" si="4"/>
        <v>1211500.8608820001</v>
      </c>
      <c r="O29" s="55">
        <f t="shared" ref="O29:S29" si="5">IF(O25=1,IF(N25=1,(O18-N18)+O26+N29,(O18-N18)+O26+N18),O18)</f>
        <v>1212624.8608820001</v>
      </c>
      <c r="P29" s="55">
        <f t="shared" si="5"/>
        <v>1216416.8608820001</v>
      </c>
      <c r="Q29" s="55">
        <f t="shared" si="5"/>
        <v>1220208.8608820001</v>
      </c>
      <c r="R29" s="55">
        <f t="shared" si="5"/>
        <v>1224000.8608820001</v>
      </c>
      <c r="S29" s="55">
        <f t="shared" si="5"/>
        <v>1227792.8608820001</v>
      </c>
      <c r="T29" s="55"/>
      <c r="U29" s="55"/>
      <c r="V29" s="55"/>
      <c r="W29" s="55"/>
      <c r="X29" s="55"/>
      <c r="Z29" s="1"/>
    </row>
    <row r="30" spans="1:26" ht="17" x14ac:dyDescent="0.25">
      <c r="A30" s="5">
        <v>2</v>
      </c>
      <c r="B30" s="37" t="s">
        <v>97</v>
      </c>
      <c r="C30" s="48" t="s">
        <v>116</v>
      </c>
      <c r="D30" s="58">
        <f>D19</f>
        <v>113602.32000000002</v>
      </c>
      <c r="E30" s="58">
        <f t="shared" ref="E30:N30" si="6">IF(E25=1,IF(D25=1,(E19-D19)+E27+D30,(E19-D19)+E27+D19),E19)</f>
        <v>109601.73772295158</v>
      </c>
      <c r="F30" s="58">
        <f t="shared" si="6"/>
        <v>105601.15544590315</v>
      </c>
      <c r="G30" s="58">
        <f t="shared" si="6"/>
        <v>101600.57316885471</v>
      </c>
      <c r="H30" s="58">
        <f t="shared" si="6"/>
        <v>98174.78033520699</v>
      </c>
      <c r="I30" s="58">
        <f t="shared" si="6"/>
        <v>95088.099930198368</v>
      </c>
      <c r="J30" s="58">
        <f t="shared" si="6"/>
        <v>94624.239284551149</v>
      </c>
      <c r="K30" s="58">
        <f t="shared" si="6"/>
        <v>94069.18858766272</v>
      </c>
      <c r="L30" s="58">
        <f t="shared" si="6"/>
        <v>93774.818316276782</v>
      </c>
      <c r="M30" s="58">
        <f t="shared" si="6"/>
        <v>93480.448044890829</v>
      </c>
      <c r="N30" s="58">
        <f t="shared" si="6"/>
        <v>93186.077773504891</v>
      </c>
      <c r="O30" s="58">
        <f t="shared" ref="O30:S30" si="7">IF(O25=1,IF(N25=1,(O19-N19)+O27+N30,(O19-N19)+O27+N19),O19)</f>
        <v>93272.533470565773</v>
      </c>
      <c r="P30" s="58">
        <f t="shared" si="7"/>
        <v>93590.146051083226</v>
      </c>
      <c r="Q30" s="58">
        <f t="shared" si="7"/>
        <v>93907.758631600678</v>
      </c>
      <c r="R30" s="58">
        <f t="shared" si="7"/>
        <v>94225.371212118131</v>
      </c>
      <c r="S30" s="58">
        <f t="shared" si="7"/>
        <v>94542.983792635583</v>
      </c>
      <c r="T30" s="58"/>
      <c r="U30" s="58"/>
      <c r="V30" s="58"/>
      <c r="W30" s="58"/>
      <c r="X30" s="58"/>
      <c r="Z30" s="1"/>
    </row>
    <row r="31" spans="1:26" ht="17" x14ac:dyDescent="0.25">
      <c r="A31" s="5">
        <v>3</v>
      </c>
      <c r="B31" s="37" t="s">
        <v>99</v>
      </c>
      <c r="C31" s="48" t="s">
        <v>117</v>
      </c>
      <c r="D31" s="55"/>
      <c r="E31" s="55">
        <f t="shared" ref="E31:N31" si="8">IF(E25=1,E20+E28,E20)</f>
        <v>14251.708559999999</v>
      </c>
      <c r="F31" s="55">
        <f t="shared" si="8"/>
        <v>14251.708559999999</v>
      </c>
      <c r="G31" s="55">
        <f t="shared" si="8"/>
        <v>14251.708559999999</v>
      </c>
      <c r="H31" s="55">
        <f t="shared" si="8"/>
        <v>12924.870949056633</v>
      </c>
      <c r="I31" s="55">
        <f t="shared" si="8"/>
        <v>12142.067559358657</v>
      </c>
      <c r="J31" s="55">
        <f t="shared" si="8"/>
        <v>6657.1031261999997</v>
      </c>
      <c r="K31" s="55">
        <f t="shared" si="8"/>
        <v>6657.1031261999988</v>
      </c>
      <c r="L31" s="55">
        <f t="shared" si="8"/>
        <v>6356.227216799999</v>
      </c>
      <c r="M31" s="55">
        <f t="shared" si="8"/>
        <v>6356.227216799999</v>
      </c>
      <c r="N31" s="55">
        <f t="shared" si="8"/>
        <v>6356.227216799999</v>
      </c>
      <c r="O31" s="55">
        <f t="shared" ref="O31:S31" si="9">IF(O25=1,O20+O28,O20)</f>
        <v>5283.1538739689995</v>
      </c>
      <c r="P31" s="55">
        <f t="shared" si="9"/>
        <v>5255.2094739689992</v>
      </c>
      <c r="Q31" s="55">
        <f t="shared" si="9"/>
        <v>5255.2094739689992</v>
      </c>
      <c r="R31" s="55">
        <f t="shared" si="9"/>
        <v>5255.2094739689992</v>
      </c>
      <c r="S31" s="55">
        <f t="shared" si="9"/>
        <v>5255.2094739689992</v>
      </c>
      <c r="T31" s="55"/>
      <c r="U31" s="55"/>
      <c r="V31" s="55"/>
      <c r="W31" s="55"/>
      <c r="X31" s="55"/>
      <c r="Z31" s="1"/>
    </row>
    <row r="32" spans="1:26" ht="17" x14ac:dyDescent="0.25">
      <c r="A32" s="5" t="s">
        <v>108</v>
      </c>
      <c r="B32" s="38" t="s">
        <v>109</v>
      </c>
      <c r="C32" s="49" t="s">
        <v>118</v>
      </c>
      <c r="D32" s="49"/>
      <c r="E32" s="102">
        <f>IF(E23=1,E22-(D29+D30),IF(SUM($D23:D23)=1,0,((E29-D29)+(E30-D30))))</f>
        <v>-55305.582277048437</v>
      </c>
      <c r="F32" s="102">
        <f>IF(F23=1,F22-(E29+E30),IF(SUM($D23:E23)=1,0,((F29-E29)+(F30-E30))))</f>
        <v>-55305.582277048437</v>
      </c>
      <c r="G32" s="102">
        <f>IF(G23=1,G22-(F29+F30),IF(SUM($D23:F23)=1,0,((G29-F29)+(G30-F30))))</f>
        <v>-55305.582277048437</v>
      </c>
      <c r="H32" s="102">
        <f>IF(H23=1,H22-(G29+G30),IF(SUM($D23:G23)=1,0,((H29-G29)+(H30-G30))))</f>
        <v>-40820.242698555609</v>
      </c>
      <c r="I32" s="102">
        <f>IF(I23=1,I22-(H29+H30),IF(SUM($D23:H23)=1,0,((I29-H29)+(I30-H30))))</f>
        <v>-14809.13101173169</v>
      </c>
      <c r="J32" s="102">
        <f>IF(J23=1,J22-(I29+I30),IF(SUM($D23:I23)=1,0,((J29-I29)+(J30-I30))))</f>
        <v>0</v>
      </c>
      <c r="K32" s="102">
        <f>IF(K23=1,K22-(J29+J30),IF(SUM($D23:J23)=1,0,((K29-J29)+(K30-J30))))</f>
        <v>0</v>
      </c>
      <c r="L32" s="102">
        <f>IF(L23=1,L22-(K29+K30),IF(SUM($D23:K23)=1,0,((L29-K29)+(L30-K30))))</f>
        <v>0</v>
      </c>
      <c r="M32" s="102">
        <f>IF(M23=1,M22-(L29+L30),IF(SUM($D23:L23)=1,0,((M29-L29)+(M30-L30))))</f>
        <v>0</v>
      </c>
      <c r="N32" s="102">
        <f>IF(N23=1,N22-(M29+M30),IF(SUM($D23:M23)=1,0,((N29-M29)+(N30-M30))))</f>
        <v>0</v>
      </c>
      <c r="O32" s="102">
        <f>IF(O23=1,O22-(N29+N30),IF(SUM($D23:N23)=1,0,((O29-N29)+(O30-N30))))</f>
        <v>0</v>
      </c>
      <c r="P32" s="102">
        <f>IF(P23=1,P22-(O29+O30),IF(SUM($D23:O23)=1,0,((P29-O29)+(P30-O30))))</f>
        <v>0</v>
      </c>
      <c r="Q32" s="102">
        <f>IF(Q23=1,Q22-(P29+P30),IF(SUM($D23:P23)=1,0,((Q29-P29)+(Q30-P30))))</f>
        <v>0</v>
      </c>
      <c r="R32" s="102">
        <f>IF(R23=1,R22-(Q29+Q30),IF(SUM($D23:Q23)=1,0,((R29-Q29)+(R30-Q30))))</f>
        <v>0</v>
      </c>
      <c r="S32" s="102">
        <f>IF(S23=1,S22-(R29+R30),IF(SUM($D23:R23)=1,0,((S29-R29)+(S30-R30))))</f>
        <v>0</v>
      </c>
      <c r="T32" s="55"/>
      <c r="U32" s="55"/>
      <c r="V32" s="55"/>
      <c r="W32" s="55"/>
      <c r="X32" s="55"/>
      <c r="Z32" s="1"/>
    </row>
    <row r="33" spans="1:26" x14ac:dyDescent="0.2">
      <c r="A33" s="5"/>
      <c r="B33" s="37"/>
      <c r="C33" s="25" t="s">
        <v>119</v>
      </c>
      <c r="D33" s="60"/>
      <c r="E33" s="61"/>
      <c r="F33" s="61"/>
      <c r="G33" s="61"/>
      <c r="H33" s="61"/>
      <c r="I33" s="61"/>
      <c r="J33" s="61"/>
      <c r="K33" s="61"/>
      <c r="L33" s="61"/>
      <c r="M33" s="61"/>
      <c r="N33" s="61"/>
      <c r="O33" s="61"/>
      <c r="P33" s="61"/>
      <c r="Q33" s="61"/>
      <c r="R33" s="61"/>
      <c r="S33" s="61"/>
      <c r="T33" s="61"/>
      <c r="U33" s="61"/>
      <c r="V33" s="61"/>
      <c r="W33" s="61"/>
      <c r="X33" s="61"/>
    </row>
    <row r="34" spans="1:26" ht="17" x14ac:dyDescent="0.25">
      <c r="A34" s="5">
        <v>13</v>
      </c>
      <c r="B34" s="38" t="s">
        <v>120</v>
      </c>
      <c r="C34" s="26" t="s">
        <v>121</v>
      </c>
      <c r="D34" s="62">
        <v>1456879.68</v>
      </c>
      <c r="E34" s="62">
        <v>1493301.672</v>
      </c>
      <c r="F34" s="62">
        <v>1529588.9026295999</v>
      </c>
      <c r="G34" s="62">
        <v>1565687.2007316584</v>
      </c>
      <c r="H34" s="62">
        <v>1601541.4376284133</v>
      </c>
      <c r="I34" s="62">
        <v>1637095.657543764</v>
      </c>
      <c r="J34" s="62">
        <v>1672293.214180955</v>
      </c>
      <c r="K34" s="62">
        <v>1707076.9130359187</v>
      </c>
      <c r="L34" s="62">
        <v>1741389.1589879408</v>
      </c>
      <c r="M34" s="62">
        <v>1775172.1086723069</v>
      </c>
      <c r="N34" s="62">
        <v>1808367.8271044791</v>
      </c>
      <c r="O34" s="62">
        <v>1840918.4479923598</v>
      </c>
      <c r="P34" s="62">
        <v>1872766.3371426277</v>
      </c>
      <c r="Q34" s="62">
        <v>1903854.2583391953</v>
      </c>
      <c r="R34" s="62">
        <v>1934125.5410467885</v>
      </c>
      <c r="S34" s="62">
        <v>1963524.2492706997</v>
      </c>
      <c r="T34" s="62">
        <v>1991995.3508851249</v>
      </c>
      <c r="U34" s="62">
        <v>2019484.8867273396</v>
      </c>
      <c r="V34" s="62">
        <v>2045940.1387434679</v>
      </c>
      <c r="W34" s="62">
        <v>2071309.796463887</v>
      </c>
      <c r="X34" s="62">
        <v>2095544.1210825145</v>
      </c>
      <c r="Z34" s="1"/>
    </row>
    <row r="35" spans="1:26" ht="17" x14ac:dyDescent="0.25">
      <c r="A35" s="5">
        <v>14</v>
      </c>
      <c r="B35" s="38" t="s">
        <v>122</v>
      </c>
      <c r="C35" s="26" t="s">
        <v>123</v>
      </c>
      <c r="D35" s="62">
        <v>113602.32000000002</v>
      </c>
      <c r="E35" s="62">
        <v>113602.32000000002</v>
      </c>
      <c r="F35" s="62">
        <v>113602.32000000002</v>
      </c>
      <c r="G35" s="62">
        <v>113602.32000000002</v>
      </c>
      <c r="H35" s="62">
        <v>113602.32000000002</v>
      </c>
      <c r="I35" s="62">
        <v>113602.32000000002</v>
      </c>
      <c r="J35" s="62">
        <v>113602.32000000002</v>
      </c>
      <c r="K35" s="62">
        <v>113602.32000000002</v>
      </c>
      <c r="L35" s="62">
        <v>113602.32000000002</v>
      </c>
      <c r="M35" s="62">
        <v>113602.32000000002</v>
      </c>
      <c r="N35" s="62">
        <v>113602.32000000002</v>
      </c>
      <c r="O35" s="62">
        <v>117689.7314736</v>
      </c>
      <c r="P35" s="62">
        <v>117689.7314736</v>
      </c>
      <c r="Q35" s="62">
        <v>117689.7314736</v>
      </c>
      <c r="R35" s="62">
        <v>117689.7314736</v>
      </c>
      <c r="S35" s="62">
        <v>117689.7314736</v>
      </c>
      <c r="T35" s="62">
        <v>117689.7314736</v>
      </c>
      <c r="U35" s="62">
        <v>117689.7314736</v>
      </c>
      <c r="V35" s="62">
        <v>117689.7314736</v>
      </c>
      <c r="W35" s="62">
        <v>117689.7314736</v>
      </c>
      <c r="X35" s="62">
        <v>117689.7314736</v>
      </c>
      <c r="Z35" s="1"/>
    </row>
    <row r="36" spans="1:26" ht="17" x14ac:dyDescent="0.25">
      <c r="A36" s="5">
        <v>24</v>
      </c>
      <c r="B36" s="38" t="s">
        <v>124</v>
      </c>
      <c r="C36" s="26" t="s">
        <v>125</v>
      </c>
      <c r="D36" s="63"/>
      <c r="E36" s="62">
        <v>0</v>
      </c>
      <c r="F36" s="62">
        <v>0</v>
      </c>
      <c r="G36" s="62">
        <v>0</v>
      </c>
      <c r="H36" s="62">
        <v>0</v>
      </c>
      <c r="I36" s="62">
        <v>0</v>
      </c>
      <c r="J36" s="62">
        <v>0</v>
      </c>
      <c r="K36" s="62">
        <v>0</v>
      </c>
      <c r="L36" s="62">
        <v>0</v>
      </c>
      <c r="M36" s="62">
        <v>0</v>
      </c>
      <c r="N36" s="62">
        <v>0</v>
      </c>
      <c r="O36" s="62">
        <v>0</v>
      </c>
      <c r="P36" s="62">
        <v>0</v>
      </c>
      <c r="Q36" s="62">
        <v>0</v>
      </c>
      <c r="R36" s="62">
        <v>0</v>
      </c>
      <c r="S36" s="62">
        <v>0</v>
      </c>
      <c r="T36" s="62">
        <v>0</v>
      </c>
      <c r="U36" s="62">
        <v>0</v>
      </c>
      <c r="V36" s="62">
        <v>0</v>
      </c>
      <c r="W36" s="62">
        <v>0</v>
      </c>
      <c r="X36" s="62">
        <v>0</v>
      </c>
      <c r="Z36" s="1"/>
    </row>
    <row r="37" spans="1:26" ht="17" x14ac:dyDescent="0.25">
      <c r="A37" s="5">
        <v>15</v>
      </c>
      <c r="B37" s="39" t="s">
        <v>126</v>
      </c>
      <c r="C37" s="27" t="s">
        <v>127</v>
      </c>
      <c r="D37" s="64"/>
      <c r="E37" s="65">
        <f>(E34-D34)+(E35-D35)</f>
        <v>36421.992000000086</v>
      </c>
      <c r="F37" s="65">
        <f t="shared" ref="F37:X37" si="10">(F34-E34)+(F35-E35)</f>
        <v>36287.230629599886</v>
      </c>
      <c r="G37" s="65">
        <f t="shared" si="10"/>
        <v>36098.29810205847</v>
      </c>
      <c r="H37" s="65">
        <f t="shared" si="10"/>
        <v>35854.236896754941</v>
      </c>
      <c r="I37" s="65">
        <f t="shared" si="10"/>
        <v>35554.219915350666</v>
      </c>
      <c r="J37" s="65">
        <f t="shared" si="10"/>
        <v>35197.556637190981</v>
      </c>
      <c r="K37" s="65">
        <f t="shared" si="10"/>
        <v>34783.698854963761</v>
      </c>
      <c r="L37" s="65">
        <f t="shared" si="10"/>
        <v>34312.245952022029</v>
      </c>
      <c r="M37" s="65">
        <f t="shared" si="10"/>
        <v>33782.949684366118</v>
      </c>
      <c r="N37" s="65">
        <f t="shared" si="10"/>
        <v>33195.718432172202</v>
      </c>
      <c r="O37" s="65">
        <f t="shared" si="10"/>
        <v>36638.032361480655</v>
      </c>
      <c r="P37" s="65">
        <f t="shared" si="10"/>
        <v>31847.889150267933</v>
      </c>
      <c r="Q37" s="65">
        <f t="shared" si="10"/>
        <v>31087.921196567593</v>
      </c>
      <c r="R37" s="65">
        <f t="shared" si="10"/>
        <v>30271.282707593171</v>
      </c>
      <c r="S37" s="65">
        <f t="shared" si="10"/>
        <v>29398.708223911235</v>
      </c>
      <c r="T37" s="65">
        <f t="shared" si="10"/>
        <v>28471.101614425192</v>
      </c>
      <c r="U37" s="65">
        <f t="shared" si="10"/>
        <v>27489.535842214711</v>
      </c>
      <c r="V37" s="65">
        <f t="shared" si="10"/>
        <v>26455.252016128274</v>
      </c>
      <c r="W37" s="65">
        <f t="shared" si="10"/>
        <v>25369.657720419113</v>
      </c>
      <c r="X37" s="65">
        <f t="shared" si="10"/>
        <v>24234.32461862755</v>
      </c>
      <c r="Z37" s="1"/>
    </row>
    <row r="38" spans="1:26" x14ac:dyDescent="0.2">
      <c r="A38" s="5"/>
      <c r="B38" s="39"/>
      <c r="C38" s="21" t="s">
        <v>128</v>
      </c>
      <c r="D38" s="22"/>
      <c r="E38" s="22"/>
      <c r="F38" s="22"/>
      <c r="G38" s="22"/>
      <c r="H38" s="22"/>
      <c r="I38" s="22"/>
      <c r="J38" s="22"/>
      <c r="K38" s="22"/>
      <c r="L38" s="22"/>
      <c r="M38" s="22"/>
      <c r="N38" s="22"/>
      <c r="O38" s="22"/>
      <c r="P38" s="22"/>
      <c r="Q38" s="22"/>
      <c r="R38" s="22"/>
      <c r="S38" s="22"/>
      <c r="T38" s="22"/>
      <c r="U38" s="22"/>
      <c r="V38" s="22"/>
      <c r="W38" s="22"/>
      <c r="X38" s="22"/>
    </row>
    <row r="39" spans="1:26" ht="17" x14ac:dyDescent="0.25">
      <c r="A39" s="5">
        <v>12</v>
      </c>
      <c r="B39" s="39" t="s">
        <v>129</v>
      </c>
      <c r="C39" s="23" t="s">
        <v>130</v>
      </c>
      <c r="D39" s="24">
        <f>SQRT((($D$18*$E$7^2)+($D$19*$E$8^2)+(AVERAGE($E20:$X20)*$E$7^2))/ SUM($D$18:$D$19,AVERAGE($E20:$X20)))</f>
        <v>0.10094984105421034</v>
      </c>
      <c r="E39" s="24">
        <f t="shared" ref="E39:X39" si="11">SQRT((($D$18*$E$7^2)+($D$19*$E$8^2)+(AVERAGE($E20:$X20)*$E$7^2))/ SUM($D$18:$D$19,AVERAGE($E20:$X20)))</f>
        <v>0.10094984105421034</v>
      </c>
      <c r="F39" s="24">
        <f t="shared" si="11"/>
        <v>0.10094984105421034</v>
      </c>
      <c r="G39" s="24">
        <f t="shared" si="11"/>
        <v>0.10094984105421034</v>
      </c>
      <c r="H39" s="24">
        <f t="shared" si="11"/>
        <v>0.10094984105421034</v>
      </c>
      <c r="I39" s="24">
        <f t="shared" si="11"/>
        <v>0.10094984105421034</v>
      </c>
      <c r="J39" s="24">
        <f t="shared" si="11"/>
        <v>0.10094984105421034</v>
      </c>
      <c r="K39" s="24">
        <f t="shared" si="11"/>
        <v>0.10094984105421034</v>
      </c>
      <c r="L39" s="24">
        <f t="shared" si="11"/>
        <v>0.10094984105421034</v>
      </c>
      <c r="M39" s="24">
        <f t="shared" si="11"/>
        <v>0.10094984105421034</v>
      </c>
      <c r="N39" s="24">
        <f t="shared" si="11"/>
        <v>0.10094984105421034</v>
      </c>
      <c r="O39" s="24">
        <f t="shared" si="11"/>
        <v>0.10094984105421034</v>
      </c>
      <c r="P39" s="24">
        <f t="shared" si="11"/>
        <v>0.10094984105421034</v>
      </c>
      <c r="Q39" s="24">
        <f t="shared" si="11"/>
        <v>0.10094984105421034</v>
      </c>
      <c r="R39" s="24">
        <f t="shared" si="11"/>
        <v>0.10094984105421034</v>
      </c>
      <c r="S39" s="24">
        <f t="shared" si="11"/>
        <v>0.10094984105421034</v>
      </c>
      <c r="T39" s="24">
        <f t="shared" si="11"/>
        <v>0.10094984105421034</v>
      </c>
      <c r="U39" s="24">
        <f t="shared" si="11"/>
        <v>0.10094984105421034</v>
      </c>
      <c r="V39" s="24">
        <f t="shared" si="11"/>
        <v>0.10094984105421034</v>
      </c>
      <c r="W39" s="24">
        <f t="shared" si="11"/>
        <v>0.10094984105421034</v>
      </c>
      <c r="X39" s="24">
        <f t="shared" si="11"/>
        <v>0.10094984105421034</v>
      </c>
    </row>
    <row r="40" spans="1:26" ht="17" x14ac:dyDescent="0.25">
      <c r="A40" s="5">
        <v>20</v>
      </c>
      <c r="B40" s="39" t="s">
        <v>131</v>
      </c>
      <c r="C40" s="23" t="s">
        <v>132</v>
      </c>
      <c r="D40" s="24">
        <f t="shared" ref="D40:N40" si="12">SQRT(((D$34*$E$7^2)+(D$35*$E$8^2)+(D$36*$E$7^2))/SUM(D$34:D$36))</f>
        <v>0.10107765783488372</v>
      </c>
      <c r="E40" s="24">
        <f t="shared" si="12"/>
        <v>0.10047977439483288</v>
      </c>
      <c r="F40" s="24">
        <f t="shared" si="12"/>
        <v>9.9907135318081416E-2</v>
      </c>
      <c r="G40" s="24">
        <f t="shared" si="12"/>
        <v>9.9358966715118888E-2</v>
      </c>
      <c r="H40" s="24">
        <f t="shared" si="12"/>
        <v>9.8834522214621204E-2</v>
      </c>
      <c r="I40" s="24">
        <f t="shared" si="12"/>
        <v>9.8333082906320715E-2</v>
      </c>
      <c r="J40" s="24">
        <f t="shared" si="12"/>
        <v>9.7853957213926437E-2</v>
      </c>
      <c r="K40" s="24">
        <f t="shared" si="12"/>
        <v>9.7396480707696922E-2</v>
      </c>
      <c r="L40" s="24">
        <f t="shared" si="12"/>
        <v>9.6960015865490717E-2</v>
      </c>
      <c r="M40" s="24">
        <f t="shared" si="12"/>
        <v>9.6543951790389562E-2</v>
      </c>
      <c r="N40" s="24">
        <f t="shared" si="12"/>
        <v>9.6147703892304343E-2</v>
      </c>
      <c r="O40" s="24">
        <f t="shared" ref="O40:X40" si="13">SQRT(((O$34*$S$7^2)+(O$35*$S$8^2)+(O$36*$S$7^2))/SUM(O$34:O$36))</f>
        <v>0.10388437130507376</v>
      </c>
      <c r="P40" s="24">
        <f t="shared" si="13"/>
        <v>0.10367685565792774</v>
      </c>
      <c r="Q40" s="24">
        <f t="shared" si="13"/>
        <v>0.1034802152739273</v>
      </c>
      <c r="R40" s="24">
        <f t="shared" si="13"/>
        <v>0.10329412258259951</v>
      </c>
      <c r="S40" s="24">
        <f t="shared" si="13"/>
        <v>0.10311826784301581</v>
      </c>
      <c r="T40" s="24">
        <f t="shared" si="13"/>
        <v>0.10295235866975815</v>
      </c>
      <c r="U40" s="24">
        <f t="shared" si="13"/>
        <v>0.10279611957234969</v>
      </c>
      <c r="V40" s="24">
        <f t="shared" si="13"/>
        <v>0.10264929150997563</v>
      </c>
      <c r="W40" s="24">
        <f t="shared" si="13"/>
        <v>0.10251163146306148</v>
      </c>
      <c r="X40" s="24">
        <f t="shared" si="13"/>
        <v>0.10238291202304999</v>
      </c>
    </row>
    <row r="41" spans="1:26" ht="17" x14ac:dyDescent="0.25">
      <c r="A41" s="5">
        <v>22</v>
      </c>
      <c r="B41" s="39" t="s">
        <v>133</v>
      </c>
      <c r="C41" s="23" t="s">
        <v>134</v>
      </c>
      <c r="D41" s="42"/>
      <c r="E41" s="24">
        <f>SQRT((((ABS(E$24)+E21)*E$39^2)+((ABS(E$37)+E36)*E$40^2))/((ABS(E$24)+E21)+(ABS(E$37)+E36)))</f>
        <v>0.10077784137268933</v>
      </c>
      <c r="F41" s="24">
        <f t="shared" ref="F41:X41" si="14">SQRT((((ABS(F$24)+F21)*F$39^2)+((ABS(F$37)+F36)*F$40^2))/((ABS(F$24)+F21)+(ABS(F$37)+F36)))</f>
        <v>0.10056989596673468</v>
      </c>
      <c r="G41" s="24">
        <f t="shared" si="14"/>
        <v>0.10037308418118336</v>
      </c>
      <c r="H41" s="24">
        <f t="shared" si="14"/>
        <v>0.10005604414614082</v>
      </c>
      <c r="I41" s="24">
        <f t="shared" si="14"/>
        <v>9.9354715695247828E-2</v>
      </c>
      <c r="J41" s="24">
        <f t="shared" si="14"/>
        <v>9.8414728634979604E-2</v>
      </c>
      <c r="K41" s="24">
        <f t="shared" si="14"/>
        <v>9.8047632236287111E-2</v>
      </c>
      <c r="L41" s="24">
        <f t="shared" si="14"/>
        <v>9.7700702797260619E-2</v>
      </c>
      <c r="M41" s="24">
        <f t="shared" si="14"/>
        <v>9.7373749428383796E-2</v>
      </c>
      <c r="N41" s="24">
        <f t="shared" si="14"/>
        <v>9.7066620603732931E-2</v>
      </c>
      <c r="O41" s="24">
        <f t="shared" si="14"/>
        <v>0.1033826263026441</v>
      </c>
      <c r="P41" s="24">
        <f t="shared" si="14"/>
        <v>0.10315349333915018</v>
      </c>
      <c r="Q41" s="24">
        <f t="shared" si="14"/>
        <v>0.10298466851946096</v>
      </c>
      <c r="R41" s="24">
        <f t="shared" si="14"/>
        <v>0.10282477756181306</v>
      </c>
      <c r="S41" s="24">
        <f t="shared" si="14"/>
        <v>0.10267358671241762</v>
      </c>
      <c r="T41" s="24">
        <f t="shared" si="14"/>
        <v>0.10253086945476672</v>
      </c>
      <c r="U41" s="24">
        <f t="shared" si="14"/>
        <v>0.10239640566815791</v>
      </c>
      <c r="V41" s="24">
        <f t="shared" si="14"/>
        <v>0.10226998055544705</v>
      </c>
      <c r="W41" s="24">
        <f t="shared" si="14"/>
        <v>0.10215138327619794</v>
      </c>
      <c r="X41" s="24">
        <f t="shared" si="14"/>
        <v>0.1020404051959098</v>
      </c>
    </row>
    <row r="42" spans="1:26" ht="17" x14ac:dyDescent="0.25">
      <c r="A42" s="5">
        <v>23</v>
      </c>
      <c r="B42" s="39" t="s">
        <v>135</v>
      </c>
      <c r="C42" s="23" t="s">
        <v>136</v>
      </c>
      <c r="D42" s="43"/>
      <c r="E42" s="24">
        <f>IF(E41&lt;=10%,0%,E41-10%)</f>
        <v>7.7784137268932518E-4</v>
      </c>
      <c r="F42" s="24">
        <f t="shared" ref="F42:X42" si="15">IF(F41&lt;=10%,0%,F41-10%)</f>
        <v>5.6989596673467924E-4</v>
      </c>
      <c r="G42" s="24">
        <f t="shared" si="15"/>
        <v>3.7308418118335573E-4</v>
      </c>
      <c r="H42" s="24">
        <f t="shared" si="15"/>
        <v>5.6044146140812878E-5</v>
      </c>
      <c r="I42" s="24">
        <f t="shared" si="15"/>
        <v>0</v>
      </c>
      <c r="J42" s="24">
        <f t="shared" si="15"/>
        <v>0</v>
      </c>
      <c r="K42" s="24">
        <f t="shared" si="15"/>
        <v>0</v>
      </c>
      <c r="L42" s="24">
        <f t="shared" si="15"/>
        <v>0</v>
      </c>
      <c r="M42" s="24">
        <f t="shared" si="15"/>
        <v>0</v>
      </c>
      <c r="N42" s="24">
        <f t="shared" si="15"/>
        <v>0</v>
      </c>
      <c r="O42" s="24">
        <f t="shared" si="15"/>
        <v>3.38262630264409E-3</v>
      </c>
      <c r="P42" s="24">
        <f t="shared" si="15"/>
        <v>3.1534933391501735E-3</v>
      </c>
      <c r="Q42" s="24">
        <f t="shared" si="15"/>
        <v>2.9846685194609562E-3</v>
      </c>
      <c r="R42" s="24">
        <f t="shared" si="15"/>
        <v>2.8247775618130549E-3</v>
      </c>
      <c r="S42" s="24">
        <f t="shared" si="15"/>
        <v>2.6735867124176166E-3</v>
      </c>
      <c r="T42" s="24">
        <f t="shared" si="15"/>
        <v>2.5308694547667154E-3</v>
      </c>
      <c r="U42" s="24">
        <f t="shared" si="15"/>
        <v>2.3964056681579082E-3</v>
      </c>
      <c r="V42" s="24">
        <f t="shared" si="15"/>
        <v>2.2699805554470404E-3</v>
      </c>
      <c r="W42" s="24">
        <f t="shared" si="15"/>
        <v>2.1513832761979323E-3</v>
      </c>
      <c r="X42" s="24">
        <f t="shared" si="15"/>
        <v>2.0404051959097974E-3</v>
      </c>
    </row>
    <row r="43" spans="1:26" x14ac:dyDescent="0.2">
      <c r="A43" s="3"/>
      <c r="B43" s="37"/>
      <c r="C43" s="18" t="s">
        <v>137</v>
      </c>
      <c r="D43" s="19"/>
      <c r="E43" s="19"/>
      <c r="F43" s="19"/>
      <c r="G43" s="19"/>
      <c r="H43" s="19"/>
      <c r="I43" s="19"/>
      <c r="J43" s="19"/>
      <c r="K43" s="19"/>
      <c r="L43" s="19"/>
      <c r="M43" s="19"/>
      <c r="N43" s="19"/>
      <c r="O43" s="19"/>
      <c r="P43" s="19"/>
      <c r="Q43" s="19"/>
      <c r="R43" s="19"/>
      <c r="S43" s="19"/>
      <c r="T43" s="19"/>
      <c r="U43" s="19"/>
      <c r="V43" s="19"/>
      <c r="W43" s="19"/>
      <c r="X43" s="19"/>
    </row>
    <row r="44" spans="1:26" ht="17" x14ac:dyDescent="0.25">
      <c r="A44" s="5">
        <v>24</v>
      </c>
      <c r="B44" s="37" t="s">
        <v>138</v>
      </c>
      <c r="C44" s="20" t="s">
        <v>139</v>
      </c>
      <c r="D44" s="66"/>
      <c r="E44" s="67">
        <f>IF(E25=0,ROUNDDOWN(((E$37-E$24)+(E$36-E$21))*(1-$E$9)*(1-E42),0),ROUNDDOWN(((E$37-E$32)+(E$36-E$21))*(1-$E$9)*(1-E42),0))</f>
        <v>58798</v>
      </c>
      <c r="F44" s="67">
        <f t="shared" ref="F44:X44" si="16">IF(F25=0,ROUNDDOWN(((F$37-F$24)+(F$36-F$21))*(1-$E$9)*(1-F42),0),ROUNDDOWN(((F$37-F$32)+(F$36-F$21))*(1-$E$9)*(1-F42),0))</f>
        <v>58716</v>
      </c>
      <c r="G44" s="67">
        <f t="shared" si="16"/>
        <v>58595</v>
      </c>
      <c r="H44" s="67">
        <f>IF(H25=0,ROUNDDOWN(((H$37-H$24)+(H$36-H$21))*(1-$E$9)*(1-H42),0),ROUNDDOWN(((H$37-H$32)+(H$36-H$21))*(1-$E$9)*(1-H42),0))</f>
        <v>48304</v>
      </c>
      <c r="I44" s="67">
        <f t="shared" si="16"/>
        <v>29888</v>
      </c>
      <c r="J44" s="67">
        <f t="shared" si="16"/>
        <v>19272</v>
      </c>
      <c r="K44" s="67">
        <f t="shared" si="16"/>
        <v>18983</v>
      </c>
      <c r="L44" s="67">
        <f t="shared" si="16"/>
        <v>18653</v>
      </c>
      <c r="M44" s="67">
        <f t="shared" si="16"/>
        <v>18282</v>
      </c>
      <c r="N44" s="67">
        <f t="shared" si="16"/>
        <v>17871</v>
      </c>
      <c r="O44" s="67">
        <f>IF(O25=0,ROUNDDOWN(((O$37-O$24)+(O$36-O$21))*(1-$E$9)*(1-O42),0),ROUNDDOWN(((O$37-O$32)+(O$36-O$21))*(1-$E$9)*(1-O42),0))</f>
        <v>20212</v>
      </c>
      <c r="P44" s="67">
        <f t="shared" si="16"/>
        <v>16874</v>
      </c>
      <c r="Q44" s="67">
        <f t="shared" si="16"/>
        <v>16347</v>
      </c>
      <c r="R44" s="67">
        <f t="shared" si="16"/>
        <v>15779</v>
      </c>
      <c r="S44" s="67">
        <f t="shared" si="16"/>
        <v>15173</v>
      </c>
      <c r="T44" s="67">
        <f t="shared" si="16"/>
        <v>14527</v>
      </c>
      <c r="U44" s="67">
        <f t="shared" si="16"/>
        <v>13844</v>
      </c>
      <c r="V44" s="67">
        <f t="shared" si="16"/>
        <v>13123</v>
      </c>
      <c r="W44" s="67">
        <f t="shared" si="16"/>
        <v>12366</v>
      </c>
      <c r="X44" s="67">
        <f t="shared" si="16"/>
        <v>11574</v>
      </c>
    </row>
    <row r="45" spans="1:26" ht="17" x14ac:dyDescent="0.25">
      <c r="A45" s="5">
        <v>24</v>
      </c>
      <c r="B45" s="37" t="s">
        <v>138</v>
      </c>
      <c r="C45" s="20" t="s">
        <v>140</v>
      </c>
      <c r="D45" s="66"/>
      <c r="E45" s="67">
        <f>IF(E44&lt;0,0,IF(E44+D52+E55&lt;0,0,E44+D52+E55))</f>
        <v>58798</v>
      </c>
      <c r="F45" s="67">
        <f t="shared" ref="F45:X45" si="17">IF(F44&lt;0,0,IF(F44+E52+F55&lt;0,0,F44+E52+F55))</f>
        <v>58716</v>
      </c>
      <c r="G45" s="67">
        <f t="shared" si="17"/>
        <v>58595</v>
      </c>
      <c r="H45" s="67">
        <f t="shared" si="17"/>
        <v>48304</v>
      </c>
      <c r="I45" s="67">
        <f t="shared" si="17"/>
        <v>29888</v>
      </c>
      <c r="J45" s="67">
        <f t="shared" si="17"/>
        <v>19272</v>
      </c>
      <c r="K45" s="67">
        <f t="shared" si="17"/>
        <v>18983</v>
      </c>
      <c r="L45" s="67">
        <f t="shared" si="17"/>
        <v>18653</v>
      </c>
      <c r="M45" s="67">
        <f t="shared" si="17"/>
        <v>18282</v>
      </c>
      <c r="N45" s="67">
        <f t="shared" si="17"/>
        <v>17871</v>
      </c>
      <c r="O45" s="67">
        <f>IF(O44&lt;0,0,IF(O44+N52+O55&lt;0,0,O44+N52+O55))</f>
        <v>3924.5042667431262</v>
      </c>
      <c r="P45" s="67">
        <f t="shared" si="17"/>
        <v>16874</v>
      </c>
      <c r="Q45" s="67">
        <f t="shared" si="17"/>
        <v>16347</v>
      </c>
      <c r="R45" s="67">
        <f t="shared" si="17"/>
        <v>15779</v>
      </c>
      <c r="S45" s="67">
        <f t="shared" si="17"/>
        <v>15173</v>
      </c>
      <c r="T45" s="67">
        <f t="shared" si="17"/>
        <v>14527</v>
      </c>
      <c r="U45" s="67">
        <f t="shared" si="17"/>
        <v>13844</v>
      </c>
      <c r="V45" s="67">
        <f t="shared" si="17"/>
        <v>13123</v>
      </c>
      <c r="W45" s="67">
        <f t="shared" si="17"/>
        <v>12366</v>
      </c>
      <c r="X45" s="67">
        <f t="shared" si="17"/>
        <v>11574</v>
      </c>
    </row>
    <row r="46" spans="1:26" ht="17" x14ac:dyDescent="0.25">
      <c r="A46" s="5">
        <v>25</v>
      </c>
      <c r="B46" s="37" t="s">
        <v>141</v>
      </c>
      <c r="C46" s="20" t="s">
        <v>142</v>
      </c>
      <c r="D46" s="66"/>
      <c r="E46" s="67">
        <f>ROUNDUP(E45*$E$10,0)</f>
        <v>8820</v>
      </c>
      <c r="F46" s="67">
        <f t="shared" ref="F46:X46" si="18">ROUNDUP(F45*$E$10,0)</f>
        <v>8808</v>
      </c>
      <c r="G46" s="67">
        <f t="shared" si="18"/>
        <v>8790</v>
      </c>
      <c r="H46" s="67">
        <f t="shared" si="18"/>
        <v>7246</v>
      </c>
      <c r="I46" s="67">
        <f t="shared" si="18"/>
        <v>4484</v>
      </c>
      <c r="J46" s="67">
        <f t="shared" si="18"/>
        <v>2891</v>
      </c>
      <c r="K46" s="67">
        <f t="shared" si="18"/>
        <v>2848</v>
      </c>
      <c r="L46" s="67">
        <f t="shared" si="18"/>
        <v>2798</v>
      </c>
      <c r="M46" s="67">
        <f t="shared" si="18"/>
        <v>2743</v>
      </c>
      <c r="N46" s="67">
        <f t="shared" si="18"/>
        <v>2681</v>
      </c>
      <c r="O46" s="67">
        <f t="shared" si="18"/>
        <v>589</v>
      </c>
      <c r="P46" s="67">
        <f t="shared" si="18"/>
        <v>2532</v>
      </c>
      <c r="Q46" s="67">
        <f t="shared" si="18"/>
        <v>2453</v>
      </c>
      <c r="R46" s="67">
        <f t="shared" si="18"/>
        <v>2367</v>
      </c>
      <c r="S46" s="67">
        <f t="shared" si="18"/>
        <v>2276</v>
      </c>
      <c r="T46" s="67">
        <f t="shared" si="18"/>
        <v>2180</v>
      </c>
      <c r="U46" s="67">
        <f t="shared" si="18"/>
        <v>2077</v>
      </c>
      <c r="V46" s="67">
        <f t="shared" si="18"/>
        <v>1969</v>
      </c>
      <c r="W46" s="67">
        <f t="shared" si="18"/>
        <v>1855</v>
      </c>
      <c r="X46" s="67">
        <f t="shared" si="18"/>
        <v>1737</v>
      </c>
    </row>
    <row r="47" spans="1:26" ht="17" x14ac:dyDescent="0.25">
      <c r="A47" s="5">
        <v>26</v>
      </c>
      <c r="B47" s="37" t="s">
        <v>143</v>
      </c>
      <c r="C47" s="20" t="s">
        <v>144</v>
      </c>
      <c r="D47" s="66"/>
      <c r="E47" s="67">
        <f>E45-E46</f>
        <v>49978</v>
      </c>
      <c r="F47" s="67">
        <f t="shared" ref="F47:X47" si="19">F45-F46</f>
        <v>49908</v>
      </c>
      <c r="G47" s="67">
        <f t="shared" si="19"/>
        <v>49805</v>
      </c>
      <c r="H47" s="67">
        <f t="shared" si="19"/>
        <v>41058</v>
      </c>
      <c r="I47" s="67">
        <f t="shared" si="19"/>
        <v>25404</v>
      </c>
      <c r="J47" s="67">
        <f t="shared" si="19"/>
        <v>16381</v>
      </c>
      <c r="K47" s="67">
        <f t="shared" si="19"/>
        <v>16135</v>
      </c>
      <c r="L47" s="67">
        <f t="shared" si="19"/>
        <v>15855</v>
      </c>
      <c r="M47" s="67">
        <f t="shared" si="19"/>
        <v>15539</v>
      </c>
      <c r="N47" s="67">
        <f t="shared" si="19"/>
        <v>15190</v>
      </c>
      <c r="O47" s="67">
        <f t="shared" si="19"/>
        <v>3335.5042667431262</v>
      </c>
      <c r="P47" s="67">
        <f t="shared" si="19"/>
        <v>14342</v>
      </c>
      <c r="Q47" s="67">
        <f t="shared" si="19"/>
        <v>13894</v>
      </c>
      <c r="R47" s="67">
        <f t="shared" si="19"/>
        <v>13412</v>
      </c>
      <c r="S47" s="67">
        <f t="shared" si="19"/>
        <v>12897</v>
      </c>
      <c r="T47" s="67">
        <f t="shared" si="19"/>
        <v>12347</v>
      </c>
      <c r="U47" s="67">
        <f t="shared" si="19"/>
        <v>11767</v>
      </c>
      <c r="V47" s="67">
        <f t="shared" si="19"/>
        <v>11154</v>
      </c>
      <c r="W47" s="67">
        <f t="shared" si="19"/>
        <v>10511</v>
      </c>
      <c r="X47" s="67">
        <f t="shared" si="19"/>
        <v>9837</v>
      </c>
    </row>
    <row r="48" spans="1:26" x14ac:dyDescent="0.2">
      <c r="A48" s="5"/>
      <c r="B48" s="37"/>
      <c r="C48" s="20" t="s">
        <v>178</v>
      </c>
      <c r="D48" s="66"/>
      <c r="E48" s="67">
        <f t="shared" ref="E48:X48" si="20">D$48+E$45</f>
        <v>58798</v>
      </c>
      <c r="F48" s="67">
        <f t="shared" si="20"/>
        <v>117514</v>
      </c>
      <c r="G48" s="67">
        <f t="shared" si="20"/>
        <v>176109</v>
      </c>
      <c r="H48" s="67">
        <f t="shared" si="20"/>
        <v>224413</v>
      </c>
      <c r="I48" s="67">
        <f t="shared" si="20"/>
        <v>254301</v>
      </c>
      <c r="J48" s="67">
        <f t="shared" si="20"/>
        <v>273573</v>
      </c>
      <c r="K48" s="67">
        <f t="shared" si="20"/>
        <v>292556</v>
      </c>
      <c r="L48" s="67">
        <f t="shared" si="20"/>
        <v>311209</v>
      </c>
      <c r="M48" s="67">
        <f t="shared" si="20"/>
        <v>329491</v>
      </c>
      <c r="N48" s="67">
        <f t="shared" si="20"/>
        <v>347362</v>
      </c>
      <c r="O48" s="67">
        <f t="shared" si="20"/>
        <v>351286.50426674314</v>
      </c>
      <c r="P48" s="67">
        <f t="shared" si="20"/>
        <v>368160.50426674314</v>
      </c>
      <c r="Q48" s="67">
        <f t="shared" si="20"/>
        <v>384507.50426674314</v>
      </c>
      <c r="R48" s="67">
        <f t="shared" si="20"/>
        <v>400286.50426674314</v>
      </c>
      <c r="S48" s="67">
        <f t="shared" si="20"/>
        <v>415459.50426674314</v>
      </c>
      <c r="T48" s="67">
        <f t="shared" si="20"/>
        <v>429986.50426674314</v>
      </c>
      <c r="U48" s="67">
        <f t="shared" si="20"/>
        <v>443830.50426674314</v>
      </c>
      <c r="V48" s="67">
        <f t="shared" si="20"/>
        <v>456953.50426674314</v>
      </c>
      <c r="W48" s="67">
        <f t="shared" si="20"/>
        <v>469319.50426674314</v>
      </c>
      <c r="X48" s="67">
        <f t="shared" si="20"/>
        <v>480893.50426674314</v>
      </c>
    </row>
    <row r="49" spans="1:24" x14ac:dyDescent="0.2">
      <c r="A49" s="5"/>
      <c r="B49" s="37"/>
      <c r="C49" s="20" t="s">
        <v>146</v>
      </c>
      <c r="D49" s="66"/>
      <c r="E49" s="67">
        <f t="shared" ref="E49:X49" si="21">D$49+E$46</f>
        <v>8820</v>
      </c>
      <c r="F49" s="67">
        <f t="shared" si="21"/>
        <v>17628</v>
      </c>
      <c r="G49" s="67">
        <f t="shared" si="21"/>
        <v>26418</v>
      </c>
      <c r="H49" s="67">
        <f t="shared" si="21"/>
        <v>33664</v>
      </c>
      <c r="I49" s="67">
        <f t="shared" si="21"/>
        <v>38148</v>
      </c>
      <c r="J49" s="67">
        <f t="shared" si="21"/>
        <v>41039</v>
      </c>
      <c r="K49" s="67">
        <f t="shared" si="21"/>
        <v>43887</v>
      </c>
      <c r="L49" s="67">
        <f t="shared" si="21"/>
        <v>46685</v>
      </c>
      <c r="M49" s="67">
        <f t="shared" si="21"/>
        <v>49428</v>
      </c>
      <c r="N49" s="67">
        <f t="shared" si="21"/>
        <v>52109</v>
      </c>
      <c r="O49" s="67">
        <f t="shared" si="21"/>
        <v>52698</v>
      </c>
      <c r="P49" s="67">
        <f t="shared" si="21"/>
        <v>55230</v>
      </c>
      <c r="Q49" s="67">
        <f t="shared" si="21"/>
        <v>57683</v>
      </c>
      <c r="R49" s="67">
        <f t="shared" si="21"/>
        <v>60050</v>
      </c>
      <c r="S49" s="67">
        <f t="shared" si="21"/>
        <v>62326</v>
      </c>
      <c r="T49" s="67">
        <f t="shared" si="21"/>
        <v>64506</v>
      </c>
      <c r="U49" s="67">
        <f t="shared" si="21"/>
        <v>66583</v>
      </c>
      <c r="V49" s="67">
        <f t="shared" si="21"/>
        <v>68552</v>
      </c>
      <c r="W49" s="67">
        <f t="shared" si="21"/>
        <v>70407</v>
      </c>
      <c r="X49" s="67">
        <f t="shared" si="21"/>
        <v>72144</v>
      </c>
    </row>
    <row r="50" spans="1:24" x14ac:dyDescent="0.2">
      <c r="A50" s="5"/>
      <c r="B50" s="37"/>
      <c r="C50" s="20" t="s">
        <v>179</v>
      </c>
      <c r="D50" s="68"/>
      <c r="E50" s="67">
        <f t="shared" ref="E50:X50" si="22">D$50+E$47</f>
        <v>49978</v>
      </c>
      <c r="F50" s="67">
        <f t="shared" si="22"/>
        <v>99886</v>
      </c>
      <c r="G50" s="67">
        <f t="shared" si="22"/>
        <v>149691</v>
      </c>
      <c r="H50" s="67">
        <f t="shared" si="22"/>
        <v>190749</v>
      </c>
      <c r="I50" s="67">
        <f t="shared" si="22"/>
        <v>216153</v>
      </c>
      <c r="J50" s="67">
        <f t="shared" si="22"/>
        <v>232534</v>
      </c>
      <c r="K50" s="67">
        <f t="shared" si="22"/>
        <v>248669</v>
      </c>
      <c r="L50" s="67">
        <f t="shared" si="22"/>
        <v>264524</v>
      </c>
      <c r="M50" s="67">
        <f t="shared" si="22"/>
        <v>280063</v>
      </c>
      <c r="N50" s="67">
        <f t="shared" si="22"/>
        <v>295253</v>
      </c>
      <c r="O50" s="67">
        <f t="shared" si="22"/>
        <v>298588.50426674314</v>
      </c>
      <c r="P50" s="67">
        <f t="shared" si="22"/>
        <v>312930.50426674314</v>
      </c>
      <c r="Q50" s="67">
        <f t="shared" si="22"/>
        <v>326824.50426674314</v>
      </c>
      <c r="R50" s="67">
        <f t="shared" si="22"/>
        <v>340236.50426674314</v>
      </c>
      <c r="S50" s="67">
        <f t="shared" si="22"/>
        <v>353133.50426674314</v>
      </c>
      <c r="T50" s="67">
        <f t="shared" si="22"/>
        <v>365480.50426674314</v>
      </c>
      <c r="U50" s="67">
        <f t="shared" si="22"/>
        <v>377247.50426674314</v>
      </c>
      <c r="V50" s="67">
        <f t="shared" si="22"/>
        <v>388401.50426674314</v>
      </c>
      <c r="W50" s="67">
        <f t="shared" si="22"/>
        <v>398912.50426674314</v>
      </c>
      <c r="X50" s="67">
        <f t="shared" si="22"/>
        <v>408749.50426674314</v>
      </c>
    </row>
    <row r="51" spans="1:24" x14ac:dyDescent="0.2">
      <c r="A51" s="5"/>
      <c r="B51" s="37"/>
      <c r="C51" s="30" t="s">
        <v>148</v>
      </c>
      <c r="D51" s="69"/>
      <c r="E51" s="69"/>
      <c r="F51" s="69"/>
      <c r="G51" s="69"/>
      <c r="H51" s="69"/>
      <c r="I51" s="69"/>
      <c r="J51" s="69"/>
      <c r="K51" s="69"/>
      <c r="L51" s="69"/>
      <c r="M51" s="69"/>
      <c r="N51" s="69"/>
      <c r="O51" s="69"/>
      <c r="P51" s="69"/>
      <c r="Q51" s="69"/>
      <c r="R51" s="69"/>
      <c r="S51" s="69"/>
      <c r="T51" s="69"/>
      <c r="U51" s="69"/>
      <c r="V51" s="69"/>
      <c r="W51" s="69"/>
      <c r="X51" s="69"/>
    </row>
    <row r="52" spans="1:24" x14ac:dyDescent="0.2">
      <c r="A52" s="5"/>
      <c r="B52" s="37"/>
      <c r="C52" s="31" t="s">
        <v>149</v>
      </c>
      <c r="D52" s="70"/>
      <c r="E52" s="71">
        <f>IF($E$44&gt;=0, 0, $E$44)</f>
        <v>0</v>
      </c>
      <c r="F52" s="71">
        <f>IF(AND(COUNTIF($E52:E52,0)=0,F44+E52&lt;0),F44+E52,0)</f>
        <v>0</v>
      </c>
      <c r="G52" s="71">
        <f>IF(AND(COUNTIF($E52:F52,0)=0,G44+F52&lt;0),G44+F52,0)</f>
        <v>0</v>
      </c>
      <c r="H52" s="71">
        <f>IF(AND(COUNTIF($E52:G52,0)=0,H44+G52&lt;0),H44+G52,0)</f>
        <v>0</v>
      </c>
      <c r="I52" s="71">
        <f>IF(AND(COUNTIF($E52:H52,0)=0,I44+H52&lt;0),I44+H52,0)</f>
        <v>0</v>
      </c>
      <c r="J52" s="71">
        <f>IF(AND(COUNTIF($E52:I52,0)=0,J44+I52&lt;0),J44+I52,0)</f>
        <v>0</v>
      </c>
      <c r="K52" s="71">
        <f>IF(AND(COUNTIF($E52:J52,0)=0,K44+J52&lt;0),K44+J52,0)</f>
        <v>0</v>
      </c>
      <c r="L52" s="71">
        <f>IF(AND(COUNTIF($E52:K52,0)=0,L44+K52&lt;0),L44+K52,0)</f>
        <v>0</v>
      </c>
      <c r="M52" s="71">
        <f>IF(AND(COUNTIF($E52:L52,0)=0,M44+L52&lt;0),M44+L52,0)</f>
        <v>0</v>
      </c>
      <c r="N52" s="71">
        <f>IF(AND(COUNTIF($E52:M52,0)=0,N44+M52&lt;0),N44+M52,0)</f>
        <v>0</v>
      </c>
      <c r="O52" s="71">
        <f>IF(AND(COUNTIF($E52:N52,0)=0,O44+N52&lt;0),O44+N52,0)</f>
        <v>0</v>
      </c>
      <c r="P52" s="71">
        <f>IF(AND(COUNTIF($E52:O52,0)=0,P44+O52&lt;0),P44+O52,0)</f>
        <v>0</v>
      </c>
      <c r="Q52" s="71">
        <f>IF(AND(COUNTIF($E52:P52,0)=0,Q44+P52&lt;0),Q44+P52,0)</f>
        <v>0</v>
      </c>
      <c r="R52" s="71">
        <f>IF(AND(COUNTIF($E52:Q52,0)=0,R44+Q52&lt;0),R44+Q52,0)</f>
        <v>0</v>
      </c>
      <c r="S52" s="71">
        <f>IF(AND(COUNTIF($E52:R52,0)=0,S44+R52&lt;0),S44+R52,0)</f>
        <v>0</v>
      </c>
      <c r="T52" s="71">
        <f>IF(AND(COUNTIF($E52:S52,0)=0,T44+S52&lt;0),T44+S52,0)</f>
        <v>0</v>
      </c>
      <c r="U52" s="71">
        <f>IF(AND(COUNTIF($E52:T52,0)=0,U44+T52&lt;0),U44+T52,0)</f>
        <v>0</v>
      </c>
      <c r="V52" s="71">
        <f>IF(AND(COUNTIF($E52:U52,0)=0,V44+U52&lt;0),V44+U52,0)</f>
        <v>0</v>
      </c>
      <c r="W52" s="71">
        <f>IF(AND(COUNTIF($E52:V52,0)=0,W44+V52&lt;0),W44+V52,0)</f>
        <v>0</v>
      </c>
      <c r="X52" s="71">
        <f>IF(AND(COUNTIF($E52:W52,0)=0,X44+W52&lt;0),X44+W52,0)</f>
        <v>0</v>
      </c>
    </row>
    <row r="53" spans="1:24" x14ac:dyDescent="0.2">
      <c r="A53" s="5"/>
      <c r="B53" s="37"/>
      <c r="C53" s="31" t="s">
        <v>150</v>
      </c>
      <c r="D53" s="70"/>
      <c r="E53" s="100">
        <f>('Example A RP6-RP10'!E32-E24)+('Example A RP6-RP10'!E21-E21)*(1-$E$9)*(1-E42)</f>
        <v>191.77042567813294</v>
      </c>
      <c r="F53" s="100">
        <f>('Example A RP6-RP10'!F32-F24)+('Example A RP6-RP10'!F21-F21)*(1-$E$9)*(1-F42)</f>
        <v>191.81033449988337</v>
      </c>
      <c r="G53" s="100">
        <f>('Example A RP6-RP10'!G32-G24)+('Example A RP6-RP10'!G21-G21)*(1-$E$9)*(1-G42)</f>
        <v>191.84810656044846</v>
      </c>
      <c r="H53" s="100">
        <f>('Example A RP6-RP10'!H32-H24)+('Example A RP6-RP10'!H21-H21)*(1-$E$9)*(1-H42)</f>
        <v>191.90895279164158</v>
      </c>
      <c r="I53" s="100">
        <f>('Example A RP6-RP10'!I32-I24)+('Example A RP6-RP10'!I21-I21)*(1-$E$9)*(1-I42)</f>
        <v>-17273.177884509161</v>
      </c>
      <c r="J53" s="100">
        <f>('Example A RP6-RP10'!J32-J24)+('Example A RP6-RP10'!J21-J21)*(1-$E$9)*(1-J42)</f>
        <v>-549.33450334920838</v>
      </c>
      <c r="K53" s="100">
        <f>('Example A RP6-RP10'!K32-K24)+('Example A RP6-RP10'!K21-K21)*(1-$E$9)*(1-K42)</f>
        <v>191.91970876784706</v>
      </c>
      <c r="L53" s="100">
        <f>('Example A RP6-RP10'!L32-L24)+('Example A RP6-RP10'!L21-L21)*(1-$E$9)*(1-L42)</f>
        <v>191.91970876784706</v>
      </c>
      <c r="M53" s="100">
        <f>('Example A RP6-RP10'!M32-M24)+('Example A RP6-RP10'!M21-M21)*(1-$E$9)*(1-M42)</f>
        <v>191.91970876784706</v>
      </c>
      <c r="N53" s="100">
        <f>('Example A RP6-RP10'!N32-N24)+('Example A RP6-RP10'!N21-N21)*(1-$E$9)*(1-N42)</f>
        <v>191.91970876784706</v>
      </c>
      <c r="O53" s="100"/>
      <c r="P53" s="100"/>
      <c r="Q53" s="100"/>
      <c r="R53" s="100"/>
      <c r="S53" s="100"/>
      <c r="T53" s="100"/>
      <c r="U53" s="100"/>
      <c r="V53" s="100"/>
      <c r="W53" s="100"/>
      <c r="X53" s="100"/>
    </row>
    <row r="54" spans="1:24" x14ac:dyDescent="0.2">
      <c r="A54" s="5"/>
      <c r="B54" s="37"/>
      <c r="C54" s="31" t="s">
        <v>151</v>
      </c>
      <c r="D54" s="70"/>
      <c r="E54" s="71">
        <f>E53+D54</f>
        <v>191.77042567813294</v>
      </c>
      <c r="F54" s="71">
        <f t="shared" ref="F54:I54" si="23">F53+E54</f>
        <v>383.58076017801631</v>
      </c>
      <c r="G54" s="71">
        <f t="shared" si="23"/>
        <v>575.42886673846476</v>
      </c>
      <c r="H54" s="71">
        <f t="shared" si="23"/>
        <v>767.33781953010634</v>
      </c>
      <c r="I54" s="71">
        <f t="shared" si="23"/>
        <v>-16505.840064979056</v>
      </c>
      <c r="J54" s="71">
        <f>J53+I54</f>
        <v>-17055.174568328264</v>
      </c>
      <c r="K54" s="71">
        <f t="shared" ref="K54" si="24">K53+J54</f>
        <v>-16863.254859560417</v>
      </c>
      <c r="L54" s="71">
        <f t="shared" ref="L54" si="25">L53+K54</f>
        <v>-16671.335150792569</v>
      </c>
      <c r="M54" s="71">
        <f t="shared" ref="M54" si="26">M53+L54</f>
        <v>-16479.415442024721</v>
      </c>
      <c r="N54" s="71">
        <f t="shared" ref="N54" si="27">N53+M54</f>
        <v>-16287.495733256874</v>
      </c>
      <c r="O54" s="71"/>
      <c r="P54" s="71"/>
      <c r="Q54" s="71"/>
      <c r="R54" s="71"/>
      <c r="S54" s="71"/>
      <c r="T54" s="71"/>
      <c r="U54" s="71"/>
      <c r="V54" s="71"/>
      <c r="W54" s="71"/>
      <c r="X54" s="71"/>
    </row>
    <row r="55" spans="1:24" x14ac:dyDescent="0.2">
      <c r="A55" s="5"/>
      <c r="B55" s="37"/>
      <c r="C55" s="31" t="s">
        <v>152</v>
      </c>
      <c r="D55" s="70"/>
      <c r="E55" s="100"/>
      <c r="F55" s="71"/>
      <c r="G55" s="71"/>
      <c r="H55" s="71"/>
      <c r="I55" s="71"/>
      <c r="J55" s="71"/>
      <c r="K55" s="71"/>
      <c r="L55" s="71"/>
      <c r="M55" s="71"/>
      <c r="N55" s="71"/>
      <c r="O55" s="71">
        <f>N54</f>
        <v>-16287.495733256874</v>
      </c>
      <c r="P55" s="71"/>
      <c r="Q55" s="71"/>
      <c r="R55" s="71"/>
      <c r="S55" s="71"/>
      <c r="T55" s="71"/>
      <c r="U55" s="71"/>
      <c r="V55" s="71"/>
      <c r="W55" s="71"/>
      <c r="X55" s="71"/>
    </row>
    <row r="56" spans="1:24" x14ac:dyDescent="0.2">
      <c r="A56" s="5"/>
      <c r="B56" s="37"/>
      <c r="C56" s="31" t="s">
        <v>153</v>
      </c>
      <c r="D56" s="70"/>
      <c r="E56" s="71">
        <f t="shared" ref="E56:X56" si="28">IF(E44&lt;0,IF(E52=0,E44,0),0)</f>
        <v>0</v>
      </c>
      <c r="F56" s="71">
        <f t="shared" si="28"/>
        <v>0</v>
      </c>
      <c r="G56" s="71">
        <f t="shared" si="28"/>
        <v>0</v>
      </c>
      <c r="H56" s="71">
        <f t="shared" si="28"/>
        <v>0</v>
      </c>
      <c r="I56" s="71">
        <f t="shared" si="28"/>
        <v>0</v>
      </c>
      <c r="J56" s="71">
        <f t="shared" si="28"/>
        <v>0</v>
      </c>
      <c r="K56" s="71">
        <f t="shared" si="28"/>
        <v>0</v>
      </c>
      <c r="L56" s="71">
        <f t="shared" si="28"/>
        <v>0</v>
      </c>
      <c r="M56" s="71">
        <f t="shared" si="28"/>
        <v>0</v>
      </c>
      <c r="N56" s="71">
        <f t="shared" si="28"/>
        <v>0</v>
      </c>
      <c r="O56" s="71">
        <f t="shared" si="28"/>
        <v>0</v>
      </c>
      <c r="P56" s="71">
        <f t="shared" si="28"/>
        <v>0</v>
      </c>
      <c r="Q56" s="71">
        <f t="shared" si="28"/>
        <v>0</v>
      </c>
      <c r="R56" s="71">
        <f t="shared" si="28"/>
        <v>0</v>
      </c>
      <c r="S56" s="71">
        <f t="shared" si="28"/>
        <v>0</v>
      </c>
      <c r="T56" s="71">
        <f t="shared" si="28"/>
        <v>0</v>
      </c>
      <c r="U56" s="71">
        <f t="shared" si="28"/>
        <v>0</v>
      </c>
      <c r="V56" s="71">
        <f t="shared" si="28"/>
        <v>0</v>
      </c>
      <c r="W56" s="71">
        <f t="shared" si="28"/>
        <v>0</v>
      </c>
      <c r="X56" s="71">
        <f t="shared" si="28"/>
        <v>0</v>
      </c>
    </row>
    <row r="57" spans="1:24" x14ac:dyDescent="0.2">
      <c r="A57" s="5"/>
      <c r="B57" s="37"/>
      <c r="C57" s="32" t="s">
        <v>154</v>
      </c>
      <c r="D57" s="72"/>
      <c r="E57" s="73">
        <f>D$57+E$56</f>
        <v>0</v>
      </c>
      <c r="F57" s="73">
        <f t="shared" ref="F57:X57" si="29">E$57+F$56</f>
        <v>0</v>
      </c>
      <c r="G57" s="73">
        <f t="shared" si="29"/>
        <v>0</v>
      </c>
      <c r="H57" s="73">
        <f t="shared" si="29"/>
        <v>0</v>
      </c>
      <c r="I57" s="73">
        <f t="shared" si="29"/>
        <v>0</v>
      </c>
      <c r="J57" s="73">
        <f t="shared" si="29"/>
        <v>0</v>
      </c>
      <c r="K57" s="73">
        <f t="shared" si="29"/>
        <v>0</v>
      </c>
      <c r="L57" s="73">
        <f t="shared" si="29"/>
        <v>0</v>
      </c>
      <c r="M57" s="73">
        <f t="shared" si="29"/>
        <v>0</v>
      </c>
      <c r="N57" s="73">
        <f t="shared" si="29"/>
        <v>0</v>
      </c>
      <c r="O57" s="73">
        <f t="shared" si="29"/>
        <v>0</v>
      </c>
      <c r="P57" s="73">
        <f t="shared" si="29"/>
        <v>0</v>
      </c>
      <c r="Q57" s="73">
        <f t="shared" si="29"/>
        <v>0</v>
      </c>
      <c r="R57" s="73">
        <f t="shared" si="29"/>
        <v>0</v>
      </c>
      <c r="S57" s="73">
        <f t="shared" si="29"/>
        <v>0</v>
      </c>
      <c r="T57" s="73">
        <f t="shared" si="29"/>
        <v>0</v>
      </c>
      <c r="U57" s="73">
        <f t="shared" si="29"/>
        <v>0</v>
      </c>
      <c r="V57" s="73">
        <f t="shared" si="29"/>
        <v>0</v>
      </c>
      <c r="W57" s="73">
        <f t="shared" si="29"/>
        <v>0</v>
      </c>
      <c r="X57" s="73">
        <f t="shared" si="29"/>
        <v>0</v>
      </c>
    </row>
    <row r="58" spans="1:24" x14ac:dyDescent="0.2">
      <c r="A58" s="5"/>
      <c r="B58" s="37"/>
      <c r="C58" s="44" t="s">
        <v>155</v>
      </c>
      <c r="D58" s="74"/>
      <c r="E58" s="74"/>
      <c r="F58" s="74"/>
      <c r="G58" s="74"/>
      <c r="H58" s="74"/>
      <c r="I58" s="74"/>
      <c r="J58" s="74"/>
      <c r="K58" s="74"/>
      <c r="L58" s="74"/>
      <c r="M58" s="74"/>
      <c r="N58" s="74"/>
      <c r="O58" s="74"/>
      <c r="P58" s="74"/>
      <c r="Q58" s="74"/>
      <c r="R58" s="74"/>
      <c r="S58" s="74"/>
      <c r="T58" s="74"/>
      <c r="U58" s="74"/>
      <c r="V58" s="74"/>
      <c r="W58" s="74"/>
      <c r="X58" s="74"/>
    </row>
    <row r="59" spans="1:24" ht="17" x14ac:dyDescent="0.25">
      <c r="A59" s="5">
        <v>30</v>
      </c>
      <c r="B59" s="37" t="s">
        <v>156</v>
      </c>
      <c r="C59" s="45" t="s">
        <v>157</v>
      </c>
      <c r="D59" s="75"/>
      <c r="E59" s="74">
        <f t="shared" ref="E59:X59" si="30">IF(E44&lt;0,0,IF(E37&lt;0,0,IF(ROUNDDOWN((E37+E36)*(1-$E$9)*(1-E42),0)&gt;=E45,E45,ROUNDDOWN((E37+E36)*(1-$E$9)*(1-E42),0))))</f>
        <v>25475</v>
      </c>
      <c r="F59" s="74">
        <f t="shared" si="30"/>
        <v>25386</v>
      </c>
      <c r="G59" s="74">
        <f t="shared" si="30"/>
        <v>25259</v>
      </c>
      <c r="H59" s="74">
        <f t="shared" si="30"/>
        <v>25096</v>
      </c>
      <c r="I59" s="74">
        <f t="shared" si="30"/>
        <v>24887</v>
      </c>
      <c r="J59" s="74">
        <f t="shared" si="30"/>
        <v>19272</v>
      </c>
      <c r="K59" s="74">
        <f t="shared" si="30"/>
        <v>18983</v>
      </c>
      <c r="L59" s="74">
        <f t="shared" si="30"/>
        <v>18653</v>
      </c>
      <c r="M59" s="74">
        <f t="shared" si="30"/>
        <v>18282</v>
      </c>
      <c r="N59" s="74">
        <f t="shared" si="30"/>
        <v>17871</v>
      </c>
      <c r="O59" s="74">
        <f t="shared" si="30"/>
        <v>3924.5042667431262</v>
      </c>
      <c r="P59" s="74">
        <f t="shared" si="30"/>
        <v>16874</v>
      </c>
      <c r="Q59" s="74">
        <f t="shared" si="30"/>
        <v>16347</v>
      </c>
      <c r="R59" s="74">
        <f t="shared" si="30"/>
        <v>15779</v>
      </c>
      <c r="S59" s="74">
        <f t="shared" si="30"/>
        <v>15173</v>
      </c>
      <c r="T59" s="74">
        <f t="shared" si="30"/>
        <v>14527</v>
      </c>
      <c r="U59" s="74">
        <f t="shared" si="30"/>
        <v>13844</v>
      </c>
      <c r="V59" s="74">
        <f t="shared" si="30"/>
        <v>13123</v>
      </c>
      <c r="W59" s="74">
        <f t="shared" si="30"/>
        <v>12366</v>
      </c>
      <c r="X59" s="74">
        <f t="shared" si="30"/>
        <v>11574</v>
      </c>
    </row>
    <row r="60" spans="1:24" ht="17" x14ac:dyDescent="0.25">
      <c r="A60" s="5">
        <v>32</v>
      </c>
      <c r="B60" s="37" t="s">
        <v>158</v>
      </c>
      <c r="C60" s="45" t="s">
        <v>159</v>
      </c>
      <c r="D60" s="75"/>
      <c r="E60" s="74">
        <f t="shared" ref="E60:X60" si="31">IF(E44&lt;0,0,E44-E59)</f>
        <v>33323</v>
      </c>
      <c r="F60" s="74">
        <f t="shared" si="31"/>
        <v>33330</v>
      </c>
      <c r="G60" s="74">
        <f t="shared" si="31"/>
        <v>33336</v>
      </c>
      <c r="H60" s="74">
        <f t="shared" si="31"/>
        <v>23208</v>
      </c>
      <c r="I60" s="74">
        <f t="shared" si="31"/>
        <v>5001</v>
      </c>
      <c r="J60" s="74">
        <f t="shared" si="31"/>
        <v>0</v>
      </c>
      <c r="K60" s="74">
        <f t="shared" si="31"/>
        <v>0</v>
      </c>
      <c r="L60" s="74">
        <f t="shared" si="31"/>
        <v>0</v>
      </c>
      <c r="M60" s="74">
        <f t="shared" si="31"/>
        <v>0</v>
      </c>
      <c r="N60" s="74">
        <f t="shared" si="31"/>
        <v>0</v>
      </c>
      <c r="O60" s="74">
        <f t="shared" si="31"/>
        <v>16287.495733256874</v>
      </c>
      <c r="P60" s="74">
        <f t="shared" si="31"/>
        <v>0</v>
      </c>
      <c r="Q60" s="74">
        <f t="shared" si="31"/>
        <v>0</v>
      </c>
      <c r="R60" s="74">
        <f t="shared" si="31"/>
        <v>0</v>
      </c>
      <c r="S60" s="74">
        <f t="shared" si="31"/>
        <v>0</v>
      </c>
      <c r="T60" s="74">
        <f t="shared" si="31"/>
        <v>0</v>
      </c>
      <c r="U60" s="74">
        <f t="shared" si="31"/>
        <v>0</v>
      </c>
      <c r="V60" s="74">
        <f t="shared" si="31"/>
        <v>0</v>
      </c>
      <c r="W60" s="74">
        <f t="shared" si="31"/>
        <v>0</v>
      </c>
      <c r="X60" s="74">
        <f t="shared" si="31"/>
        <v>0</v>
      </c>
    </row>
    <row r="61" spans="1:24" ht="14.25" customHeight="1" x14ac:dyDescent="0.2">
      <c r="A61" s="5"/>
      <c r="B61" s="34"/>
      <c r="C61" s="29"/>
      <c r="D61" s="76"/>
      <c r="E61" s="76"/>
      <c r="F61" s="76"/>
      <c r="G61" s="76"/>
      <c r="H61" s="76"/>
      <c r="I61" s="76"/>
      <c r="J61" s="76"/>
      <c r="K61" s="76"/>
      <c r="L61" s="76"/>
      <c r="M61" s="76"/>
      <c r="N61" s="76"/>
      <c r="O61" s="76"/>
      <c r="P61" s="76"/>
      <c r="Q61" s="76"/>
      <c r="R61" s="76"/>
      <c r="S61" s="76"/>
      <c r="T61" s="76"/>
      <c r="U61" s="76"/>
      <c r="V61" s="76"/>
      <c r="W61" s="76"/>
      <c r="X61" s="76"/>
    </row>
    <row r="62" spans="1:24" ht="16" thickBot="1" x14ac:dyDescent="0.25">
      <c r="A62" s="5"/>
      <c r="B62" s="112"/>
      <c r="C62" s="6" t="s">
        <v>160</v>
      </c>
      <c r="D62" s="6" t="s">
        <v>161</v>
      </c>
      <c r="E62" s="113"/>
      <c r="F62" s="113"/>
      <c r="G62" s="113"/>
      <c r="H62" s="113"/>
      <c r="I62" s="113"/>
      <c r="J62" s="113"/>
      <c r="K62" s="113"/>
      <c r="L62" s="113"/>
      <c r="M62" s="113"/>
      <c r="N62" s="113"/>
      <c r="O62" s="113"/>
      <c r="P62" s="113"/>
      <c r="Q62" s="113"/>
      <c r="R62" s="113"/>
      <c r="S62" s="113"/>
      <c r="T62" s="113"/>
      <c r="U62" s="113"/>
      <c r="V62" s="113"/>
      <c r="W62" s="113"/>
      <c r="X62" s="113"/>
    </row>
    <row r="63" spans="1:24" ht="18" hidden="1" outlineLevel="1" thickTop="1" x14ac:dyDescent="0.25">
      <c r="A63" s="5">
        <v>27</v>
      </c>
      <c r="B63" s="37" t="s">
        <v>162</v>
      </c>
      <c r="C63" s="114" t="s">
        <v>163</v>
      </c>
      <c r="D63" s="115">
        <f>YEAR(D16)</f>
        <v>2020</v>
      </c>
      <c r="E63" s="116">
        <f>IF(YEAR(E$16)=$D63,E44,ROUND(E$44/_xlfn.DAYS(E$16,D$16)*IF(YEAR(D$16)=$D63,IF(YEAR(E$16)=$D63,_xlfn.DAYS(E$16,D$16),_xlfn.DAYS(DATE($D63,12,31),D$16)+1),IF(AND(YEAR(D$16)&lt;$D63,$D63&lt;YEAR(E$16)),_xlfn.DAYS(DATE($D63,12,31),DATE($D63,1,1))+1,0)),0))</f>
        <v>17398</v>
      </c>
      <c r="F63" s="116">
        <f t="shared" ref="F63:X63" si="32">IF(YEAR(F$16)=$D63,F44,ROUND(F$44/_xlfn.DAYS(F$16,E$16)*IF(YEAR(E$16+1)=$D63,_xlfn.DAYS(DATE($D63,12,31),E$16)+1,IF(AND(YEAR(E$16)&lt;$D63,$D63&lt;YEAR(F$16)),_xlfn.DAYS(DATE($D63,12,31),DATE($D63,1,1))+1,0)),0))</f>
        <v>0</v>
      </c>
      <c r="G63" s="116">
        <f t="shared" si="32"/>
        <v>0</v>
      </c>
      <c r="H63" s="116">
        <f t="shared" si="32"/>
        <v>0</v>
      </c>
      <c r="I63" s="116">
        <f t="shared" si="32"/>
        <v>0</v>
      </c>
      <c r="J63" s="116">
        <f t="shared" si="32"/>
        <v>0</v>
      </c>
      <c r="K63" s="116">
        <f t="shared" si="32"/>
        <v>0</v>
      </c>
      <c r="L63" s="116">
        <f t="shared" si="32"/>
        <v>0</v>
      </c>
      <c r="M63" s="116">
        <f t="shared" si="32"/>
        <v>0</v>
      </c>
      <c r="N63" s="116">
        <f t="shared" si="32"/>
        <v>0</v>
      </c>
      <c r="O63" s="116">
        <f t="shared" si="32"/>
        <v>0</v>
      </c>
      <c r="P63" s="116">
        <f t="shared" si="32"/>
        <v>0</v>
      </c>
      <c r="Q63" s="116">
        <f t="shared" si="32"/>
        <v>0</v>
      </c>
      <c r="R63" s="116">
        <f t="shared" si="32"/>
        <v>0</v>
      </c>
      <c r="S63" s="116">
        <f t="shared" si="32"/>
        <v>0</v>
      </c>
      <c r="T63" s="116">
        <f t="shared" si="32"/>
        <v>0</v>
      </c>
      <c r="U63" s="116">
        <f t="shared" si="32"/>
        <v>0</v>
      </c>
      <c r="V63" s="116">
        <f t="shared" si="32"/>
        <v>0</v>
      </c>
      <c r="W63" s="116">
        <f t="shared" si="32"/>
        <v>0</v>
      </c>
      <c r="X63" s="116">
        <f t="shared" si="32"/>
        <v>0</v>
      </c>
    </row>
    <row r="64" spans="1:24" ht="17" hidden="1" outlineLevel="1" x14ac:dyDescent="0.25">
      <c r="A64" s="5">
        <v>28</v>
      </c>
      <c r="B64" s="129" t="s">
        <v>164</v>
      </c>
      <c r="C64" s="114" t="s">
        <v>165</v>
      </c>
      <c r="D64" s="115">
        <f>D63</f>
        <v>2020</v>
      </c>
      <c r="E64" s="116">
        <f>IF(YEAR(E$16)=$D64,E46,ROUND(E$46/_xlfn.DAYS(E$16,D$16)*IF(YEAR(D$16)=$D64,IF(YEAR(E$16)=$D64,_xlfn.DAYS(E$16,D$16),_xlfn.DAYS(DATE($D64,12,31),D$16)+1),IF(AND(YEAR(D$16)&lt;$D64,$D64&lt;YEAR(E$16)),_xlfn.DAYS(DATE($D64,12,31),DATE($D64,1,1))+1,0)),0))</f>
        <v>2610</v>
      </c>
      <c r="F64" s="116">
        <f t="shared" ref="F64:X64" si="33">IF(YEAR(F$16)=$D64,F46,ROUND(F$46/_xlfn.DAYS(F$16,E$16)*IF(YEAR(E$16+1)=$D64,_xlfn.DAYS(DATE($D64,12,31),E$16)+1,IF(AND(YEAR(E$16)&lt;$D64,$D64&lt;YEAR(F$16)),_xlfn.DAYS(DATE($D64,12,31),DATE($D64,1,1))+1,0)),0))</f>
        <v>0</v>
      </c>
      <c r="G64" s="116">
        <f t="shared" si="33"/>
        <v>0</v>
      </c>
      <c r="H64" s="116">
        <f t="shared" si="33"/>
        <v>0</v>
      </c>
      <c r="I64" s="116">
        <f t="shared" si="33"/>
        <v>0</v>
      </c>
      <c r="J64" s="116">
        <f t="shared" si="33"/>
        <v>0</v>
      </c>
      <c r="K64" s="116">
        <f t="shared" si="33"/>
        <v>0</v>
      </c>
      <c r="L64" s="116">
        <f t="shared" si="33"/>
        <v>0</v>
      </c>
      <c r="M64" s="116">
        <f t="shared" si="33"/>
        <v>0</v>
      </c>
      <c r="N64" s="116">
        <f t="shared" si="33"/>
        <v>0</v>
      </c>
      <c r="O64" s="116">
        <f t="shared" si="33"/>
        <v>0</v>
      </c>
      <c r="P64" s="116">
        <f t="shared" si="33"/>
        <v>0</v>
      </c>
      <c r="Q64" s="116">
        <f t="shared" si="33"/>
        <v>0</v>
      </c>
      <c r="R64" s="116">
        <f t="shared" si="33"/>
        <v>0</v>
      </c>
      <c r="S64" s="116">
        <f t="shared" si="33"/>
        <v>0</v>
      </c>
      <c r="T64" s="116">
        <f t="shared" si="33"/>
        <v>0</v>
      </c>
      <c r="U64" s="116">
        <f t="shared" si="33"/>
        <v>0</v>
      </c>
      <c r="V64" s="116">
        <f t="shared" si="33"/>
        <v>0</v>
      </c>
      <c r="W64" s="116">
        <f t="shared" si="33"/>
        <v>0</v>
      </c>
      <c r="X64" s="116">
        <f t="shared" si="33"/>
        <v>0</v>
      </c>
    </row>
    <row r="65" spans="1:24" ht="17" hidden="1" outlineLevel="1" x14ac:dyDescent="0.25">
      <c r="A65" s="5">
        <v>29</v>
      </c>
      <c r="B65" s="129" t="s">
        <v>166</v>
      </c>
      <c r="C65" s="114" t="s">
        <v>167</v>
      </c>
      <c r="D65" s="115">
        <f>D64</f>
        <v>2020</v>
      </c>
      <c r="E65" s="116">
        <f>E63-E64</f>
        <v>14788</v>
      </c>
      <c r="F65" s="116">
        <f t="shared" ref="F65:X65" si="34">F63-F64</f>
        <v>0</v>
      </c>
      <c r="G65" s="116">
        <f t="shared" si="34"/>
        <v>0</v>
      </c>
      <c r="H65" s="116">
        <f t="shared" si="34"/>
        <v>0</v>
      </c>
      <c r="I65" s="116">
        <f t="shared" si="34"/>
        <v>0</v>
      </c>
      <c r="J65" s="116">
        <f t="shared" si="34"/>
        <v>0</v>
      </c>
      <c r="K65" s="116">
        <f t="shared" si="34"/>
        <v>0</v>
      </c>
      <c r="L65" s="116">
        <f t="shared" si="34"/>
        <v>0</v>
      </c>
      <c r="M65" s="116">
        <f t="shared" si="34"/>
        <v>0</v>
      </c>
      <c r="N65" s="116">
        <f t="shared" si="34"/>
        <v>0</v>
      </c>
      <c r="O65" s="116">
        <f t="shared" si="34"/>
        <v>0</v>
      </c>
      <c r="P65" s="116">
        <f t="shared" si="34"/>
        <v>0</v>
      </c>
      <c r="Q65" s="116">
        <f t="shared" si="34"/>
        <v>0</v>
      </c>
      <c r="R65" s="116">
        <f t="shared" si="34"/>
        <v>0</v>
      </c>
      <c r="S65" s="116">
        <f t="shared" si="34"/>
        <v>0</v>
      </c>
      <c r="T65" s="116">
        <f t="shared" si="34"/>
        <v>0</v>
      </c>
      <c r="U65" s="116">
        <f t="shared" si="34"/>
        <v>0</v>
      </c>
      <c r="V65" s="116">
        <f t="shared" si="34"/>
        <v>0</v>
      </c>
      <c r="W65" s="116">
        <f t="shared" si="34"/>
        <v>0</v>
      </c>
      <c r="X65" s="116">
        <f t="shared" si="34"/>
        <v>0</v>
      </c>
    </row>
    <row r="66" spans="1:24" ht="17" hidden="1" outlineLevel="1" x14ac:dyDescent="0.25">
      <c r="A66" s="5">
        <v>31</v>
      </c>
      <c r="B66" s="129" t="s">
        <v>168</v>
      </c>
      <c r="C66" s="114" t="s">
        <v>169</v>
      </c>
      <c r="D66" s="115">
        <f>D65</f>
        <v>2020</v>
      </c>
      <c r="E66" s="116">
        <f>IF(YEAR(E$16)=$D66,E59,ROUND(E$59/_xlfn.DAYS(E$16,D$16)*IF(YEAR(D$16)=$D66,IF(YEAR(E$16)=$D66,_xlfn.DAYS(E$16,D$16),_xlfn.DAYS(DATE($D66,12,31),D$16)+1),IF(AND(YEAR(D$16)&lt;$D66,$D66&lt;YEAR(E$16)),_xlfn.DAYS(DATE($D66,12,31),DATE($D66,1,1))+1,0)),0))</f>
        <v>7538</v>
      </c>
      <c r="F66" s="116">
        <f t="shared" ref="F66:X66" si="35">IF(YEAR(F$16)=$D66,F59,ROUND(F$59/_xlfn.DAYS(F$16,E$16)*IF(YEAR(E$16+1)=$D66,_xlfn.DAYS(DATE($D66,12,31),E$16)+1,IF(AND(YEAR(E$16)&lt;$D66,$D66&lt;YEAR(F$16)),_xlfn.DAYS(DATE($D66,12,31),DATE($D66,1,1))+1,0)),0))</f>
        <v>0</v>
      </c>
      <c r="G66" s="116">
        <f t="shared" si="35"/>
        <v>0</v>
      </c>
      <c r="H66" s="116">
        <f t="shared" si="35"/>
        <v>0</v>
      </c>
      <c r="I66" s="116">
        <f t="shared" si="35"/>
        <v>0</v>
      </c>
      <c r="J66" s="116">
        <f t="shared" si="35"/>
        <v>0</v>
      </c>
      <c r="K66" s="116">
        <f t="shared" si="35"/>
        <v>0</v>
      </c>
      <c r="L66" s="116">
        <f t="shared" si="35"/>
        <v>0</v>
      </c>
      <c r="M66" s="116">
        <f t="shared" si="35"/>
        <v>0</v>
      </c>
      <c r="N66" s="116">
        <f t="shared" si="35"/>
        <v>0</v>
      </c>
      <c r="O66" s="116">
        <f t="shared" si="35"/>
        <v>0</v>
      </c>
      <c r="P66" s="116">
        <f t="shared" si="35"/>
        <v>0</v>
      </c>
      <c r="Q66" s="116">
        <f t="shared" si="35"/>
        <v>0</v>
      </c>
      <c r="R66" s="116">
        <f t="shared" si="35"/>
        <v>0</v>
      </c>
      <c r="S66" s="116">
        <f t="shared" si="35"/>
        <v>0</v>
      </c>
      <c r="T66" s="116">
        <f t="shared" si="35"/>
        <v>0</v>
      </c>
      <c r="U66" s="116">
        <f t="shared" si="35"/>
        <v>0</v>
      </c>
      <c r="V66" s="116">
        <f t="shared" si="35"/>
        <v>0</v>
      </c>
      <c r="W66" s="116">
        <f t="shared" si="35"/>
        <v>0</v>
      </c>
      <c r="X66" s="116">
        <f t="shared" si="35"/>
        <v>0</v>
      </c>
    </row>
    <row r="67" spans="1:24" ht="17" hidden="1" outlineLevel="1" x14ac:dyDescent="0.25">
      <c r="A67" s="5">
        <v>33</v>
      </c>
      <c r="B67" s="129" t="s">
        <v>170</v>
      </c>
      <c r="C67" s="117" t="s">
        <v>171</v>
      </c>
      <c r="D67" s="118">
        <f>D66</f>
        <v>2020</v>
      </c>
      <c r="E67" s="119">
        <f>E63-E66</f>
        <v>9860</v>
      </c>
      <c r="F67" s="119">
        <f t="shared" ref="F67:X67" si="36">F63-F66</f>
        <v>0</v>
      </c>
      <c r="G67" s="119">
        <f t="shared" si="36"/>
        <v>0</v>
      </c>
      <c r="H67" s="119">
        <f t="shared" si="36"/>
        <v>0</v>
      </c>
      <c r="I67" s="119">
        <f t="shared" si="36"/>
        <v>0</v>
      </c>
      <c r="J67" s="119">
        <f t="shared" si="36"/>
        <v>0</v>
      </c>
      <c r="K67" s="119">
        <f t="shared" si="36"/>
        <v>0</v>
      </c>
      <c r="L67" s="119">
        <f t="shared" si="36"/>
        <v>0</v>
      </c>
      <c r="M67" s="119">
        <f t="shared" si="36"/>
        <v>0</v>
      </c>
      <c r="N67" s="119">
        <f t="shared" si="36"/>
        <v>0</v>
      </c>
      <c r="O67" s="119">
        <f t="shared" si="36"/>
        <v>0</v>
      </c>
      <c r="P67" s="119">
        <f t="shared" si="36"/>
        <v>0</v>
      </c>
      <c r="Q67" s="119">
        <f t="shared" si="36"/>
        <v>0</v>
      </c>
      <c r="R67" s="119">
        <f t="shared" si="36"/>
        <v>0</v>
      </c>
      <c r="S67" s="119">
        <f t="shared" si="36"/>
        <v>0</v>
      </c>
      <c r="T67" s="119">
        <f t="shared" si="36"/>
        <v>0</v>
      </c>
      <c r="U67" s="119">
        <f t="shared" si="36"/>
        <v>0</v>
      </c>
      <c r="V67" s="119">
        <f t="shared" si="36"/>
        <v>0</v>
      </c>
      <c r="W67" s="119">
        <f t="shared" si="36"/>
        <v>0</v>
      </c>
      <c r="X67" s="119">
        <f t="shared" si="36"/>
        <v>0</v>
      </c>
    </row>
    <row r="68" spans="1:24" ht="17" hidden="1" outlineLevel="1" x14ac:dyDescent="0.25">
      <c r="A68" s="5">
        <v>27</v>
      </c>
      <c r="B68" s="37" t="s">
        <v>162</v>
      </c>
      <c r="C68" s="120" t="s">
        <v>163</v>
      </c>
      <c r="D68" s="121">
        <f t="shared" ref="D68:D77" si="37">D63+1</f>
        <v>2021</v>
      </c>
      <c r="E68" s="122" cm="1">
        <f t="array" ref="E68">IF(YEAR(E$16)=$D68, E$44-SUM(_xlfn._xlws.FILTER(E$63:E67,MOD(_xlfn.SEQUENCE(ROWS(E$63:E67)),5)=1)),ROUND(E$44/_xlfn.DAYS(E$16,D$16)*IF(YEAR(D$16+1)=$D68,_xlfn.DAYS(DATE($D68,12,31),D$16)+1,IF(AND(YEAR(D$16+1)&lt;$D68,$D68&lt;YEAR(E$16)),_xlfn.DAYS(DATE($D68,12,31),DATE($D68,1,1))+1,0)),0))</f>
        <v>41400</v>
      </c>
      <c r="F68" s="122" cm="1">
        <f t="array" ref="F68">IF(YEAR(F$16)=$D68, F$44-SUM(_xlfn._xlws.FILTER(F$63:F67,MOD(_xlfn.SEQUENCE(ROWS(F$63:F67)),5)=1)),ROUND(F$44/_xlfn.DAYS(F$16,E$16)*IF(YEAR(E$16+1)=$D68,_xlfn.DAYS(DATE($D68,12,31),E$16)+1,IF(AND(YEAR(E$16+1)&lt;$D68,$D68&lt;YEAR(F$16)),_xlfn.DAYS(DATE($D68,12,31),DATE($D68,1,1))+1,0)),0))</f>
        <v>17374</v>
      </c>
      <c r="G68" s="122" cm="1">
        <f t="array" ref="G68">IF(YEAR(G$16)=$D68, G$44-SUM(_xlfn._xlws.FILTER(G$63:G67,MOD(_xlfn.SEQUENCE(ROWS(G$63:G67)),5)=1)),ROUND(G$44/_xlfn.DAYS(G$16,F$16)*IF(YEAR(F$16+1)=$D68,_xlfn.DAYS(DATE($D68,12,31),F$16)+1,IF(AND(YEAR(F$16+1)&lt;$D68,$D68&lt;YEAR(G$16)),_xlfn.DAYS(DATE($D68,12,31),DATE($D68,1,1))+1,0)),0))</f>
        <v>0</v>
      </c>
      <c r="H68" s="122" cm="1">
        <f t="array" ref="H68">IF(YEAR(H$16)=$D68, H$44-SUM(_xlfn._xlws.FILTER(H$63:H67,MOD(_xlfn.SEQUENCE(ROWS(H$63:H67)),5)=1)),ROUND(H$44/_xlfn.DAYS(H$16,G$16)*IF(YEAR(G$16+1)=$D68,_xlfn.DAYS(DATE($D68,12,31),G$16)+1,IF(AND(YEAR(G$16+1)&lt;$D68,$D68&lt;YEAR(H$16)),_xlfn.DAYS(DATE($D68,12,31),DATE($D68,1,1))+1,0)),0))</f>
        <v>0</v>
      </c>
      <c r="I68" s="122" cm="1">
        <f t="array" ref="I68">IF(YEAR(I$16)=$D68, I$44-SUM(_xlfn._xlws.FILTER(I$63:I67,MOD(_xlfn.SEQUENCE(ROWS(I$63:I67)),5)=1)),ROUND(I$44/_xlfn.DAYS(I$16,H$16)*IF(YEAR(H$16+1)=$D68,_xlfn.DAYS(DATE($D68,12,31),H$16)+1,IF(AND(YEAR(H$16+1)&lt;$D68,$D68&lt;YEAR(I$16)),_xlfn.DAYS(DATE($D68,12,31),DATE($D68,1,1))+1,0)),0))</f>
        <v>0</v>
      </c>
      <c r="J68" s="122" cm="1">
        <f t="array" ref="J68">IF(YEAR(J$16)=$D68, J$44-SUM(_xlfn._xlws.FILTER(J$63:J67,MOD(_xlfn.SEQUENCE(ROWS(J$63:J67)),5)=1)),ROUND(J$44/_xlfn.DAYS(J$16,I$16)*IF(YEAR(I$16+1)=$D68,_xlfn.DAYS(DATE($D68,12,31),I$16)+1,IF(AND(YEAR(I$16+1)&lt;$D68,$D68&lt;YEAR(J$16)),_xlfn.DAYS(DATE($D68,12,31),DATE($D68,1,1))+1,0)),0))</f>
        <v>0</v>
      </c>
      <c r="K68" s="122" cm="1">
        <f t="array" ref="K68">IF(YEAR(K$16)=$D68, K$44-SUM(_xlfn._xlws.FILTER(K$63:K67,MOD(_xlfn.SEQUENCE(ROWS(K$63:K67)),5)=1)),ROUND(K$44/_xlfn.DAYS(K$16,J$16)*IF(YEAR(J$16+1)=$D68,_xlfn.DAYS(DATE($D68,12,31),J$16)+1,IF(AND(YEAR(J$16+1)&lt;$D68,$D68&lt;YEAR(K$16)),_xlfn.DAYS(DATE($D68,12,31),DATE($D68,1,1))+1,0)),0))</f>
        <v>0</v>
      </c>
      <c r="L68" s="122" cm="1">
        <f t="array" ref="L68">IF(YEAR(L$16)=$D68, L$44-SUM(_xlfn._xlws.FILTER(L$63:L67,MOD(_xlfn.SEQUENCE(ROWS(L$63:L67)),5)=1)),ROUND(L$44/_xlfn.DAYS(L$16,K$16)*IF(YEAR(K$16+1)=$D68,_xlfn.DAYS(DATE($D68,12,31),K$16)+1,IF(AND(YEAR(K$16+1)&lt;$D68,$D68&lt;YEAR(L$16)),_xlfn.DAYS(DATE($D68,12,31),DATE($D68,1,1))+1,0)),0))</f>
        <v>0</v>
      </c>
      <c r="M68" s="122" cm="1">
        <f t="array" ref="M68">IF(YEAR(M$16)=$D68, M$44-SUM(_xlfn._xlws.FILTER(M$63:M67,MOD(_xlfn.SEQUENCE(ROWS(M$63:M67)),5)=1)),ROUND(M$44/_xlfn.DAYS(M$16,L$16)*IF(YEAR(L$16+1)=$D68,_xlfn.DAYS(DATE($D68,12,31),L$16)+1,IF(AND(YEAR(L$16+1)&lt;$D68,$D68&lt;YEAR(M$16)),_xlfn.DAYS(DATE($D68,12,31),DATE($D68,1,1))+1,0)),0))</f>
        <v>0</v>
      </c>
      <c r="N68" s="122" cm="1">
        <f t="array" ref="N68">IF(YEAR(N$16)=$D68, N$44-SUM(_xlfn._xlws.FILTER(N$63:N67,MOD(_xlfn.SEQUENCE(ROWS(N$63:N67)),5)=1)),ROUND(N$44/_xlfn.DAYS(N$16,M$16)*IF(YEAR(M$16+1)=$D68,_xlfn.DAYS(DATE($D68,12,31),M$16)+1,IF(AND(YEAR(M$16+1)&lt;$D68,$D68&lt;YEAR(N$16)),_xlfn.DAYS(DATE($D68,12,31),DATE($D68,1,1))+1,0)),0))</f>
        <v>0</v>
      </c>
      <c r="O68" s="122" cm="1">
        <f t="array" ref="O68">IF(YEAR(O$16)=$D68, O$44-SUM(_xlfn._xlws.FILTER(O$63:O67,MOD(_xlfn.SEQUENCE(ROWS(O$63:O67)),5)=1)),ROUND(O$44/_xlfn.DAYS(O$16,N$16)*IF(YEAR(N$16+1)=$D68,_xlfn.DAYS(DATE($D68,12,31),N$16)+1,IF(AND(YEAR(N$16+1)&lt;$D68,$D68&lt;YEAR(O$16)),_xlfn.DAYS(DATE($D68,12,31),DATE($D68,1,1))+1,0)),0))</f>
        <v>0</v>
      </c>
      <c r="P68" s="122" cm="1">
        <f t="array" ref="P68">IF(YEAR(P$16)=$D68, P$44-SUM(_xlfn._xlws.FILTER(P$63:P67,MOD(_xlfn.SEQUENCE(ROWS(P$63:P67)),5)=1)),ROUND(P$44/_xlfn.DAYS(P$16,O$16)*IF(YEAR(O$16+1)=$D68,_xlfn.DAYS(DATE($D68,12,31),O$16)+1,IF(AND(YEAR(O$16+1)&lt;$D68,$D68&lt;YEAR(P$16)),_xlfn.DAYS(DATE($D68,12,31),DATE($D68,1,1))+1,0)),0))</f>
        <v>0</v>
      </c>
      <c r="Q68" s="122" cm="1">
        <f t="array" ref="Q68">IF(YEAR(Q$16)=$D68, Q$44-SUM(_xlfn._xlws.FILTER(Q$63:Q67,MOD(_xlfn.SEQUENCE(ROWS(Q$63:Q67)),5)=1)),ROUND(Q$44/_xlfn.DAYS(Q$16,P$16)*IF(YEAR(P$16+1)=$D68,_xlfn.DAYS(DATE($D68,12,31),P$16)+1,IF(AND(YEAR(P$16+1)&lt;$D68,$D68&lt;YEAR(Q$16)),_xlfn.DAYS(DATE($D68,12,31),DATE($D68,1,1))+1,0)),0))</f>
        <v>0</v>
      </c>
      <c r="R68" s="122" cm="1">
        <f t="array" ref="R68">IF(YEAR(R$16)=$D68, R$44-SUM(_xlfn._xlws.FILTER(R$63:R67,MOD(_xlfn.SEQUENCE(ROWS(R$63:R67)),5)=1)),ROUND(R$44/_xlfn.DAYS(R$16,Q$16)*IF(YEAR(Q$16+1)=$D68,_xlfn.DAYS(DATE($D68,12,31),Q$16)+1,IF(AND(YEAR(Q$16+1)&lt;$D68,$D68&lt;YEAR(R$16)),_xlfn.DAYS(DATE($D68,12,31),DATE($D68,1,1))+1,0)),0))</f>
        <v>0</v>
      </c>
      <c r="S68" s="122" cm="1">
        <f t="array" ref="S68">IF(YEAR(S$16)=$D68, S$44-SUM(_xlfn._xlws.FILTER(S$63:S67,MOD(_xlfn.SEQUENCE(ROWS(S$63:S67)),5)=1)),ROUND(S$44/_xlfn.DAYS(S$16,R$16)*IF(YEAR(R$16+1)=$D68,_xlfn.DAYS(DATE($D68,12,31),R$16)+1,IF(AND(YEAR(R$16+1)&lt;$D68,$D68&lt;YEAR(S$16)),_xlfn.DAYS(DATE($D68,12,31),DATE($D68,1,1))+1,0)),0))</f>
        <v>0</v>
      </c>
      <c r="T68" s="122" cm="1">
        <f t="array" ref="T68">IF(YEAR(T$16)=$D68, T$44-SUM(_xlfn._xlws.FILTER(T$63:T67,MOD(_xlfn.SEQUENCE(ROWS(T$63:T67)),5)=1)),ROUND(T$44/_xlfn.DAYS(T$16,S$16)*IF(YEAR(S$16+1)=$D68,_xlfn.DAYS(DATE($D68,12,31),S$16)+1,IF(AND(YEAR(S$16+1)&lt;$D68,$D68&lt;YEAR(T$16)),_xlfn.DAYS(DATE($D68,12,31),DATE($D68,1,1))+1,0)),0))</f>
        <v>0</v>
      </c>
      <c r="U68" s="122" cm="1">
        <f t="array" ref="U68">IF(YEAR(U$16)=$D68, U$44-SUM(_xlfn._xlws.FILTER(U$63:U67,MOD(_xlfn.SEQUENCE(ROWS(U$63:U67)),5)=1)),ROUND(U$44/_xlfn.DAYS(U$16,T$16)*IF(YEAR(T$16+1)=$D68,_xlfn.DAYS(DATE($D68,12,31),T$16)+1,IF(AND(YEAR(T$16+1)&lt;$D68,$D68&lt;YEAR(U$16)),_xlfn.DAYS(DATE($D68,12,31),DATE($D68,1,1))+1,0)),0))</f>
        <v>0</v>
      </c>
      <c r="V68" s="122" cm="1">
        <f t="array" ref="V68">IF(YEAR(V$16)=$D68, V$44-SUM(_xlfn._xlws.FILTER(V$63:V67,MOD(_xlfn.SEQUENCE(ROWS(V$63:V67)),5)=1)),ROUND(V$44/_xlfn.DAYS(V$16,U$16)*IF(YEAR(U$16+1)=$D68,_xlfn.DAYS(DATE($D68,12,31),U$16)+1,IF(AND(YEAR(U$16+1)&lt;$D68,$D68&lt;YEAR(V$16)),_xlfn.DAYS(DATE($D68,12,31),DATE($D68,1,1))+1,0)),0))</f>
        <v>0</v>
      </c>
      <c r="W68" s="122" cm="1">
        <f t="array" ref="W68">IF(YEAR(W$16)=$D68, W$44-SUM(_xlfn._xlws.FILTER(W$63:W67,MOD(_xlfn.SEQUENCE(ROWS(W$63:W67)),5)=1)),ROUND(W$44/_xlfn.DAYS(W$16,V$16)*IF(YEAR(V$16+1)=$D68,_xlfn.DAYS(DATE($D68,12,31),V$16)+1,IF(AND(YEAR(V$16+1)&lt;$D68,$D68&lt;YEAR(W$16)),_xlfn.DAYS(DATE($D68,12,31),DATE($D68,1,1))+1,0)),0))</f>
        <v>0</v>
      </c>
      <c r="X68" s="122" cm="1">
        <f t="array" ref="X68">IF(YEAR(X$16)=$D68, X$44-SUM(_xlfn._xlws.FILTER(X$63:X67,MOD(_xlfn.SEQUENCE(ROWS(X$63:X67)),5)=1)),ROUND(X$44/_xlfn.DAYS(X$16,W$16)*IF(YEAR(W$16+1)=$D68,_xlfn.DAYS(DATE($D68,12,31),W$16)+1,IF(AND(YEAR(W$16+1)&lt;$D68,$D68&lt;YEAR(X$16)),_xlfn.DAYS(DATE($D68,12,31),DATE($D68,1,1))+1,0)),0))</f>
        <v>0</v>
      </c>
    </row>
    <row r="69" spans="1:24" ht="17" hidden="1" outlineLevel="1" x14ac:dyDescent="0.25">
      <c r="A69" s="5">
        <v>28</v>
      </c>
      <c r="B69" s="129" t="s">
        <v>164</v>
      </c>
      <c r="C69" s="120" t="s">
        <v>165</v>
      </c>
      <c r="D69" s="121">
        <f t="shared" si="37"/>
        <v>2021</v>
      </c>
      <c r="E69" s="122" cm="1">
        <f t="array" ref="E69">IF(YEAR(E$16)=$D69, E$46-SUM(_xlfn._xlws.FILTER(E$63:E68,MOD(_xlfn.SEQUENCE(ROWS(E$63:E68)),5)=2)),ROUND(E$46/_xlfn.DAYS(E$16,D$16)*IF(YEAR(D$16+1)=$D69,_xlfn.DAYS(DATE($D69,12,31),D$16)+1,IF(AND(YEAR(D$16+1)&lt;$D69,$D69&lt;YEAR(E$16)),_xlfn.DAYS(DATE($D69,12,31),DATE($D69,1,1))+1,0)),0))</f>
        <v>6210</v>
      </c>
      <c r="F69" s="122" cm="1">
        <f t="array" ref="F69">IF(YEAR(F$16)=$D69, F$46-SUM(_xlfn._xlws.FILTER(F$63:F68,MOD(_xlfn.SEQUENCE(ROWS(F$63:F68)),5)=2)),ROUND(F$46/_xlfn.DAYS(F$16,E$16)*IF(YEAR(E$16+1)=$D69,_xlfn.DAYS(DATE($D69,12,31),E$16)+1,IF(AND(YEAR(E$16+1)&lt;$D69,$D69&lt;YEAR(F$16)),_xlfn.DAYS(DATE($D69,12,31),DATE($D69,1,1))+1,0)),0))</f>
        <v>2606</v>
      </c>
      <c r="G69" s="122" cm="1">
        <f t="array" ref="G69">IF(YEAR(G$16)=$D69, G$46-SUM(_xlfn._xlws.FILTER(G$63:G68,MOD(_xlfn.SEQUENCE(ROWS(G$63:G68)),5)=2)),ROUND(G$46/_xlfn.DAYS(G$16,F$16)*IF(YEAR(F$16+1)=$D69,_xlfn.DAYS(DATE($D69,12,31),F$16)+1,IF(AND(YEAR(F$16+1)&lt;$D69,$D69&lt;YEAR(G$16)),_xlfn.DAYS(DATE($D69,12,31),DATE($D69,1,1))+1,0)),0))</f>
        <v>0</v>
      </c>
      <c r="H69" s="122" cm="1">
        <f t="array" ref="H69">IF(YEAR(H$16)=$D69, H$46-SUM(_xlfn._xlws.FILTER(H$63:H68,MOD(_xlfn.SEQUENCE(ROWS(H$63:H68)),5)=2)),ROUND(H$46/_xlfn.DAYS(H$16,G$16)*IF(YEAR(G$16+1)=$D69,_xlfn.DAYS(DATE($D69,12,31),G$16)+1,IF(AND(YEAR(G$16+1)&lt;$D69,$D69&lt;YEAR(H$16)),_xlfn.DAYS(DATE($D69,12,31),DATE($D69,1,1))+1,0)),0))</f>
        <v>0</v>
      </c>
      <c r="I69" s="122" cm="1">
        <f t="array" ref="I69">IF(YEAR(I$16)=$D69, I$46-SUM(_xlfn._xlws.FILTER(I$63:I68,MOD(_xlfn.SEQUENCE(ROWS(I$63:I68)),5)=2)),ROUND(I$46/_xlfn.DAYS(I$16,H$16)*IF(YEAR(H$16+1)=$D69,_xlfn.DAYS(DATE($D69,12,31),H$16)+1,IF(AND(YEAR(H$16+1)&lt;$D69,$D69&lt;YEAR(I$16)),_xlfn.DAYS(DATE($D69,12,31),DATE($D69,1,1))+1,0)),0))</f>
        <v>0</v>
      </c>
      <c r="J69" s="122" cm="1">
        <f t="array" ref="J69">IF(YEAR(J$16)=$D69, J$46-SUM(_xlfn._xlws.FILTER(J$63:J68,MOD(_xlfn.SEQUENCE(ROWS(J$63:J68)),5)=2)),ROUND(J$46/_xlfn.DAYS(J$16,I$16)*IF(YEAR(I$16+1)=$D69,_xlfn.DAYS(DATE($D69,12,31),I$16)+1,IF(AND(YEAR(I$16+1)&lt;$D69,$D69&lt;YEAR(J$16)),_xlfn.DAYS(DATE($D69,12,31),DATE($D69,1,1))+1,0)),0))</f>
        <v>0</v>
      </c>
      <c r="K69" s="122" cm="1">
        <f t="array" ref="K69">IF(YEAR(K$16)=$D69, K$46-SUM(_xlfn._xlws.FILTER(K$63:K68,MOD(_xlfn.SEQUENCE(ROWS(K$63:K68)),5)=2)),ROUND(K$46/_xlfn.DAYS(K$16,J$16)*IF(YEAR(J$16+1)=$D69,_xlfn.DAYS(DATE($D69,12,31),J$16)+1,IF(AND(YEAR(J$16+1)&lt;$D69,$D69&lt;YEAR(K$16)),_xlfn.DAYS(DATE($D69,12,31),DATE($D69,1,1))+1,0)),0))</f>
        <v>0</v>
      </c>
      <c r="L69" s="122" cm="1">
        <f t="array" ref="L69">IF(YEAR(L$16)=$D69, L$46-SUM(_xlfn._xlws.FILTER(L$63:L68,MOD(_xlfn.SEQUENCE(ROWS(L$63:L68)),5)=2)),ROUND(L$46/_xlfn.DAYS(L$16,K$16)*IF(YEAR(K$16+1)=$D69,_xlfn.DAYS(DATE($D69,12,31),K$16)+1,IF(AND(YEAR(K$16+1)&lt;$D69,$D69&lt;YEAR(L$16)),_xlfn.DAYS(DATE($D69,12,31),DATE($D69,1,1))+1,0)),0))</f>
        <v>0</v>
      </c>
      <c r="M69" s="122" cm="1">
        <f t="array" ref="M69">IF(YEAR(M$16)=$D69, M$46-SUM(_xlfn._xlws.FILTER(M$63:M68,MOD(_xlfn.SEQUENCE(ROWS(M$63:M68)),5)=2)),ROUND(M$46/_xlfn.DAYS(M$16,L$16)*IF(YEAR(L$16+1)=$D69,_xlfn.DAYS(DATE($D69,12,31),L$16)+1,IF(AND(YEAR(L$16+1)&lt;$D69,$D69&lt;YEAR(M$16)),_xlfn.DAYS(DATE($D69,12,31),DATE($D69,1,1))+1,0)),0))</f>
        <v>0</v>
      </c>
      <c r="N69" s="122" cm="1">
        <f t="array" ref="N69">IF(YEAR(N$16)=$D69, N$46-SUM(_xlfn._xlws.FILTER(N$63:N68,MOD(_xlfn.SEQUENCE(ROWS(N$63:N68)),5)=2)),ROUND(N$46/_xlfn.DAYS(N$16,M$16)*IF(YEAR(M$16+1)=$D69,_xlfn.DAYS(DATE($D69,12,31),M$16)+1,IF(AND(YEAR(M$16+1)&lt;$D69,$D69&lt;YEAR(N$16)),_xlfn.DAYS(DATE($D69,12,31),DATE($D69,1,1))+1,0)),0))</f>
        <v>0</v>
      </c>
      <c r="O69" s="122" cm="1">
        <f t="array" ref="O69">IF(YEAR(O$16)=$D69, O$46-SUM(_xlfn._xlws.FILTER(O$63:O68,MOD(_xlfn.SEQUENCE(ROWS(O$63:O68)),5)=2)),ROUND(O$46/_xlfn.DAYS(O$16,N$16)*IF(YEAR(N$16+1)=$D69,_xlfn.DAYS(DATE($D69,12,31),N$16)+1,IF(AND(YEAR(N$16+1)&lt;$D69,$D69&lt;YEAR(O$16)),_xlfn.DAYS(DATE($D69,12,31),DATE($D69,1,1))+1,0)),0))</f>
        <v>0</v>
      </c>
      <c r="P69" s="122" cm="1">
        <f t="array" ref="P69">IF(YEAR(P$16)=$D69, P$46-SUM(_xlfn._xlws.FILTER(P$63:P68,MOD(_xlfn.SEQUENCE(ROWS(P$63:P68)),5)=2)),ROUND(P$46/_xlfn.DAYS(P$16,O$16)*IF(YEAR(O$16+1)=$D69,_xlfn.DAYS(DATE($D69,12,31),O$16)+1,IF(AND(YEAR(O$16+1)&lt;$D69,$D69&lt;YEAR(P$16)),_xlfn.DAYS(DATE($D69,12,31),DATE($D69,1,1))+1,0)),0))</f>
        <v>0</v>
      </c>
      <c r="Q69" s="122" cm="1">
        <f t="array" ref="Q69">IF(YEAR(Q$16)=$D69, Q$46-SUM(_xlfn._xlws.FILTER(Q$63:Q68,MOD(_xlfn.SEQUENCE(ROWS(Q$63:Q68)),5)=2)),ROUND(Q$46/_xlfn.DAYS(Q$16,P$16)*IF(YEAR(P$16+1)=$D69,_xlfn.DAYS(DATE($D69,12,31),P$16)+1,IF(AND(YEAR(P$16+1)&lt;$D69,$D69&lt;YEAR(Q$16)),_xlfn.DAYS(DATE($D69,12,31),DATE($D69,1,1))+1,0)),0))</f>
        <v>0</v>
      </c>
      <c r="R69" s="122" cm="1">
        <f t="array" ref="R69">IF(YEAR(R$16)=$D69, R$46-SUM(_xlfn._xlws.FILTER(R$63:R68,MOD(_xlfn.SEQUENCE(ROWS(R$63:R68)),5)=2)),ROUND(R$46/_xlfn.DAYS(R$16,Q$16)*IF(YEAR(Q$16+1)=$D69,_xlfn.DAYS(DATE($D69,12,31),Q$16)+1,IF(AND(YEAR(Q$16+1)&lt;$D69,$D69&lt;YEAR(R$16)),_xlfn.DAYS(DATE($D69,12,31),DATE($D69,1,1))+1,0)),0))</f>
        <v>0</v>
      </c>
      <c r="S69" s="122" cm="1">
        <f t="array" ref="S69">IF(YEAR(S$16)=$D69, S$46-SUM(_xlfn._xlws.FILTER(S$63:S68,MOD(_xlfn.SEQUENCE(ROWS(S$63:S68)),5)=2)),ROUND(S$46/_xlfn.DAYS(S$16,R$16)*IF(YEAR(R$16+1)=$D69,_xlfn.DAYS(DATE($D69,12,31),R$16)+1,IF(AND(YEAR(R$16+1)&lt;$D69,$D69&lt;YEAR(S$16)),_xlfn.DAYS(DATE($D69,12,31),DATE($D69,1,1))+1,0)),0))</f>
        <v>0</v>
      </c>
      <c r="T69" s="122" cm="1">
        <f t="array" ref="T69">IF(YEAR(T$16)=$D69, T$46-SUM(_xlfn._xlws.FILTER(T$63:T68,MOD(_xlfn.SEQUENCE(ROWS(T$63:T68)),5)=2)),ROUND(T$46/_xlfn.DAYS(T$16,S$16)*IF(YEAR(S$16+1)=$D69,_xlfn.DAYS(DATE($D69,12,31),S$16)+1,IF(AND(YEAR(S$16+1)&lt;$D69,$D69&lt;YEAR(T$16)),_xlfn.DAYS(DATE($D69,12,31),DATE($D69,1,1))+1,0)),0))</f>
        <v>0</v>
      </c>
      <c r="U69" s="122" cm="1">
        <f t="array" ref="U69">IF(YEAR(U$16)=$D69, U$46-SUM(_xlfn._xlws.FILTER(U$63:U68,MOD(_xlfn.SEQUENCE(ROWS(U$63:U68)),5)=2)),ROUND(U$46/_xlfn.DAYS(U$16,T$16)*IF(YEAR(T$16+1)=$D69,_xlfn.DAYS(DATE($D69,12,31),T$16)+1,IF(AND(YEAR(T$16+1)&lt;$D69,$D69&lt;YEAR(U$16)),_xlfn.DAYS(DATE($D69,12,31),DATE($D69,1,1))+1,0)),0))</f>
        <v>0</v>
      </c>
      <c r="V69" s="122" cm="1">
        <f t="array" ref="V69">IF(YEAR(V$16)=$D69, V$46-SUM(_xlfn._xlws.FILTER(V$63:V68,MOD(_xlfn.SEQUENCE(ROWS(V$63:V68)),5)=2)),ROUND(V$46/_xlfn.DAYS(V$16,U$16)*IF(YEAR(U$16+1)=$D69,_xlfn.DAYS(DATE($D69,12,31),U$16)+1,IF(AND(YEAR(U$16+1)&lt;$D69,$D69&lt;YEAR(V$16)),_xlfn.DAYS(DATE($D69,12,31),DATE($D69,1,1))+1,0)),0))</f>
        <v>0</v>
      </c>
      <c r="W69" s="122" cm="1">
        <f t="array" ref="W69">IF(YEAR(W$16)=$D69, W$46-SUM(_xlfn._xlws.FILTER(W$63:W68,MOD(_xlfn.SEQUENCE(ROWS(W$63:W68)),5)=2)),ROUND(W$46/_xlfn.DAYS(W$16,V$16)*IF(YEAR(V$16+1)=$D69,_xlfn.DAYS(DATE($D69,12,31),V$16)+1,IF(AND(YEAR(V$16+1)&lt;$D69,$D69&lt;YEAR(W$16)),_xlfn.DAYS(DATE($D69,12,31),DATE($D69,1,1))+1,0)),0))</f>
        <v>0</v>
      </c>
      <c r="X69" s="122" cm="1">
        <f t="array" ref="X69">IF(YEAR(X$16)=$D69, X$46-SUM(_xlfn._xlws.FILTER(X$63:X68,MOD(_xlfn.SEQUENCE(ROWS(X$63:X68)),5)=2)),ROUND(X$46/_xlfn.DAYS(X$16,W$16)*IF(YEAR(W$16+1)=$D69,_xlfn.DAYS(DATE($D69,12,31),W$16)+1,IF(AND(YEAR(W$16+1)&lt;$D69,$D69&lt;YEAR(X$16)),_xlfn.DAYS(DATE($D69,12,31),DATE($D69,1,1))+1,0)),0))</f>
        <v>0</v>
      </c>
    </row>
    <row r="70" spans="1:24" ht="17" hidden="1" outlineLevel="1" x14ac:dyDescent="0.25">
      <c r="A70" s="5">
        <v>29</v>
      </c>
      <c r="B70" s="129" t="s">
        <v>166</v>
      </c>
      <c r="C70" s="120" t="s">
        <v>167</v>
      </c>
      <c r="D70" s="121">
        <f t="shared" si="37"/>
        <v>2021</v>
      </c>
      <c r="E70" s="123">
        <f>E68-E69</f>
        <v>35190</v>
      </c>
      <c r="F70" s="123">
        <f t="shared" ref="F70:X70" si="38">F68-F69</f>
        <v>14768</v>
      </c>
      <c r="G70" s="123">
        <f t="shared" si="38"/>
        <v>0</v>
      </c>
      <c r="H70" s="123">
        <f t="shared" si="38"/>
        <v>0</v>
      </c>
      <c r="I70" s="123">
        <f t="shared" si="38"/>
        <v>0</v>
      </c>
      <c r="J70" s="123">
        <f t="shared" si="38"/>
        <v>0</v>
      </c>
      <c r="K70" s="123">
        <f t="shared" si="38"/>
        <v>0</v>
      </c>
      <c r="L70" s="123">
        <f t="shared" si="38"/>
        <v>0</v>
      </c>
      <c r="M70" s="123">
        <f t="shared" si="38"/>
        <v>0</v>
      </c>
      <c r="N70" s="123">
        <f t="shared" si="38"/>
        <v>0</v>
      </c>
      <c r="O70" s="123">
        <f t="shared" si="38"/>
        <v>0</v>
      </c>
      <c r="P70" s="123">
        <f t="shared" si="38"/>
        <v>0</v>
      </c>
      <c r="Q70" s="123">
        <f t="shared" si="38"/>
        <v>0</v>
      </c>
      <c r="R70" s="123">
        <f t="shared" si="38"/>
        <v>0</v>
      </c>
      <c r="S70" s="123">
        <f t="shared" si="38"/>
        <v>0</v>
      </c>
      <c r="T70" s="123">
        <f t="shared" si="38"/>
        <v>0</v>
      </c>
      <c r="U70" s="123">
        <f t="shared" si="38"/>
        <v>0</v>
      </c>
      <c r="V70" s="123">
        <f t="shared" si="38"/>
        <v>0</v>
      </c>
      <c r="W70" s="123">
        <f t="shared" si="38"/>
        <v>0</v>
      </c>
      <c r="X70" s="123">
        <f t="shared" si="38"/>
        <v>0</v>
      </c>
    </row>
    <row r="71" spans="1:24" ht="17" hidden="1" outlineLevel="1" x14ac:dyDescent="0.25">
      <c r="A71" s="5">
        <v>31</v>
      </c>
      <c r="B71" s="129" t="s">
        <v>168</v>
      </c>
      <c r="C71" s="120" t="s">
        <v>169</v>
      </c>
      <c r="D71" s="121">
        <f t="shared" si="37"/>
        <v>2021</v>
      </c>
      <c r="E71" s="122" cm="1">
        <f t="array" ref="E71">IF(YEAR(E$16)=$D71, E$59-SUM(_xlfn._xlws.FILTER(E$63:E70,MOD(_xlfn.SEQUENCE(ROWS(E$63:E70)),5)=4)),ROUND(E$59/_xlfn.DAYS(E$16,D$16)*IF(YEAR(D$16+1)=$D71,_xlfn.DAYS(DATE($D71,12,31),D$16)+1,IF(AND(YEAR(D$16+1)&lt;$D71,$D71&lt;YEAR(E$16)),_xlfn.DAYS(DATE($D71,12,31),DATE($D71,1,1))+1,0)),0))</f>
        <v>17937</v>
      </c>
      <c r="F71" s="122" cm="1">
        <f t="array" ref="F71">IF(YEAR(F$16)=$D71, F$59-SUM(_xlfn._xlws.FILTER(F$63:F70,MOD(_xlfn.SEQUENCE(ROWS(F$63:F70)),5)=4)),ROUND(F$59/_xlfn.DAYS(F$16,E$16)*IF(YEAR(E$16+1)=$D71,_xlfn.DAYS(DATE($D71,12,31),E$16)+1,IF(AND(YEAR(E$16+1)&lt;$D71,$D71&lt;YEAR(F$16)),_xlfn.DAYS(DATE($D71,12,31),DATE($D71,1,1))+1,0)),0))</f>
        <v>7511</v>
      </c>
      <c r="G71" s="122" cm="1">
        <f t="array" ref="G71">IF(YEAR(G$16)=$D71, G$59-SUM(_xlfn._xlws.FILTER(G$63:G70,MOD(_xlfn.SEQUENCE(ROWS(G$63:G70)),5)=4)),ROUND(G$59/_xlfn.DAYS(G$16,F$16)*IF(YEAR(F$16+1)=$D71,_xlfn.DAYS(DATE($D71,12,31),F$16)+1,IF(AND(YEAR(F$16+1)&lt;$D71,$D71&lt;YEAR(G$16)),_xlfn.DAYS(DATE($D71,12,31),DATE($D71,1,1))+1,0)),0))</f>
        <v>0</v>
      </c>
      <c r="H71" s="122" cm="1">
        <f t="array" ref="H71">IF(YEAR(H$16)=$D71, H$59-SUM(_xlfn._xlws.FILTER(H$63:H70,MOD(_xlfn.SEQUENCE(ROWS(H$63:H70)),5)=4)),ROUND(H$59/_xlfn.DAYS(H$16,G$16)*IF(YEAR(G$16+1)=$D71,_xlfn.DAYS(DATE($D71,12,31),G$16)+1,IF(AND(YEAR(G$16+1)&lt;$D71,$D71&lt;YEAR(H$16)),_xlfn.DAYS(DATE($D71,12,31),DATE($D71,1,1))+1,0)),0))</f>
        <v>0</v>
      </c>
      <c r="I71" s="122" cm="1">
        <f t="array" ref="I71">IF(YEAR(I$16)=$D71, I$59-SUM(_xlfn._xlws.FILTER(I$63:I70,MOD(_xlfn.SEQUENCE(ROWS(I$63:I70)),5)=4)),ROUND(I$59/_xlfn.DAYS(I$16,H$16)*IF(YEAR(H$16+1)=$D71,_xlfn.DAYS(DATE($D71,12,31),H$16)+1,IF(AND(YEAR(H$16+1)&lt;$D71,$D71&lt;YEAR(I$16)),_xlfn.DAYS(DATE($D71,12,31),DATE($D71,1,1))+1,0)),0))</f>
        <v>0</v>
      </c>
      <c r="J71" s="122" cm="1">
        <f t="array" ref="J71">IF(YEAR(J$16)=$D71, J$59-SUM(_xlfn._xlws.FILTER(J$63:J70,MOD(_xlfn.SEQUENCE(ROWS(J$63:J70)),5)=4)),ROUND(J$59/_xlfn.DAYS(J$16,I$16)*IF(YEAR(I$16+1)=$D71,_xlfn.DAYS(DATE($D71,12,31),I$16)+1,IF(AND(YEAR(I$16+1)&lt;$D71,$D71&lt;YEAR(J$16)),_xlfn.DAYS(DATE($D71,12,31),DATE($D71,1,1))+1,0)),0))</f>
        <v>0</v>
      </c>
      <c r="K71" s="122" cm="1">
        <f t="array" ref="K71">IF(YEAR(K$16)=$D71, K$59-SUM(_xlfn._xlws.FILTER(K$63:K70,MOD(_xlfn.SEQUENCE(ROWS(K$63:K70)),5)=4)),ROUND(K$59/_xlfn.DAYS(K$16,J$16)*IF(YEAR(J$16+1)=$D71,_xlfn.DAYS(DATE($D71,12,31),J$16)+1,IF(AND(YEAR(J$16+1)&lt;$D71,$D71&lt;YEAR(K$16)),_xlfn.DAYS(DATE($D71,12,31),DATE($D71,1,1))+1,0)),0))</f>
        <v>0</v>
      </c>
      <c r="L71" s="122" cm="1">
        <f t="array" ref="L71">IF(YEAR(L$16)=$D71, L$59-SUM(_xlfn._xlws.FILTER(L$63:L70,MOD(_xlfn.SEQUENCE(ROWS(L$63:L70)),5)=4)),ROUND(L$59/_xlfn.DAYS(L$16,K$16)*IF(YEAR(K$16+1)=$D71,_xlfn.DAYS(DATE($D71,12,31),K$16)+1,IF(AND(YEAR(K$16+1)&lt;$D71,$D71&lt;YEAR(L$16)),_xlfn.DAYS(DATE($D71,12,31),DATE($D71,1,1))+1,0)),0))</f>
        <v>0</v>
      </c>
      <c r="M71" s="122" cm="1">
        <f t="array" ref="M71">IF(YEAR(M$16)=$D71, M$59-SUM(_xlfn._xlws.FILTER(M$63:M70,MOD(_xlfn.SEQUENCE(ROWS(M$63:M70)),5)=4)),ROUND(M$59/_xlfn.DAYS(M$16,L$16)*IF(YEAR(L$16+1)=$D71,_xlfn.DAYS(DATE($D71,12,31),L$16)+1,IF(AND(YEAR(L$16+1)&lt;$D71,$D71&lt;YEAR(M$16)),_xlfn.DAYS(DATE($D71,12,31),DATE($D71,1,1))+1,0)),0))</f>
        <v>0</v>
      </c>
      <c r="N71" s="122" cm="1">
        <f t="array" ref="N71">IF(YEAR(N$16)=$D71, N$59-SUM(_xlfn._xlws.FILTER(N$63:N70,MOD(_xlfn.SEQUENCE(ROWS(N$63:N70)),5)=4)),ROUND(N$59/_xlfn.DAYS(N$16,M$16)*IF(YEAR(M$16+1)=$D71,_xlfn.DAYS(DATE($D71,12,31),M$16)+1,IF(AND(YEAR(M$16+1)&lt;$D71,$D71&lt;YEAR(N$16)),_xlfn.DAYS(DATE($D71,12,31),DATE($D71,1,1))+1,0)),0))</f>
        <v>0</v>
      </c>
      <c r="O71" s="122" cm="1">
        <f t="array" ref="O71">IF(YEAR(O$16)=$D71, O$59-SUM(_xlfn._xlws.FILTER(O$63:O70,MOD(_xlfn.SEQUENCE(ROWS(O$63:O70)),5)=4)),ROUND(O$59/_xlfn.DAYS(O$16,N$16)*IF(YEAR(N$16+1)=$D71,_xlfn.DAYS(DATE($D71,12,31),N$16)+1,IF(AND(YEAR(N$16+1)&lt;$D71,$D71&lt;YEAR(O$16)),_xlfn.DAYS(DATE($D71,12,31),DATE($D71,1,1))+1,0)),0))</f>
        <v>0</v>
      </c>
      <c r="P71" s="122" cm="1">
        <f t="array" ref="P71">IF(YEAR(P$16)=$D71, P$59-SUM(_xlfn._xlws.FILTER(P$63:P70,MOD(_xlfn.SEQUENCE(ROWS(P$63:P70)),5)=4)),ROUND(P$59/_xlfn.DAYS(P$16,O$16)*IF(YEAR(O$16+1)=$D71,_xlfn.DAYS(DATE($D71,12,31),O$16)+1,IF(AND(YEAR(O$16+1)&lt;$D71,$D71&lt;YEAR(P$16)),_xlfn.DAYS(DATE($D71,12,31),DATE($D71,1,1))+1,0)),0))</f>
        <v>0</v>
      </c>
      <c r="Q71" s="122" cm="1">
        <f t="array" ref="Q71">IF(YEAR(Q$16)=$D71, Q$59-SUM(_xlfn._xlws.FILTER(Q$63:Q70,MOD(_xlfn.SEQUENCE(ROWS(Q$63:Q70)),5)=4)),ROUND(Q$59/_xlfn.DAYS(Q$16,P$16)*IF(YEAR(P$16+1)=$D71,_xlfn.DAYS(DATE($D71,12,31),P$16)+1,IF(AND(YEAR(P$16+1)&lt;$D71,$D71&lt;YEAR(Q$16)),_xlfn.DAYS(DATE($D71,12,31),DATE($D71,1,1))+1,0)),0))</f>
        <v>0</v>
      </c>
      <c r="R71" s="122" cm="1">
        <f t="array" ref="R71">IF(YEAR(R$16)=$D71, R$59-SUM(_xlfn._xlws.FILTER(R$63:R70,MOD(_xlfn.SEQUENCE(ROWS(R$63:R70)),5)=4)),ROUND(R$59/_xlfn.DAYS(R$16,Q$16)*IF(YEAR(Q$16+1)=$D71,_xlfn.DAYS(DATE($D71,12,31),Q$16)+1,IF(AND(YEAR(Q$16+1)&lt;$D71,$D71&lt;YEAR(R$16)),_xlfn.DAYS(DATE($D71,12,31),DATE($D71,1,1))+1,0)),0))</f>
        <v>0</v>
      </c>
      <c r="S71" s="122" cm="1">
        <f t="array" ref="S71">IF(YEAR(S$16)=$D71, S$59-SUM(_xlfn._xlws.FILTER(S$63:S70,MOD(_xlfn.SEQUENCE(ROWS(S$63:S70)),5)=4)),ROUND(S$59/_xlfn.DAYS(S$16,R$16)*IF(YEAR(R$16+1)=$D71,_xlfn.DAYS(DATE($D71,12,31),R$16)+1,IF(AND(YEAR(R$16+1)&lt;$D71,$D71&lt;YEAR(S$16)),_xlfn.DAYS(DATE($D71,12,31),DATE($D71,1,1))+1,0)),0))</f>
        <v>0</v>
      </c>
      <c r="T71" s="122" cm="1">
        <f t="array" ref="T71">IF(YEAR(T$16)=$D71, T$59-SUM(_xlfn._xlws.FILTER(T$63:T70,MOD(_xlfn.SEQUENCE(ROWS(T$63:T70)),5)=4)),ROUND(T$59/_xlfn.DAYS(T$16,S$16)*IF(YEAR(S$16+1)=$D71,_xlfn.DAYS(DATE($D71,12,31),S$16)+1,IF(AND(YEAR(S$16+1)&lt;$D71,$D71&lt;YEAR(T$16)),_xlfn.DAYS(DATE($D71,12,31),DATE($D71,1,1))+1,0)),0))</f>
        <v>0</v>
      </c>
      <c r="U71" s="122" cm="1">
        <f t="array" ref="U71">IF(YEAR(U$16)=$D71, U$59-SUM(_xlfn._xlws.FILTER(U$63:U70,MOD(_xlfn.SEQUENCE(ROWS(U$63:U70)),5)=4)),ROUND(U$59/_xlfn.DAYS(U$16,T$16)*IF(YEAR(T$16+1)=$D71,_xlfn.DAYS(DATE($D71,12,31),T$16)+1,IF(AND(YEAR(T$16+1)&lt;$D71,$D71&lt;YEAR(U$16)),_xlfn.DAYS(DATE($D71,12,31),DATE($D71,1,1))+1,0)),0))</f>
        <v>0</v>
      </c>
      <c r="V71" s="122" cm="1">
        <f t="array" ref="V71">IF(YEAR(V$16)=$D71, V$59-SUM(_xlfn._xlws.FILTER(V$63:V70,MOD(_xlfn.SEQUENCE(ROWS(V$63:V70)),5)=4)),ROUND(V$59/_xlfn.DAYS(V$16,U$16)*IF(YEAR(U$16+1)=$D71,_xlfn.DAYS(DATE($D71,12,31),U$16)+1,IF(AND(YEAR(U$16+1)&lt;$D71,$D71&lt;YEAR(V$16)),_xlfn.DAYS(DATE($D71,12,31),DATE($D71,1,1))+1,0)),0))</f>
        <v>0</v>
      </c>
      <c r="W71" s="122" cm="1">
        <f t="array" ref="W71">IF(YEAR(W$16)=$D71, W$59-SUM(_xlfn._xlws.FILTER(W$63:W70,MOD(_xlfn.SEQUENCE(ROWS(W$63:W70)),5)=4)),ROUND(W$59/_xlfn.DAYS(W$16,V$16)*IF(YEAR(V$16+1)=$D71,_xlfn.DAYS(DATE($D71,12,31),V$16)+1,IF(AND(YEAR(V$16+1)&lt;$D71,$D71&lt;YEAR(W$16)),_xlfn.DAYS(DATE($D71,12,31),DATE($D71,1,1))+1,0)),0))</f>
        <v>0</v>
      </c>
      <c r="X71" s="122" cm="1">
        <f t="array" ref="X71">IF(YEAR(X$16)=$D71, X$59-SUM(_xlfn._xlws.FILTER(X$63:X70,MOD(_xlfn.SEQUENCE(ROWS(X$63:X70)),5)=4)),ROUND(X$59/_xlfn.DAYS(X$16,W$16)*IF(YEAR(W$16+1)=$D71,_xlfn.DAYS(DATE($D71,12,31),W$16)+1,IF(AND(YEAR(W$16+1)&lt;$D71,$D71&lt;YEAR(X$16)),_xlfn.DAYS(DATE($D71,12,31),DATE($D71,1,1))+1,0)),0))</f>
        <v>0</v>
      </c>
    </row>
    <row r="72" spans="1:24" ht="17" hidden="1" outlineLevel="1" x14ac:dyDescent="0.25">
      <c r="A72" s="5">
        <v>33</v>
      </c>
      <c r="B72" s="129" t="s">
        <v>170</v>
      </c>
      <c r="C72" s="124" t="s">
        <v>171</v>
      </c>
      <c r="D72" s="125">
        <f t="shared" si="37"/>
        <v>2021</v>
      </c>
      <c r="E72" s="126">
        <f>E68-E71</f>
        <v>23463</v>
      </c>
      <c r="F72" s="126">
        <f t="shared" ref="F72:X72" si="39">F68-F71</f>
        <v>9863</v>
      </c>
      <c r="G72" s="126">
        <f t="shared" si="39"/>
        <v>0</v>
      </c>
      <c r="H72" s="126">
        <f t="shared" si="39"/>
        <v>0</v>
      </c>
      <c r="I72" s="126">
        <f t="shared" si="39"/>
        <v>0</v>
      </c>
      <c r="J72" s="126">
        <f t="shared" si="39"/>
        <v>0</v>
      </c>
      <c r="K72" s="126">
        <f t="shared" si="39"/>
        <v>0</v>
      </c>
      <c r="L72" s="126">
        <f t="shared" si="39"/>
        <v>0</v>
      </c>
      <c r="M72" s="126">
        <f t="shared" si="39"/>
        <v>0</v>
      </c>
      <c r="N72" s="126">
        <f t="shared" si="39"/>
        <v>0</v>
      </c>
      <c r="O72" s="126">
        <f t="shared" si="39"/>
        <v>0</v>
      </c>
      <c r="P72" s="126">
        <f t="shared" si="39"/>
        <v>0</v>
      </c>
      <c r="Q72" s="126">
        <f t="shared" si="39"/>
        <v>0</v>
      </c>
      <c r="R72" s="126">
        <f t="shared" si="39"/>
        <v>0</v>
      </c>
      <c r="S72" s="126">
        <f t="shared" si="39"/>
        <v>0</v>
      </c>
      <c r="T72" s="126">
        <f t="shared" si="39"/>
        <v>0</v>
      </c>
      <c r="U72" s="126">
        <f t="shared" si="39"/>
        <v>0</v>
      </c>
      <c r="V72" s="126">
        <f t="shared" si="39"/>
        <v>0</v>
      </c>
      <c r="W72" s="126">
        <f t="shared" si="39"/>
        <v>0</v>
      </c>
      <c r="X72" s="126">
        <f t="shared" si="39"/>
        <v>0</v>
      </c>
    </row>
    <row r="73" spans="1:24" ht="17" hidden="1" outlineLevel="1" x14ac:dyDescent="0.25">
      <c r="A73" s="5">
        <v>27</v>
      </c>
      <c r="B73" s="37" t="s">
        <v>162</v>
      </c>
      <c r="C73" s="114" t="s">
        <v>163</v>
      </c>
      <c r="D73" s="115">
        <f t="shared" si="37"/>
        <v>2022</v>
      </c>
      <c r="E73" s="116" cm="1">
        <f t="array" ref="E73">IF(YEAR(E$16)=$D73, E$44-SUM(_xlfn._xlws.FILTER(E$63:E72,MOD(_xlfn.SEQUENCE(ROWS(E$63:E72)),5)=1)),ROUND(E$44/_xlfn.DAYS(E$16,D$16)*IF(YEAR(D$16+1)=$D73,_xlfn.DAYS(DATE($D73,12,31),D$16)+1,IF(AND(YEAR(D$16+1)&lt;$D73,$D73&lt;YEAR(E$16)),_xlfn.DAYS(DATE($D73,12,31),DATE($D73,1,1))+1,0)),0))</f>
        <v>0</v>
      </c>
      <c r="F73" s="116" cm="1">
        <f t="array" ref="F73">IF(YEAR(F$16)=$D73, F$44-SUM(_xlfn._xlws.FILTER(F$63:F72,MOD(_xlfn.SEQUENCE(ROWS(F$63:F72)),5)=1)),ROUND(F$44/_xlfn.DAYS(F$16,E$16)*IF(YEAR(E$16+1)=$D73,_xlfn.DAYS(DATE($D73,12,31),E$16)+1,IF(AND(YEAR(E$16+1)&lt;$D73,$D73&lt;YEAR(F$16)),_xlfn.DAYS(DATE($D73,12,31),DATE($D73,1,1))+1,0)),0))</f>
        <v>41342</v>
      </c>
      <c r="G73" s="116" cm="1">
        <f t="array" ref="G73">IF(YEAR(G$16)=$D73, G$44-SUM(_xlfn._xlws.FILTER(G$63:G72,MOD(_xlfn.SEQUENCE(ROWS(G$63:G72)),5)=1)),ROUND(G$44/_xlfn.DAYS(G$16,F$16)*IF(YEAR(F$16+1)=$D73,_xlfn.DAYS(DATE($D73,12,31),F$16)+1,IF(AND(YEAR(F$16+1)&lt;$D73,$D73&lt;YEAR(G$16)),_xlfn.DAYS(DATE($D73,12,31),DATE($D73,1,1))+1,0)),0))</f>
        <v>17338</v>
      </c>
      <c r="H73" s="116" cm="1">
        <f t="array" ref="H73">IF(YEAR(H$16)=$D73, H$44-SUM(_xlfn._xlws.FILTER(H$63:H72,MOD(_xlfn.SEQUENCE(ROWS(H$63:H72)),5)=1)),ROUND(H$44/_xlfn.DAYS(H$16,G$16)*IF(YEAR(G$16+1)=$D73,_xlfn.DAYS(DATE($D73,12,31),G$16)+1,IF(AND(YEAR(G$16+1)&lt;$D73,$D73&lt;YEAR(H$16)),_xlfn.DAYS(DATE($D73,12,31),DATE($D73,1,1))+1,0)),0))</f>
        <v>0</v>
      </c>
      <c r="I73" s="116" cm="1">
        <f t="array" ref="I73">IF(YEAR(I$16)=$D73, I$44-SUM(_xlfn._xlws.FILTER(I$63:I72,MOD(_xlfn.SEQUENCE(ROWS(I$63:I72)),5)=1)),ROUND(I$44/_xlfn.DAYS(I$16,H$16)*IF(YEAR(H$16+1)=$D73,_xlfn.DAYS(DATE($D73,12,31),H$16)+1,IF(AND(YEAR(H$16+1)&lt;$D73,$D73&lt;YEAR(I$16)),_xlfn.DAYS(DATE($D73,12,31),DATE($D73,1,1))+1,0)),0))</f>
        <v>0</v>
      </c>
      <c r="J73" s="116" cm="1">
        <f t="array" ref="J73">IF(YEAR(J$16)=$D73, J$44-SUM(_xlfn._xlws.FILTER(J$63:J72,MOD(_xlfn.SEQUENCE(ROWS(J$63:J72)),5)=1)),ROUND(J$44/_xlfn.DAYS(J$16,I$16)*IF(YEAR(I$16+1)=$D73,_xlfn.DAYS(DATE($D73,12,31),I$16)+1,IF(AND(YEAR(I$16+1)&lt;$D73,$D73&lt;YEAR(J$16)),_xlfn.DAYS(DATE($D73,12,31),DATE($D73,1,1))+1,0)),0))</f>
        <v>0</v>
      </c>
      <c r="K73" s="116" cm="1">
        <f t="array" ref="K73">IF(YEAR(K$16)=$D73, K$44-SUM(_xlfn._xlws.FILTER(K$63:K72,MOD(_xlfn.SEQUENCE(ROWS(K$63:K72)),5)=1)),ROUND(K$44/_xlfn.DAYS(K$16,J$16)*IF(YEAR(J$16+1)=$D73,_xlfn.DAYS(DATE($D73,12,31),J$16)+1,IF(AND(YEAR(J$16+1)&lt;$D73,$D73&lt;YEAR(K$16)),_xlfn.DAYS(DATE($D73,12,31),DATE($D73,1,1))+1,0)),0))</f>
        <v>0</v>
      </c>
      <c r="L73" s="116" cm="1">
        <f t="array" ref="L73">IF(YEAR(L$16)=$D73, L$44-SUM(_xlfn._xlws.FILTER(L$63:L72,MOD(_xlfn.SEQUENCE(ROWS(L$63:L72)),5)=1)),ROUND(L$44/_xlfn.DAYS(L$16,K$16)*IF(YEAR(K$16+1)=$D73,_xlfn.DAYS(DATE($D73,12,31),K$16)+1,IF(AND(YEAR(K$16+1)&lt;$D73,$D73&lt;YEAR(L$16)),_xlfn.DAYS(DATE($D73,12,31),DATE($D73,1,1))+1,0)),0))</f>
        <v>0</v>
      </c>
      <c r="M73" s="116" cm="1">
        <f t="array" ref="M73">IF(YEAR(M$16)=$D73, M$44-SUM(_xlfn._xlws.FILTER(M$63:M72,MOD(_xlfn.SEQUENCE(ROWS(M$63:M72)),5)=1)),ROUND(M$44/_xlfn.DAYS(M$16,L$16)*IF(YEAR(L$16+1)=$D73,_xlfn.DAYS(DATE($D73,12,31),L$16)+1,IF(AND(YEAR(L$16+1)&lt;$D73,$D73&lt;YEAR(M$16)),_xlfn.DAYS(DATE($D73,12,31),DATE($D73,1,1))+1,0)),0))</f>
        <v>0</v>
      </c>
      <c r="N73" s="116" cm="1">
        <f t="array" ref="N73">IF(YEAR(N$16)=$D73, N$44-SUM(_xlfn._xlws.FILTER(N$63:N72,MOD(_xlfn.SEQUENCE(ROWS(N$63:N72)),5)=1)),ROUND(N$44/_xlfn.DAYS(N$16,M$16)*IF(YEAR(M$16+1)=$D73,_xlfn.DAYS(DATE($D73,12,31),M$16)+1,IF(AND(YEAR(M$16+1)&lt;$D73,$D73&lt;YEAR(N$16)),_xlfn.DAYS(DATE($D73,12,31),DATE($D73,1,1))+1,0)),0))</f>
        <v>0</v>
      </c>
      <c r="O73" s="116" cm="1">
        <f t="array" ref="O73">IF(YEAR(O$16)=$D73, O$44-SUM(_xlfn._xlws.FILTER(O$63:O72,MOD(_xlfn.SEQUENCE(ROWS(O$63:O72)),5)=1)),ROUND(O$44/_xlfn.DAYS(O$16,N$16)*IF(YEAR(N$16+1)=$D73,_xlfn.DAYS(DATE($D73,12,31),N$16)+1,IF(AND(YEAR(N$16+1)&lt;$D73,$D73&lt;YEAR(O$16)),_xlfn.DAYS(DATE($D73,12,31),DATE($D73,1,1))+1,0)),0))</f>
        <v>0</v>
      </c>
      <c r="P73" s="116" cm="1">
        <f t="array" ref="P73">IF(YEAR(P$16)=$D73, P$44-SUM(_xlfn._xlws.FILTER(P$63:P72,MOD(_xlfn.SEQUENCE(ROWS(P$63:P72)),5)=1)),ROUND(P$44/_xlfn.DAYS(P$16,O$16)*IF(YEAR(O$16+1)=$D73,_xlfn.DAYS(DATE($D73,12,31),O$16)+1,IF(AND(YEAR(O$16+1)&lt;$D73,$D73&lt;YEAR(P$16)),_xlfn.DAYS(DATE($D73,12,31),DATE($D73,1,1))+1,0)),0))</f>
        <v>0</v>
      </c>
      <c r="Q73" s="116" cm="1">
        <f t="array" ref="Q73">IF(YEAR(Q$16)=$D73, Q$44-SUM(_xlfn._xlws.FILTER(Q$63:Q72,MOD(_xlfn.SEQUENCE(ROWS(Q$63:Q72)),5)=1)),ROUND(Q$44/_xlfn.DAYS(Q$16,P$16)*IF(YEAR(P$16+1)=$D73,_xlfn.DAYS(DATE($D73,12,31),P$16)+1,IF(AND(YEAR(P$16+1)&lt;$D73,$D73&lt;YEAR(Q$16)),_xlfn.DAYS(DATE($D73,12,31),DATE($D73,1,1))+1,0)),0))</f>
        <v>0</v>
      </c>
      <c r="R73" s="116" cm="1">
        <f t="array" ref="R73">IF(YEAR(R$16)=$D73, R$44-SUM(_xlfn._xlws.FILTER(R$63:R72,MOD(_xlfn.SEQUENCE(ROWS(R$63:R72)),5)=1)),ROUND(R$44/_xlfn.DAYS(R$16,Q$16)*IF(YEAR(Q$16+1)=$D73,_xlfn.DAYS(DATE($D73,12,31),Q$16)+1,IF(AND(YEAR(Q$16+1)&lt;$D73,$D73&lt;YEAR(R$16)),_xlfn.DAYS(DATE($D73,12,31),DATE($D73,1,1))+1,0)),0))</f>
        <v>0</v>
      </c>
      <c r="S73" s="116" cm="1">
        <f t="array" ref="S73">IF(YEAR(S$16)=$D73, S$44-SUM(_xlfn._xlws.FILTER(S$63:S72,MOD(_xlfn.SEQUENCE(ROWS(S$63:S72)),5)=1)),ROUND(S$44/_xlfn.DAYS(S$16,R$16)*IF(YEAR(R$16+1)=$D73,_xlfn.DAYS(DATE($D73,12,31),R$16)+1,IF(AND(YEAR(R$16+1)&lt;$D73,$D73&lt;YEAR(S$16)),_xlfn.DAYS(DATE($D73,12,31),DATE($D73,1,1))+1,0)),0))</f>
        <v>0</v>
      </c>
      <c r="T73" s="116" cm="1">
        <f t="array" ref="T73">IF(YEAR(T$16)=$D73, T$44-SUM(_xlfn._xlws.FILTER(T$63:T72,MOD(_xlfn.SEQUENCE(ROWS(T$63:T72)),5)=1)),ROUND(T$44/_xlfn.DAYS(T$16,S$16)*IF(YEAR(S$16+1)=$D73,_xlfn.DAYS(DATE($D73,12,31),S$16)+1,IF(AND(YEAR(S$16+1)&lt;$D73,$D73&lt;YEAR(T$16)),_xlfn.DAYS(DATE($D73,12,31),DATE($D73,1,1))+1,0)),0))</f>
        <v>0</v>
      </c>
      <c r="U73" s="116" cm="1">
        <f t="array" ref="U73">IF(YEAR(U$16)=$D73, U$44-SUM(_xlfn._xlws.FILTER(U$63:U72,MOD(_xlfn.SEQUENCE(ROWS(U$63:U72)),5)=1)),ROUND(U$44/_xlfn.DAYS(U$16,T$16)*IF(YEAR(T$16+1)=$D73,_xlfn.DAYS(DATE($D73,12,31),T$16)+1,IF(AND(YEAR(T$16+1)&lt;$D73,$D73&lt;YEAR(U$16)),_xlfn.DAYS(DATE($D73,12,31),DATE($D73,1,1))+1,0)),0))</f>
        <v>0</v>
      </c>
      <c r="V73" s="116" cm="1">
        <f t="array" ref="V73">IF(YEAR(V$16)=$D73, V$44-SUM(_xlfn._xlws.FILTER(V$63:V72,MOD(_xlfn.SEQUENCE(ROWS(V$63:V72)),5)=1)),ROUND(V$44/_xlfn.DAYS(V$16,U$16)*IF(YEAR(U$16+1)=$D73,_xlfn.DAYS(DATE($D73,12,31),U$16)+1,IF(AND(YEAR(U$16+1)&lt;$D73,$D73&lt;YEAR(V$16)),_xlfn.DAYS(DATE($D73,12,31),DATE($D73,1,1))+1,0)),0))</f>
        <v>0</v>
      </c>
      <c r="W73" s="116" cm="1">
        <f t="array" ref="W73">IF(YEAR(W$16)=$D73, W$44-SUM(_xlfn._xlws.FILTER(W$63:W72,MOD(_xlfn.SEQUENCE(ROWS(W$63:W72)),5)=1)),ROUND(W$44/_xlfn.DAYS(W$16,V$16)*IF(YEAR(V$16+1)=$D73,_xlfn.DAYS(DATE($D73,12,31),V$16)+1,IF(AND(YEAR(V$16+1)&lt;$D73,$D73&lt;YEAR(W$16)),_xlfn.DAYS(DATE($D73,12,31),DATE($D73,1,1))+1,0)),0))</f>
        <v>0</v>
      </c>
      <c r="X73" s="116" cm="1">
        <f t="array" ref="X73">IF(YEAR(X$16)=$D73, X$44-SUM(_xlfn._xlws.FILTER(X$63:X72,MOD(_xlfn.SEQUENCE(ROWS(X$63:X72)),5)=1)),ROUND(X$44/_xlfn.DAYS(X$16,W$16)*IF(YEAR(W$16+1)=$D73,_xlfn.DAYS(DATE($D73,12,31),W$16)+1,IF(AND(YEAR(W$16+1)&lt;$D73,$D73&lt;YEAR(X$16)),_xlfn.DAYS(DATE($D73,12,31),DATE($D73,1,1))+1,0)),0))</f>
        <v>0</v>
      </c>
    </row>
    <row r="74" spans="1:24" ht="17" hidden="1" outlineLevel="1" x14ac:dyDescent="0.25">
      <c r="A74" s="5">
        <v>28</v>
      </c>
      <c r="B74" s="129" t="s">
        <v>164</v>
      </c>
      <c r="C74" s="114" t="s">
        <v>165</v>
      </c>
      <c r="D74" s="115">
        <f t="shared" si="37"/>
        <v>2022</v>
      </c>
      <c r="E74" s="116" cm="1">
        <f t="array" ref="E74">IF(YEAR(E$16)=$D74, E$46-SUM(_xlfn._xlws.FILTER(E$63:E73,MOD(_xlfn.SEQUENCE(ROWS(E$63:E73)),5)=2)),ROUND(E$46/_xlfn.DAYS(E$16,D$16)*IF(YEAR(D$16+1)=$D74,_xlfn.DAYS(DATE($D74,12,31),D$16)+1,IF(AND(YEAR(D$16+1)&lt;$D74,$D74&lt;YEAR(E$16)),_xlfn.DAYS(DATE($D74,12,31),DATE($D74,1,1))+1,0)),0))</f>
        <v>0</v>
      </c>
      <c r="F74" s="116" cm="1">
        <f t="array" ref="F74">IF(YEAR(F$16)=$D74, F$46-SUM(_xlfn._xlws.FILTER(F$63:F73,MOD(_xlfn.SEQUENCE(ROWS(F$63:F73)),5)=2)),ROUND(F$46/_xlfn.DAYS(F$16,E$16)*IF(YEAR(E$16+1)=$D74,_xlfn.DAYS(DATE($D74,12,31),E$16)+1,IF(AND(YEAR(E$16+1)&lt;$D74,$D74&lt;YEAR(F$16)),_xlfn.DAYS(DATE($D74,12,31),DATE($D74,1,1))+1,0)),0))</f>
        <v>6202</v>
      </c>
      <c r="G74" s="116" cm="1">
        <f t="array" ref="G74">IF(YEAR(G$16)=$D74, G$46-SUM(_xlfn._xlws.FILTER(G$63:G73,MOD(_xlfn.SEQUENCE(ROWS(G$63:G73)),5)=2)),ROUND(G$46/_xlfn.DAYS(G$16,F$16)*IF(YEAR(F$16+1)=$D74,_xlfn.DAYS(DATE($D74,12,31),F$16)+1,IF(AND(YEAR(F$16+1)&lt;$D74,$D74&lt;YEAR(G$16)),_xlfn.DAYS(DATE($D74,12,31),DATE($D74,1,1))+1,0)),0))</f>
        <v>2601</v>
      </c>
      <c r="H74" s="116" cm="1">
        <f t="array" ref="H74">IF(YEAR(H$16)=$D74, H$46-SUM(_xlfn._xlws.FILTER(H$63:H73,MOD(_xlfn.SEQUENCE(ROWS(H$63:H73)),5)=2)),ROUND(H$46/_xlfn.DAYS(H$16,G$16)*IF(YEAR(G$16+1)=$D74,_xlfn.DAYS(DATE($D74,12,31),G$16)+1,IF(AND(YEAR(G$16+1)&lt;$D74,$D74&lt;YEAR(H$16)),_xlfn.DAYS(DATE($D74,12,31),DATE($D74,1,1))+1,0)),0))</f>
        <v>0</v>
      </c>
      <c r="I74" s="116" cm="1">
        <f t="array" ref="I74">IF(YEAR(I$16)=$D74, I$46-SUM(_xlfn._xlws.FILTER(I$63:I73,MOD(_xlfn.SEQUENCE(ROWS(I$63:I73)),5)=2)),ROUND(I$46/_xlfn.DAYS(I$16,H$16)*IF(YEAR(H$16+1)=$D74,_xlfn.DAYS(DATE($D74,12,31),H$16)+1,IF(AND(YEAR(H$16+1)&lt;$D74,$D74&lt;YEAR(I$16)),_xlfn.DAYS(DATE($D74,12,31),DATE($D74,1,1))+1,0)),0))</f>
        <v>0</v>
      </c>
      <c r="J74" s="116" cm="1">
        <f t="array" ref="J74">IF(YEAR(J$16)=$D74, J$46-SUM(_xlfn._xlws.FILTER(J$63:J73,MOD(_xlfn.SEQUENCE(ROWS(J$63:J73)),5)=2)),ROUND(J$46/_xlfn.DAYS(J$16,I$16)*IF(YEAR(I$16+1)=$D74,_xlfn.DAYS(DATE($D74,12,31),I$16)+1,IF(AND(YEAR(I$16+1)&lt;$D74,$D74&lt;YEAR(J$16)),_xlfn.DAYS(DATE($D74,12,31),DATE($D74,1,1))+1,0)),0))</f>
        <v>0</v>
      </c>
      <c r="K74" s="116" cm="1">
        <f t="array" ref="K74">IF(YEAR(K$16)=$D74, K$46-SUM(_xlfn._xlws.FILTER(K$63:K73,MOD(_xlfn.SEQUENCE(ROWS(K$63:K73)),5)=2)),ROUND(K$46/_xlfn.DAYS(K$16,J$16)*IF(YEAR(J$16+1)=$D74,_xlfn.DAYS(DATE($D74,12,31),J$16)+1,IF(AND(YEAR(J$16+1)&lt;$D74,$D74&lt;YEAR(K$16)),_xlfn.DAYS(DATE($D74,12,31),DATE($D74,1,1))+1,0)),0))</f>
        <v>0</v>
      </c>
      <c r="L74" s="116" cm="1">
        <f t="array" ref="L74">IF(YEAR(L$16)=$D74, L$46-SUM(_xlfn._xlws.FILTER(L$63:L73,MOD(_xlfn.SEQUENCE(ROWS(L$63:L73)),5)=2)),ROUND(L$46/_xlfn.DAYS(L$16,K$16)*IF(YEAR(K$16+1)=$D74,_xlfn.DAYS(DATE($D74,12,31),K$16)+1,IF(AND(YEAR(K$16+1)&lt;$D74,$D74&lt;YEAR(L$16)),_xlfn.DAYS(DATE($D74,12,31),DATE($D74,1,1))+1,0)),0))</f>
        <v>0</v>
      </c>
      <c r="M74" s="116" cm="1">
        <f t="array" ref="M74">IF(YEAR(M$16)=$D74, M$46-SUM(_xlfn._xlws.FILTER(M$63:M73,MOD(_xlfn.SEQUENCE(ROWS(M$63:M73)),5)=2)),ROUND(M$46/_xlfn.DAYS(M$16,L$16)*IF(YEAR(L$16+1)=$D74,_xlfn.DAYS(DATE($D74,12,31),L$16)+1,IF(AND(YEAR(L$16+1)&lt;$D74,$D74&lt;YEAR(M$16)),_xlfn.DAYS(DATE($D74,12,31),DATE($D74,1,1))+1,0)),0))</f>
        <v>0</v>
      </c>
      <c r="N74" s="116" cm="1">
        <f t="array" ref="N74">IF(YEAR(N$16)=$D74, N$46-SUM(_xlfn._xlws.FILTER(N$63:N73,MOD(_xlfn.SEQUENCE(ROWS(N$63:N73)),5)=2)),ROUND(N$46/_xlfn.DAYS(N$16,M$16)*IF(YEAR(M$16+1)=$D74,_xlfn.DAYS(DATE($D74,12,31),M$16)+1,IF(AND(YEAR(M$16+1)&lt;$D74,$D74&lt;YEAR(N$16)),_xlfn.DAYS(DATE($D74,12,31),DATE($D74,1,1))+1,0)),0))</f>
        <v>0</v>
      </c>
      <c r="O74" s="116" cm="1">
        <f t="array" ref="O74">IF(YEAR(O$16)=$D74, O$46-SUM(_xlfn._xlws.FILTER(O$63:O73,MOD(_xlfn.SEQUENCE(ROWS(O$63:O73)),5)=2)),ROUND(O$46/_xlfn.DAYS(O$16,N$16)*IF(YEAR(N$16+1)=$D74,_xlfn.DAYS(DATE($D74,12,31),N$16)+1,IF(AND(YEAR(N$16+1)&lt;$D74,$D74&lt;YEAR(O$16)),_xlfn.DAYS(DATE($D74,12,31),DATE($D74,1,1))+1,0)),0))</f>
        <v>0</v>
      </c>
      <c r="P74" s="116" cm="1">
        <f t="array" ref="P74">IF(YEAR(P$16)=$D74, P$46-SUM(_xlfn._xlws.FILTER(P$63:P73,MOD(_xlfn.SEQUENCE(ROWS(P$63:P73)),5)=2)),ROUND(P$46/_xlfn.DAYS(P$16,O$16)*IF(YEAR(O$16+1)=$D74,_xlfn.DAYS(DATE($D74,12,31),O$16)+1,IF(AND(YEAR(O$16+1)&lt;$D74,$D74&lt;YEAR(P$16)),_xlfn.DAYS(DATE($D74,12,31),DATE($D74,1,1))+1,0)),0))</f>
        <v>0</v>
      </c>
      <c r="Q74" s="116" cm="1">
        <f t="array" ref="Q74">IF(YEAR(Q$16)=$D74, Q$46-SUM(_xlfn._xlws.FILTER(Q$63:Q73,MOD(_xlfn.SEQUENCE(ROWS(Q$63:Q73)),5)=2)),ROUND(Q$46/_xlfn.DAYS(Q$16,P$16)*IF(YEAR(P$16+1)=$D74,_xlfn.DAYS(DATE($D74,12,31),P$16)+1,IF(AND(YEAR(P$16+1)&lt;$D74,$D74&lt;YEAR(Q$16)),_xlfn.DAYS(DATE($D74,12,31),DATE($D74,1,1))+1,0)),0))</f>
        <v>0</v>
      </c>
      <c r="R74" s="116" cm="1">
        <f t="array" ref="R74">IF(YEAR(R$16)=$D74, R$46-SUM(_xlfn._xlws.FILTER(R$63:R73,MOD(_xlfn.SEQUENCE(ROWS(R$63:R73)),5)=2)),ROUND(R$46/_xlfn.DAYS(R$16,Q$16)*IF(YEAR(Q$16+1)=$D74,_xlfn.DAYS(DATE($D74,12,31),Q$16)+1,IF(AND(YEAR(Q$16+1)&lt;$D74,$D74&lt;YEAR(R$16)),_xlfn.DAYS(DATE($D74,12,31),DATE($D74,1,1))+1,0)),0))</f>
        <v>0</v>
      </c>
      <c r="S74" s="116" cm="1">
        <f t="array" ref="S74">IF(YEAR(S$16)=$D74, S$46-SUM(_xlfn._xlws.FILTER(S$63:S73,MOD(_xlfn.SEQUENCE(ROWS(S$63:S73)),5)=2)),ROUND(S$46/_xlfn.DAYS(S$16,R$16)*IF(YEAR(R$16+1)=$D74,_xlfn.DAYS(DATE($D74,12,31),R$16)+1,IF(AND(YEAR(R$16+1)&lt;$D74,$D74&lt;YEAR(S$16)),_xlfn.DAYS(DATE($D74,12,31),DATE($D74,1,1))+1,0)),0))</f>
        <v>0</v>
      </c>
      <c r="T74" s="116" cm="1">
        <f t="array" ref="T74">IF(YEAR(T$16)=$D74, T$46-SUM(_xlfn._xlws.FILTER(T$63:T73,MOD(_xlfn.SEQUENCE(ROWS(T$63:T73)),5)=2)),ROUND(T$46/_xlfn.DAYS(T$16,S$16)*IF(YEAR(S$16+1)=$D74,_xlfn.DAYS(DATE($D74,12,31),S$16)+1,IF(AND(YEAR(S$16+1)&lt;$D74,$D74&lt;YEAR(T$16)),_xlfn.DAYS(DATE($D74,12,31),DATE($D74,1,1))+1,0)),0))</f>
        <v>0</v>
      </c>
      <c r="U74" s="116" cm="1">
        <f t="array" ref="U74">IF(YEAR(U$16)=$D74, U$46-SUM(_xlfn._xlws.FILTER(U$63:U73,MOD(_xlfn.SEQUENCE(ROWS(U$63:U73)),5)=2)),ROUND(U$46/_xlfn.DAYS(U$16,T$16)*IF(YEAR(T$16+1)=$D74,_xlfn.DAYS(DATE($D74,12,31),T$16)+1,IF(AND(YEAR(T$16+1)&lt;$D74,$D74&lt;YEAR(U$16)),_xlfn.DAYS(DATE($D74,12,31),DATE($D74,1,1))+1,0)),0))</f>
        <v>0</v>
      </c>
      <c r="V74" s="116" cm="1">
        <f t="array" ref="V74">IF(YEAR(V$16)=$D74, V$46-SUM(_xlfn._xlws.FILTER(V$63:V73,MOD(_xlfn.SEQUENCE(ROWS(V$63:V73)),5)=2)),ROUND(V$46/_xlfn.DAYS(V$16,U$16)*IF(YEAR(U$16+1)=$D74,_xlfn.DAYS(DATE($D74,12,31),U$16)+1,IF(AND(YEAR(U$16+1)&lt;$D74,$D74&lt;YEAR(V$16)),_xlfn.DAYS(DATE($D74,12,31),DATE($D74,1,1))+1,0)),0))</f>
        <v>0</v>
      </c>
      <c r="W74" s="116" cm="1">
        <f t="array" ref="W74">IF(YEAR(W$16)=$D74, W$46-SUM(_xlfn._xlws.FILTER(W$63:W73,MOD(_xlfn.SEQUENCE(ROWS(W$63:W73)),5)=2)),ROUND(W$46/_xlfn.DAYS(W$16,V$16)*IF(YEAR(V$16+1)=$D74,_xlfn.DAYS(DATE($D74,12,31),V$16)+1,IF(AND(YEAR(V$16+1)&lt;$D74,$D74&lt;YEAR(W$16)),_xlfn.DAYS(DATE($D74,12,31),DATE($D74,1,1))+1,0)),0))</f>
        <v>0</v>
      </c>
      <c r="X74" s="116" cm="1">
        <f t="array" ref="X74">IF(YEAR(X$16)=$D74, X$46-SUM(_xlfn._xlws.FILTER(X$63:X73,MOD(_xlfn.SEQUENCE(ROWS(X$63:X73)),5)=2)),ROUND(X$46/_xlfn.DAYS(X$16,W$16)*IF(YEAR(W$16+1)=$D74,_xlfn.DAYS(DATE($D74,12,31),W$16)+1,IF(AND(YEAR(W$16+1)&lt;$D74,$D74&lt;YEAR(X$16)),_xlfn.DAYS(DATE($D74,12,31),DATE($D74,1,1))+1,0)),0))</f>
        <v>0</v>
      </c>
    </row>
    <row r="75" spans="1:24" ht="17" hidden="1" outlineLevel="1" x14ac:dyDescent="0.25">
      <c r="A75" s="5">
        <v>29</v>
      </c>
      <c r="B75" s="129" t="s">
        <v>166</v>
      </c>
      <c r="C75" s="114" t="s">
        <v>167</v>
      </c>
      <c r="D75" s="115">
        <f t="shared" si="37"/>
        <v>2022</v>
      </c>
      <c r="E75" s="116">
        <f>E73-E74</f>
        <v>0</v>
      </c>
      <c r="F75" s="116">
        <f t="shared" ref="F75:X75" si="40">F73-F74</f>
        <v>35140</v>
      </c>
      <c r="G75" s="116">
        <f t="shared" si="40"/>
        <v>14737</v>
      </c>
      <c r="H75" s="116">
        <f t="shared" si="40"/>
        <v>0</v>
      </c>
      <c r="I75" s="116">
        <f t="shared" si="40"/>
        <v>0</v>
      </c>
      <c r="J75" s="116">
        <f t="shared" si="40"/>
        <v>0</v>
      </c>
      <c r="K75" s="116">
        <f t="shared" si="40"/>
        <v>0</v>
      </c>
      <c r="L75" s="116">
        <f t="shared" si="40"/>
        <v>0</v>
      </c>
      <c r="M75" s="116">
        <f t="shared" si="40"/>
        <v>0</v>
      </c>
      <c r="N75" s="116">
        <f t="shared" si="40"/>
        <v>0</v>
      </c>
      <c r="O75" s="116">
        <f t="shared" si="40"/>
        <v>0</v>
      </c>
      <c r="P75" s="116">
        <f t="shared" si="40"/>
        <v>0</v>
      </c>
      <c r="Q75" s="116">
        <f t="shared" si="40"/>
        <v>0</v>
      </c>
      <c r="R75" s="116">
        <f t="shared" si="40"/>
        <v>0</v>
      </c>
      <c r="S75" s="116">
        <f t="shared" si="40"/>
        <v>0</v>
      </c>
      <c r="T75" s="116">
        <f t="shared" si="40"/>
        <v>0</v>
      </c>
      <c r="U75" s="116">
        <f t="shared" si="40"/>
        <v>0</v>
      </c>
      <c r="V75" s="116">
        <f t="shared" si="40"/>
        <v>0</v>
      </c>
      <c r="W75" s="116">
        <f t="shared" si="40"/>
        <v>0</v>
      </c>
      <c r="X75" s="116">
        <f t="shared" si="40"/>
        <v>0</v>
      </c>
    </row>
    <row r="76" spans="1:24" ht="17" hidden="1" outlineLevel="1" x14ac:dyDescent="0.25">
      <c r="A76" s="5">
        <v>31</v>
      </c>
      <c r="B76" s="129" t="s">
        <v>168</v>
      </c>
      <c r="C76" s="114" t="s">
        <v>169</v>
      </c>
      <c r="D76" s="115">
        <f t="shared" si="37"/>
        <v>2022</v>
      </c>
      <c r="E76" s="116" cm="1">
        <f t="array" ref="E76">IF(YEAR(E$16)=$D76, E$59-SUM(_xlfn._xlws.FILTER(E$63:E75,MOD(_xlfn.SEQUENCE(ROWS(E$63:E75)),5)=4)),ROUND(E$59/_xlfn.DAYS(E$16,D$16)*IF(YEAR(D$16+1)=$D76,_xlfn.DAYS(DATE($D76,12,31),D$16)+1,IF(AND(YEAR(D$16+1)&lt;$D76,$D76&lt;YEAR(E$16)),_xlfn.DAYS(DATE($D76,12,31),DATE($D76,1,1))+1,0)),0))</f>
        <v>0</v>
      </c>
      <c r="F76" s="116" cm="1">
        <f t="array" ref="F76">IF(YEAR(F$16)=$D76, F$59-SUM(_xlfn._xlws.FILTER(F$63:F75,MOD(_xlfn.SEQUENCE(ROWS(F$63:F75)),5)=4)),ROUND(F$59/_xlfn.DAYS(F$16,E$16)*IF(YEAR(E$16+1)=$D76,_xlfn.DAYS(DATE($D76,12,31),E$16)+1,IF(AND(YEAR(E$16+1)&lt;$D76,$D76&lt;YEAR(F$16)),_xlfn.DAYS(DATE($D76,12,31),DATE($D76,1,1))+1,0)),0))</f>
        <v>17875</v>
      </c>
      <c r="G76" s="116" cm="1">
        <f t="array" ref="G76">IF(YEAR(G$16)=$D76, G$59-SUM(_xlfn._xlws.FILTER(G$63:G75,MOD(_xlfn.SEQUENCE(ROWS(G$63:G75)),5)=4)),ROUND(G$59/_xlfn.DAYS(G$16,F$16)*IF(YEAR(F$16+1)=$D76,_xlfn.DAYS(DATE($D76,12,31),F$16)+1,IF(AND(YEAR(F$16+1)&lt;$D76,$D76&lt;YEAR(G$16)),_xlfn.DAYS(DATE($D76,12,31),DATE($D76,1,1))+1,0)),0))</f>
        <v>7474</v>
      </c>
      <c r="H76" s="116" cm="1">
        <f t="array" ref="H76">IF(YEAR(H$16)=$D76, H$59-SUM(_xlfn._xlws.FILTER(H$63:H75,MOD(_xlfn.SEQUENCE(ROWS(H$63:H75)),5)=4)),ROUND(H$59/_xlfn.DAYS(H$16,G$16)*IF(YEAR(G$16+1)=$D76,_xlfn.DAYS(DATE($D76,12,31),G$16)+1,IF(AND(YEAR(G$16+1)&lt;$D76,$D76&lt;YEAR(H$16)),_xlfn.DAYS(DATE($D76,12,31),DATE($D76,1,1))+1,0)),0))</f>
        <v>0</v>
      </c>
      <c r="I76" s="116" cm="1">
        <f t="array" ref="I76">IF(YEAR(I$16)=$D76, I$59-SUM(_xlfn._xlws.FILTER(I$63:I75,MOD(_xlfn.SEQUENCE(ROWS(I$63:I75)),5)=4)),ROUND(I$59/_xlfn.DAYS(I$16,H$16)*IF(YEAR(H$16+1)=$D76,_xlfn.DAYS(DATE($D76,12,31),H$16)+1,IF(AND(YEAR(H$16+1)&lt;$D76,$D76&lt;YEAR(I$16)),_xlfn.DAYS(DATE($D76,12,31),DATE($D76,1,1))+1,0)),0))</f>
        <v>0</v>
      </c>
      <c r="J76" s="116" cm="1">
        <f t="array" ref="J76">IF(YEAR(J$16)=$D76, J$59-SUM(_xlfn._xlws.FILTER(J$63:J75,MOD(_xlfn.SEQUENCE(ROWS(J$63:J75)),5)=4)),ROUND(J$59/_xlfn.DAYS(J$16,I$16)*IF(YEAR(I$16+1)=$D76,_xlfn.DAYS(DATE($D76,12,31),I$16)+1,IF(AND(YEAR(I$16+1)&lt;$D76,$D76&lt;YEAR(J$16)),_xlfn.DAYS(DATE($D76,12,31),DATE($D76,1,1))+1,0)),0))</f>
        <v>0</v>
      </c>
      <c r="K76" s="116" cm="1">
        <f t="array" ref="K76">IF(YEAR(K$16)=$D76, K$59-SUM(_xlfn._xlws.FILTER(K$63:K75,MOD(_xlfn.SEQUENCE(ROWS(K$63:K75)),5)=4)),ROUND(K$59/_xlfn.DAYS(K$16,J$16)*IF(YEAR(J$16+1)=$D76,_xlfn.DAYS(DATE($D76,12,31),J$16)+1,IF(AND(YEAR(J$16+1)&lt;$D76,$D76&lt;YEAR(K$16)),_xlfn.DAYS(DATE($D76,12,31),DATE($D76,1,1))+1,0)),0))</f>
        <v>0</v>
      </c>
      <c r="L76" s="116" cm="1">
        <f t="array" ref="L76">IF(YEAR(L$16)=$D76, L$59-SUM(_xlfn._xlws.FILTER(L$63:L75,MOD(_xlfn.SEQUENCE(ROWS(L$63:L75)),5)=4)),ROUND(L$59/_xlfn.DAYS(L$16,K$16)*IF(YEAR(K$16+1)=$D76,_xlfn.DAYS(DATE($D76,12,31),K$16)+1,IF(AND(YEAR(K$16+1)&lt;$D76,$D76&lt;YEAR(L$16)),_xlfn.DAYS(DATE($D76,12,31),DATE($D76,1,1))+1,0)),0))</f>
        <v>0</v>
      </c>
      <c r="M76" s="116" cm="1">
        <f t="array" ref="M76">IF(YEAR(M$16)=$D76, M$59-SUM(_xlfn._xlws.FILTER(M$63:M75,MOD(_xlfn.SEQUENCE(ROWS(M$63:M75)),5)=4)),ROUND(M$59/_xlfn.DAYS(M$16,L$16)*IF(YEAR(L$16+1)=$D76,_xlfn.DAYS(DATE($D76,12,31),L$16)+1,IF(AND(YEAR(L$16+1)&lt;$D76,$D76&lt;YEAR(M$16)),_xlfn.DAYS(DATE($D76,12,31),DATE($D76,1,1))+1,0)),0))</f>
        <v>0</v>
      </c>
      <c r="N76" s="116" cm="1">
        <f t="array" ref="N76">IF(YEAR(N$16)=$D76, N$59-SUM(_xlfn._xlws.FILTER(N$63:N75,MOD(_xlfn.SEQUENCE(ROWS(N$63:N75)),5)=4)),ROUND(N$59/_xlfn.DAYS(N$16,M$16)*IF(YEAR(M$16+1)=$D76,_xlfn.DAYS(DATE($D76,12,31),M$16)+1,IF(AND(YEAR(M$16+1)&lt;$D76,$D76&lt;YEAR(N$16)),_xlfn.DAYS(DATE($D76,12,31),DATE($D76,1,1))+1,0)),0))</f>
        <v>0</v>
      </c>
      <c r="O76" s="116" cm="1">
        <f t="array" ref="O76">IF(YEAR(O$16)=$D76, O$59-SUM(_xlfn._xlws.FILTER(O$63:O75,MOD(_xlfn.SEQUENCE(ROWS(O$63:O75)),5)=4)),ROUND(O$59/_xlfn.DAYS(O$16,N$16)*IF(YEAR(N$16+1)=$D76,_xlfn.DAYS(DATE($D76,12,31),N$16)+1,IF(AND(YEAR(N$16+1)&lt;$D76,$D76&lt;YEAR(O$16)),_xlfn.DAYS(DATE($D76,12,31),DATE($D76,1,1))+1,0)),0))</f>
        <v>0</v>
      </c>
      <c r="P76" s="116" cm="1">
        <f t="array" ref="P76">IF(YEAR(P$16)=$D76, P$59-SUM(_xlfn._xlws.FILTER(P$63:P75,MOD(_xlfn.SEQUENCE(ROWS(P$63:P75)),5)=4)),ROUND(P$59/_xlfn.DAYS(P$16,O$16)*IF(YEAR(O$16+1)=$D76,_xlfn.DAYS(DATE($D76,12,31),O$16)+1,IF(AND(YEAR(O$16+1)&lt;$D76,$D76&lt;YEAR(P$16)),_xlfn.DAYS(DATE($D76,12,31),DATE($D76,1,1))+1,0)),0))</f>
        <v>0</v>
      </c>
      <c r="Q76" s="116" cm="1">
        <f t="array" ref="Q76">IF(YEAR(Q$16)=$D76, Q$59-SUM(_xlfn._xlws.FILTER(Q$63:Q75,MOD(_xlfn.SEQUENCE(ROWS(Q$63:Q75)),5)=4)),ROUND(Q$59/_xlfn.DAYS(Q$16,P$16)*IF(YEAR(P$16+1)=$D76,_xlfn.DAYS(DATE($D76,12,31),P$16)+1,IF(AND(YEAR(P$16+1)&lt;$D76,$D76&lt;YEAR(Q$16)),_xlfn.DAYS(DATE($D76,12,31),DATE($D76,1,1))+1,0)),0))</f>
        <v>0</v>
      </c>
      <c r="R76" s="116" cm="1">
        <f t="array" ref="R76">IF(YEAR(R$16)=$D76, R$59-SUM(_xlfn._xlws.FILTER(R$63:R75,MOD(_xlfn.SEQUENCE(ROWS(R$63:R75)),5)=4)),ROUND(R$59/_xlfn.DAYS(R$16,Q$16)*IF(YEAR(Q$16+1)=$D76,_xlfn.DAYS(DATE($D76,12,31),Q$16)+1,IF(AND(YEAR(Q$16+1)&lt;$D76,$D76&lt;YEAR(R$16)),_xlfn.DAYS(DATE($D76,12,31),DATE($D76,1,1))+1,0)),0))</f>
        <v>0</v>
      </c>
      <c r="S76" s="116" cm="1">
        <f t="array" ref="S76">IF(YEAR(S$16)=$D76, S$59-SUM(_xlfn._xlws.FILTER(S$63:S75,MOD(_xlfn.SEQUENCE(ROWS(S$63:S75)),5)=4)),ROUND(S$59/_xlfn.DAYS(S$16,R$16)*IF(YEAR(R$16+1)=$D76,_xlfn.DAYS(DATE($D76,12,31),R$16)+1,IF(AND(YEAR(R$16+1)&lt;$D76,$D76&lt;YEAR(S$16)),_xlfn.DAYS(DATE($D76,12,31),DATE($D76,1,1))+1,0)),0))</f>
        <v>0</v>
      </c>
      <c r="T76" s="116" cm="1">
        <f t="array" ref="T76">IF(YEAR(T$16)=$D76, T$59-SUM(_xlfn._xlws.FILTER(T$63:T75,MOD(_xlfn.SEQUENCE(ROWS(T$63:T75)),5)=4)),ROUND(T$59/_xlfn.DAYS(T$16,S$16)*IF(YEAR(S$16+1)=$D76,_xlfn.DAYS(DATE($D76,12,31),S$16)+1,IF(AND(YEAR(S$16+1)&lt;$D76,$D76&lt;YEAR(T$16)),_xlfn.DAYS(DATE($D76,12,31),DATE($D76,1,1))+1,0)),0))</f>
        <v>0</v>
      </c>
      <c r="U76" s="116" cm="1">
        <f t="array" ref="U76">IF(YEAR(U$16)=$D76, U$59-SUM(_xlfn._xlws.FILTER(U$63:U75,MOD(_xlfn.SEQUENCE(ROWS(U$63:U75)),5)=4)),ROUND(U$59/_xlfn.DAYS(U$16,T$16)*IF(YEAR(T$16+1)=$D76,_xlfn.DAYS(DATE($D76,12,31),T$16)+1,IF(AND(YEAR(T$16+1)&lt;$D76,$D76&lt;YEAR(U$16)),_xlfn.DAYS(DATE($D76,12,31),DATE($D76,1,1))+1,0)),0))</f>
        <v>0</v>
      </c>
      <c r="V76" s="116" cm="1">
        <f t="array" ref="V76">IF(YEAR(V$16)=$D76, V$59-SUM(_xlfn._xlws.FILTER(V$63:V75,MOD(_xlfn.SEQUENCE(ROWS(V$63:V75)),5)=4)),ROUND(V$59/_xlfn.DAYS(V$16,U$16)*IF(YEAR(U$16+1)=$D76,_xlfn.DAYS(DATE($D76,12,31),U$16)+1,IF(AND(YEAR(U$16+1)&lt;$D76,$D76&lt;YEAR(V$16)),_xlfn.DAYS(DATE($D76,12,31),DATE($D76,1,1))+1,0)),0))</f>
        <v>0</v>
      </c>
      <c r="W76" s="116" cm="1">
        <f t="array" ref="W76">IF(YEAR(W$16)=$D76, W$59-SUM(_xlfn._xlws.FILTER(W$63:W75,MOD(_xlfn.SEQUENCE(ROWS(W$63:W75)),5)=4)),ROUND(W$59/_xlfn.DAYS(W$16,V$16)*IF(YEAR(V$16+1)=$D76,_xlfn.DAYS(DATE($D76,12,31),V$16)+1,IF(AND(YEAR(V$16+1)&lt;$D76,$D76&lt;YEAR(W$16)),_xlfn.DAYS(DATE($D76,12,31),DATE($D76,1,1))+1,0)),0))</f>
        <v>0</v>
      </c>
      <c r="X76" s="116" cm="1">
        <f t="array" ref="X76">IF(YEAR(X$16)=$D76, X$59-SUM(_xlfn._xlws.FILTER(X$63:X75,MOD(_xlfn.SEQUENCE(ROWS(X$63:X75)),5)=4)),ROUND(X$59/_xlfn.DAYS(X$16,W$16)*IF(YEAR(W$16+1)=$D76,_xlfn.DAYS(DATE($D76,12,31),W$16)+1,IF(AND(YEAR(W$16+1)&lt;$D76,$D76&lt;YEAR(X$16)),_xlfn.DAYS(DATE($D76,12,31),DATE($D76,1,1))+1,0)),0))</f>
        <v>0</v>
      </c>
    </row>
    <row r="77" spans="1:24" ht="17" hidden="1" outlineLevel="1" x14ac:dyDescent="0.25">
      <c r="A77" s="5">
        <v>33</v>
      </c>
      <c r="B77" s="129" t="s">
        <v>170</v>
      </c>
      <c r="C77" s="117" t="s">
        <v>171</v>
      </c>
      <c r="D77" s="118">
        <f t="shared" si="37"/>
        <v>2022</v>
      </c>
      <c r="E77" s="119">
        <f>E73-E76</f>
        <v>0</v>
      </c>
      <c r="F77" s="119">
        <f t="shared" ref="F77:X77" si="41">F73-F76</f>
        <v>23467</v>
      </c>
      <c r="G77" s="119">
        <f t="shared" si="41"/>
        <v>9864</v>
      </c>
      <c r="H77" s="119">
        <f t="shared" si="41"/>
        <v>0</v>
      </c>
      <c r="I77" s="119">
        <f t="shared" si="41"/>
        <v>0</v>
      </c>
      <c r="J77" s="119">
        <f t="shared" si="41"/>
        <v>0</v>
      </c>
      <c r="K77" s="119">
        <f t="shared" si="41"/>
        <v>0</v>
      </c>
      <c r="L77" s="119">
        <f t="shared" si="41"/>
        <v>0</v>
      </c>
      <c r="M77" s="119">
        <f t="shared" si="41"/>
        <v>0</v>
      </c>
      <c r="N77" s="119">
        <f t="shared" si="41"/>
        <v>0</v>
      </c>
      <c r="O77" s="119">
        <f t="shared" si="41"/>
        <v>0</v>
      </c>
      <c r="P77" s="119">
        <f t="shared" si="41"/>
        <v>0</v>
      </c>
      <c r="Q77" s="119">
        <f t="shared" si="41"/>
        <v>0</v>
      </c>
      <c r="R77" s="119">
        <f t="shared" si="41"/>
        <v>0</v>
      </c>
      <c r="S77" s="119">
        <f t="shared" si="41"/>
        <v>0</v>
      </c>
      <c r="T77" s="119">
        <f t="shared" si="41"/>
        <v>0</v>
      </c>
      <c r="U77" s="119">
        <f t="shared" si="41"/>
        <v>0</v>
      </c>
      <c r="V77" s="119">
        <f t="shared" si="41"/>
        <v>0</v>
      </c>
      <c r="W77" s="119">
        <f t="shared" si="41"/>
        <v>0</v>
      </c>
      <c r="X77" s="119">
        <f t="shared" si="41"/>
        <v>0</v>
      </c>
    </row>
    <row r="78" spans="1:24" ht="17" hidden="1" outlineLevel="1" x14ac:dyDescent="0.25">
      <c r="A78" s="5">
        <v>27</v>
      </c>
      <c r="B78" s="37" t="s">
        <v>162</v>
      </c>
      <c r="C78" s="120" t="s">
        <v>163</v>
      </c>
      <c r="D78" s="121">
        <f>D73+1</f>
        <v>2023</v>
      </c>
      <c r="E78" s="122" cm="1">
        <f t="array" ref="E78">IF(YEAR(E$16)=$D78, E$44-SUM(_xlfn._xlws.FILTER(E$63:E77,MOD(_xlfn.SEQUENCE(ROWS(E$63:E77)),5)=1)),ROUND(E$44/_xlfn.DAYS(E$16,D$16)*IF(YEAR(D$16+1)=$D78,_xlfn.DAYS(DATE($D78,12,31),D$16)+1,IF(AND(YEAR(D$16+1)&lt;$D78,$D78&lt;YEAR(E$16)),_xlfn.DAYS(DATE($D78,12,31),DATE($D78,1,1))+1,0)),0))</f>
        <v>0</v>
      </c>
      <c r="F78" s="122" cm="1">
        <f t="array" ref="F78">IF(YEAR(F$16)=$D78, F$44-SUM(_xlfn._xlws.FILTER(F$63:F77,MOD(_xlfn.SEQUENCE(ROWS(F$63:F77)),5)=1)),ROUND(F$44/_xlfn.DAYS(F$16,E$16)*IF(YEAR(E$16+1)=$D78,_xlfn.DAYS(DATE($D78,12,31),E$16)+1,IF(AND(YEAR(E$16+1)&lt;$D78,$D78&lt;YEAR(F$16)),_xlfn.DAYS(DATE($D78,12,31),DATE($D78,1,1))+1,0)),0))</f>
        <v>0</v>
      </c>
      <c r="G78" s="122" cm="1">
        <f t="array" ref="G78">IF(YEAR(G$16)=$D78, G$44-SUM(_xlfn._xlws.FILTER(G$63:G77,MOD(_xlfn.SEQUENCE(ROWS(G$63:G77)),5)=1)),ROUND(G$44/_xlfn.DAYS(G$16,F$16)*IF(YEAR(F$16+1)=$D78,_xlfn.DAYS(DATE($D78,12,31),F$16)+1,IF(AND(YEAR(F$16+1)&lt;$D78,$D78&lt;YEAR(G$16)),_xlfn.DAYS(DATE($D78,12,31),DATE($D78,1,1))+1,0)),0))</f>
        <v>41257</v>
      </c>
      <c r="H78" s="122" cm="1">
        <f t="array" ref="H78">IF(YEAR(H$16)=$D78, H$44-SUM(_xlfn._xlws.FILTER(H$63:H77,MOD(_xlfn.SEQUENCE(ROWS(H$63:H77)),5)=1)),ROUND(H$44/_xlfn.DAYS(H$16,G$16)*IF(YEAR(G$16+1)=$D78,_xlfn.DAYS(DATE($D78,12,31),G$16)+1,IF(AND(YEAR(G$16+1)&lt;$D78,$D78&lt;YEAR(H$16)),_xlfn.DAYS(DATE($D78,12,31),DATE($D78,1,1))+1,0)),0))</f>
        <v>14254</v>
      </c>
      <c r="I78" s="122" cm="1">
        <f t="array" ref="I78">IF(YEAR(I$16)=$D78, I$44-SUM(_xlfn._xlws.FILTER(I$63:I77,MOD(_xlfn.SEQUENCE(ROWS(I$63:I77)),5)=1)),ROUND(I$44/_xlfn.DAYS(I$16,H$16)*IF(YEAR(H$16+1)=$D78,_xlfn.DAYS(DATE($D78,12,31),H$16)+1,IF(AND(YEAR(H$16+1)&lt;$D78,$D78&lt;YEAR(I$16)),_xlfn.DAYS(DATE($D78,12,31),DATE($D78,1,1))+1,0)),0))</f>
        <v>0</v>
      </c>
      <c r="J78" s="122" cm="1">
        <f t="array" ref="J78">IF(YEAR(J$16)=$D78, J$44-SUM(_xlfn._xlws.FILTER(J$63:J77,MOD(_xlfn.SEQUENCE(ROWS(J$63:J77)),5)=1)),ROUND(J$44/_xlfn.DAYS(J$16,I$16)*IF(YEAR(I$16+1)=$D78,_xlfn.DAYS(DATE($D78,12,31),I$16)+1,IF(AND(YEAR(I$16+1)&lt;$D78,$D78&lt;YEAR(J$16)),_xlfn.DAYS(DATE($D78,12,31),DATE($D78,1,1))+1,0)),0))</f>
        <v>0</v>
      </c>
      <c r="K78" s="122" cm="1">
        <f t="array" ref="K78">IF(YEAR(K$16)=$D78, K$44-SUM(_xlfn._xlws.FILTER(K$63:K77,MOD(_xlfn.SEQUENCE(ROWS(K$63:K77)),5)=1)),ROUND(K$44/_xlfn.DAYS(K$16,J$16)*IF(YEAR(J$16+1)=$D78,_xlfn.DAYS(DATE($D78,12,31),J$16)+1,IF(AND(YEAR(J$16+1)&lt;$D78,$D78&lt;YEAR(K$16)),_xlfn.DAYS(DATE($D78,12,31),DATE($D78,1,1))+1,0)),0))</f>
        <v>0</v>
      </c>
      <c r="L78" s="122" cm="1">
        <f t="array" ref="L78">IF(YEAR(L$16)=$D78, L$44-SUM(_xlfn._xlws.FILTER(L$63:L77,MOD(_xlfn.SEQUENCE(ROWS(L$63:L77)),5)=1)),ROUND(L$44/_xlfn.DAYS(L$16,K$16)*IF(YEAR(K$16+1)=$D78,_xlfn.DAYS(DATE($D78,12,31),K$16)+1,IF(AND(YEAR(K$16+1)&lt;$D78,$D78&lt;YEAR(L$16)),_xlfn.DAYS(DATE($D78,12,31),DATE($D78,1,1))+1,0)),0))</f>
        <v>0</v>
      </c>
      <c r="M78" s="122" cm="1">
        <f t="array" ref="M78">IF(YEAR(M$16)=$D78, M$44-SUM(_xlfn._xlws.FILTER(M$63:M77,MOD(_xlfn.SEQUENCE(ROWS(M$63:M77)),5)=1)),ROUND(M$44/_xlfn.DAYS(M$16,L$16)*IF(YEAR(L$16+1)=$D78,_xlfn.DAYS(DATE($D78,12,31),L$16)+1,IF(AND(YEAR(L$16+1)&lt;$D78,$D78&lt;YEAR(M$16)),_xlfn.DAYS(DATE($D78,12,31),DATE($D78,1,1))+1,0)),0))</f>
        <v>0</v>
      </c>
      <c r="N78" s="122" cm="1">
        <f t="array" ref="N78">IF(YEAR(N$16)=$D78, N$44-SUM(_xlfn._xlws.FILTER(N$63:N77,MOD(_xlfn.SEQUENCE(ROWS(N$63:N77)),5)=1)),ROUND(N$44/_xlfn.DAYS(N$16,M$16)*IF(YEAR(M$16+1)=$D78,_xlfn.DAYS(DATE($D78,12,31),M$16)+1,IF(AND(YEAR(M$16+1)&lt;$D78,$D78&lt;YEAR(N$16)),_xlfn.DAYS(DATE($D78,12,31),DATE($D78,1,1))+1,0)),0))</f>
        <v>0</v>
      </c>
      <c r="O78" s="122" cm="1">
        <f t="array" ref="O78">IF(YEAR(O$16)=$D78, O$44-SUM(_xlfn._xlws.FILTER(O$63:O77,MOD(_xlfn.SEQUENCE(ROWS(O$63:O77)),5)=1)),ROUND(O$44/_xlfn.DAYS(O$16,N$16)*IF(YEAR(N$16+1)=$D78,_xlfn.DAYS(DATE($D78,12,31),N$16)+1,IF(AND(YEAR(N$16+1)&lt;$D78,$D78&lt;YEAR(O$16)),_xlfn.DAYS(DATE($D78,12,31),DATE($D78,1,1))+1,0)),0))</f>
        <v>0</v>
      </c>
      <c r="P78" s="122" cm="1">
        <f t="array" ref="P78">IF(YEAR(P$16)=$D78, P$44-SUM(_xlfn._xlws.FILTER(P$63:P77,MOD(_xlfn.SEQUENCE(ROWS(P$63:P77)),5)=1)),ROUND(P$44/_xlfn.DAYS(P$16,O$16)*IF(YEAR(O$16+1)=$D78,_xlfn.DAYS(DATE($D78,12,31),O$16)+1,IF(AND(YEAR(O$16+1)&lt;$D78,$D78&lt;YEAR(P$16)),_xlfn.DAYS(DATE($D78,12,31),DATE($D78,1,1))+1,0)),0))</f>
        <v>0</v>
      </c>
      <c r="Q78" s="122" cm="1">
        <f t="array" ref="Q78">IF(YEAR(Q$16)=$D78, Q$44-SUM(_xlfn._xlws.FILTER(Q$63:Q77,MOD(_xlfn.SEQUENCE(ROWS(Q$63:Q77)),5)=1)),ROUND(Q$44/_xlfn.DAYS(Q$16,P$16)*IF(YEAR(P$16+1)=$D78,_xlfn.DAYS(DATE($D78,12,31),P$16)+1,IF(AND(YEAR(P$16+1)&lt;$D78,$D78&lt;YEAR(Q$16)),_xlfn.DAYS(DATE($D78,12,31),DATE($D78,1,1))+1,0)),0))</f>
        <v>0</v>
      </c>
      <c r="R78" s="122" cm="1">
        <f t="array" ref="R78">IF(YEAR(R$16)=$D78, R$44-SUM(_xlfn._xlws.FILTER(R$63:R77,MOD(_xlfn.SEQUENCE(ROWS(R$63:R77)),5)=1)),ROUND(R$44/_xlfn.DAYS(R$16,Q$16)*IF(YEAR(Q$16+1)=$D78,_xlfn.DAYS(DATE($D78,12,31),Q$16)+1,IF(AND(YEAR(Q$16+1)&lt;$D78,$D78&lt;YEAR(R$16)),_xlfn.DAYS(DATE($D78,12,31),DATE($D78,1,1))+1,0)),0))</f>
        <v>0</v>
      </c>
      <c r="S78" s="122" cm="1">
        <f t="array" ref="S78">IF(YEAR(S$16)=$D78, S$44-SUM(_xlfn._xlws.FILTER(S$63:S77,MOD(_xlfn.SEQUENCE(ROWS(S$63:S77)),5)=1)),ROUND(S$44/_xlfn.DAYS(S$16,R$16)*IF(YEAR(R$16+1)=$D78,_xlfn.DAYS(DATE($D78,12,31),R$16)+1,IF(AND(YEAR(R$16+1)&lt;$D78,$D78&lt;YEAR(S$16)),_xlfn.DAYS(DATE($D78,12,31),DATE($D78,1,1))+1,0)),0))</f>
        <v>0</v>
      </c>
      <c r="T78" s="122" cm="1">
        <f t="array" ref="T78">IF(YEAR(T$16)=$D78, T$44-SUM(_xlfn._xlws.FILTER(T$63:T77,MOD(_xlfn.SEQUENCE(ROWS(T$63:T77)),5)=1)),ROUND(T$44/_xlfn.DAYS(T$16,S$16)*IF(YEAR(S$16+1)=$D78,_xlfn.DAYS(DATE($D78,12,31),S$16)+1,IF(AND(YEAR(S$16+1)&lt;$D78,$D78&lt;YEAR(T$16)),_xlfn.DAYS(DATE($D78,12,31),DATE($D78,1,1))+1,0)),0))</f>
        <v>0</v>
      </c>
      <c r="U78" s="122" cm="1">
        <f t="array" ref="U78">IF(YEAR(U$16)=$D78, U$44-SUM(_xlfn._xlws.FILTER(U$63:U77,MOD(_xlfn.SEQUENCE(ROWS(U$63:U77)),5)=1)),ROUND(U$44/_xlfn.DAYS(U$16,T$16)*IF(YEAR(T$16+1)=$D78,_xlfn.DAYS(DATE($D78,12,31),T$16)+1,IF(AND(YEAR(T$16+1)&lt;$D78,$D78&lt;YEAR(U$16)),_xlfn.DAYS(DATE($D78,12,31),DATE($D78,1,1))+1,0)),0))</f>
        <v>0</v>
      </c>
      <c r="V78" s="122" cm="1">
        <f t="array" ref="V78">IF(YEAR(V$16)=$D78, V$44-SUM(_xlfn._xlws.FILTER(V$63:V77,MOD(_xlfn.SEQUENCE(ROWS(V$63:V77)),5)=1)),ROUND(V$44/_xlfn.DAYS(V$16,U$16)*IF(YEAR(U$16+1)=$D78,_xlfn.DAYS(DATE($D78,12,31),U$16)+1,IF(AND(YEAR(U$16+1)&lt;$D78,$D78&lt;YEAR(V$16)),_xlfn.DAYS(DATE($D78,12,31),DATE($D78,1,1))+1,0)),0))</f>
        <v>0</v>
      </c>
      <c r="W78" s="122" cm="1">
        <f t="array" ref="W78">IF(YEAR(W$16)=$D78, W$44-SUM(_xlfn._xlws.FILTER(W$63:W77,MOD(_xlfn.SEQUENCE(ROWS(W$63:W77)),5)=1)),ROUND(W$44/_xlfn.DAYS(W$16,V$16)*IF(YEAR(V$16+1)=$D78,_xlfn.DAYS(DATE($D78,12,31),V$16)+1,IF(AND(YEAR(V$16+1)&lt;$D78,$D78&lt;YEAR(W$16)),_xlfn.DAYS(DATE($D78,12,31),DATE($D78,1,1))+1,0)),0))</f>
        <v>0</v>
      </c>
      <c r="X78" s="122" cm="1">
        <f t="array" ref="X78">IF(YEAR(X$16)=$D78, X$44-SUM(_xlfn._xlws.FILTER(X$63:X77,MOD(_xlfn.SEQUENCE(ROWS(X$63:X77)),5)=1)),ROUND(X$44/_xlfn.DAYS(X$16,W$16)*IF(YEAR(W$16+1)=$D78,_xlfn.DAYS(DATE($D78,12,31),W$16)+1,IF(AND(YEAR(W$16+1)&lt;$D78,$D78&lt;YEAR(X$16)),_xlfn.DAYS(DATE($D78,12,31),DATE($D78,1,1))+1,0)),0))</f>
        <v>0</v>
      </c>
    </row>
    <row r="79" spans="1:24" ht="17" hidden="1" outlineLevel="1" x14ac:dyDescent="0.25">
      <c r="A79" s="5">
        <v>28</v>
      </c>
      <c r="B79" s="129" t="s">
        <v>164</v>
      </c>
      <c r="C79" s="120" t="s">
        <v>165</v>
      </c>
      <c r="D79" s="121">
        <f t="shared" ref="D79:D142" si="42">D74+1</f>
        <v>2023</v>
      </c>
      <c r="E79" s="122" cm="1">
        <f t="array" ref="E79">IF(YEAR(E$16)=$D79, E$46-SUM(_xlfn._xlws.FILTER(E$63:E78,MOD(_xlfn.SEQUENCE(ROWS(E$63:E78)),5)=2)),ROUND(E$46/_xlfn.DAYS(E$16,D$16)*IF(YEAR(D$16+1)=$D79,_xlfn.DAYS(DATE($D79,12,31),D$16)+1,IF(AND(YEAR(D$16+1)&lt;$D79,$D79&lt;YEAR(E$16)),_xlfn.DAYS(DATE($D79,12,31),DATE($D79,1,1))+1,0)),0))</f>
        <v>0</v>
      </c>
      <c r="F79" s="122" cm="1">
        <f t="array" ref="F79">IF(YEAR(F$16)=$D79, F$46-SUM(_xlfn._xlws.FILTER(F$63:F78,MOD(_xlfn.SEQUENCE(ROWS(F$63:F78)),5)=2)),ROUND(F$46/_xlfn.DAYS(F$16,E$16)*IF(YEAR(E$16+1)=$D79,_xlfn.DAYS(DATE($D79,12,31),E$16)+1,IF(AND(YEAR(E$16+1)&lt;$D79,$D79&lt;YEAR(F$16)),_xlfn.DAYS(DATE($D79,12,31),DATE($D79,1,1))+1,0)),0))</f>
        <v>0</v>
      </c>
      <c r="G79" s="122" cm="1">
        <f t="array" ref="G79">IF(YEAR(G$16)=$D79, G$46-SUM(_xlfn._xlws.FILTER(G$63:G78,MOD(_xlfn.SEQUENCE(ROWS(G$63:G78)),5)=2)),ROUND(G$46/_xlfn.DAYS(G$16,F$16)*IF(YEAR(F$16+1)=$D79,_xlfn.DAYS(DATE($D79,12,31),F$16)+1,IF(AND(YEAR(F$16+1)&lt;$D79,$D79&lt;YEAR(G$16)),_xlfn.DAYS(DATE($D79,12,31),DATE($D79,1,1))+1,0)),0))</f>
        <v>6189</v>
      </c>
      <c r="H79" s="122" cm="1">
        <f t="array" ref="H79">IF(YEAR(H$16)=$D79, H$46-SUM(_xlfn._xlws.FILTER(H$63:H78,MOD(_xlfn.SEQUENCE(ROWS(H$63:H78)),5)=2)),ROUND(H$46/_xlfn.DAYS(H$16,G$16)*IF(YEAR(G$16+1)=$D79,_xlfn.DAYS(DATE($D79,12,31),G$16)+1,IF(AND(YEAR(G$16+1)&lt;$D79,$D79&lt;YEAR(H$16)),_xlfn.DAYS(DATE($D79,12,31),DATE($D79,1,1))+1,0)),0))</f>
        <v>2138</v>
      </c>
      <c r="I79" s="122" cm="1">
        <f t="array" ref="I79">IF(YEAR(I$16)=$D79, I$46-SUM(_xlfn._xlws.FILTER(I$63:I78,MOD(_xlfn.SEQUENCE(ROWS(I$63:I78)),5)=2)),ROUND(I$46/_xlfn.DAYS(I$16,H$16)*IF(YEAR(H$16+1)=$D79,_xlfn.DAYS(DATE($D79,12,31),H$16)+1,IF(AND(YEAR(H$16+1)&lt;$D79,$D79&lt;YEAR(I$16)),_xlfn.DAYS(DATE($D79,12,31),DATE($D79,1,1))+1,0)),0))</f>
        <v>0</v>
      </c>
      <c r="J79" s="122" cm="1">
        <f t="array" ref="J79">IF(YEAR(J$16)=$D79, J$46-SUM(_xlfn._xlws.FILTER(J$63:J78,MOD(_xlfn.SEQUENCE(ROWS(J$63:J78)),5)=2)),ROUND(J$46/_xlfn.DAYS(J$16,I$16)*IF(YEAR(I$16+1)=$D79,_xlfn.DAYS(DATE($D79,12,31),I$16)+1,IF(AND(YEAR(I$16+1)&lt;$D79,$D79&lt;YEAR(J$16)),_xlfn.DAYS(DATE($D79,12,31),DATE($D79,1,1))+1,0)),0))</f>
        <v>0</v>
      </c>
      <c r="K79" s="122" cm="1">
        <f t="array" ref="K79">IF(YEAR(K$16)=$D79, K$46-SUM(_xlfn._xlws.FILTER(K$63:K78,MOD(_xlfn.SEQUENCE(ROWS(K$63:K78)),5)=2)),ROUND(K$46/_xlfn.DAYS(K$16,J$16)*IF(YEAR(J$16+1)=$D79,_xlfn.DAYS(DATE($D79,12,31),J$16)+1,IF(AND(YEAR(J$16+1)&lt;$D79,$D79&lt;YEAR(K$16)),_xlfn.DAYS(DATE($D79,12,31),DATE($D79,1,1))+1,0)),0))</f>
        <v>0</v>
      </c>
      <c r="L79" s="122" cm="1">
        <f t="array" ref="L79">IF(YEAR(L$16)=$D79, L$46-SUM(_xlfn._xlws.FILTER(L$63:L78,MOD(_xlfn.SEQUENCE(ROWS(L$63:L78)),5)=2)),ROUND(L$46/_xlfn.DAYS(L$16,K$16)*IF(YEAR(K$16+1)=$D79,_xlfn.DAYS(DATE($D79,12,31),K$16)+1,IF(AND(YEAR(K$16+1)&lt;$D79,$D79&lt;YEAR(L$16)),_xlfn.DAYS(DATE($D79,12,31),DATE($D79,1,1))+1,0)),0))</f>
        <v>0</v>
      </c>
      <c r="M79" s="122" cm="1">
        <f t="array" ref="M79">IF(YEAR(M$16)=$D79, M$46-SUM(_xlfn._xlws.FILTER(M$63:M78,MOD(_xlfn.SEQUENCE(ROWS(M$63:M78)),5)=2)),ROUND(M$46/_xlfn.DAYS(M$16,L$16)*IF(YEAR(L$16+1)=$D79,_xlfn.DAYS(DATE($D79,12,31),L$16)+1,IF(AND(YEAR(L$16+1)&lt;$D79,$D79&lt;YEAR(M$16)),_xlfn.DAYS(DATE($D79,12,31),DATE($D79,1,1))+1,0)),0))</f>
        <v>0</v>
      </c>
      <c r="N79" s="122" cm="1">
        <f t="array" ref="N79">IF(YEAR(N$16)=$D79, N$46-SUM(_xlfn._xlws.FILTER(N$63:N78,MOD(_xlfn.SEQUENCE(ROWS(N$63:N78)),5)=2)),ROUND(N$46/_xlfn.DAYS(N$16,M$16)*IF(YEAR(M$16+1)=$D79,_xlfn.DAYS(DATE($D79,12,31),M$16)+1,IF(AND(YEAR(M$16+1)&lt;$D79,$D79&lt;YEAR(N$16)),_xlfn.DAYS(DATE($D79,12,31),DATE($D79,1,1))+1,0)),0))</f>
        <v>0</v>
      </c>
      <c r="O79" s="122" cm="1">
        <f t="array" ref="O79">IF(YEAR(O$16)=$D79, O$46-SUM(_xlfn._xlws.FILTER(O$63:O78,MOD(_xlfn.SEQUENCE(ROWS(O$63:O78)),5)=2)),ROUND(O$46/_xlfn.DAYS(O$16,N$16)*IF(YEAR(N$16+1)=$D79,_xlfn.DAYS(DATE($D79,12,31),N$16)+1,IF(AND(YEAR(N$16+1)&lt;$D79,$D79&lt;YEAR(O$16)),_xlfn.DAYS(DATE($D79,12,31),DATE($D79,1,1))+1,0)),0))</f>
        <v>0</v>
      </c>
      <c r="P79" s="122" cm="1">
        <f t="array" ref="P79">IF(YEAR(P$16)=$D79, P$46-SUM(_xlfn._xlws.FILTER(P$63:P78,MOD(_xlfn.SEQUENCE(ROWS(P$63:P78)),5)=2)),ROUND(P$46/_xlfn.DAYS(P$16,O$16)*IF(YEAR(O$16+1)=$D79,_xlfn.DAYS(DATE($D79,12,31),O$16)+1,IF(AND(YEAR(O$16+1)&lt;$D79,$D79&lt;YEAR(P$16)),_xlfn.DAYS(DATE($D79,12,31),DATE($D79,1,1))+1,0)),0))</f>
        <v>0</v>
      </c>
      <c r="Q79" s="122" cm="1">
        <f t="array" ref="Q79">IF(YEAR(Q$16)=$D79, Q$46-SUM(_xlfn._xlws.FILTER(Q$63:Q78,MOD(_xlfn.SEQUENCE(ROWS(Q$63:Q78)),5)=2)),ROUND(Q$46/_xlfn.DAYS(Q$16,P$16)*IF(YEAR(P$16+1)=$D79,_xlfn.DAYS(DATE($D79,12,31),P$16)+1,IF(AND(YEAR(P$16+1)&lt;$D79,$D79&lt;YEAR(Q$16)),_xlfn.DAYS(DATE($D79,12,31),DATE($D79,1,1))+1,0)),0))</f>
        <v>0</v>
      </c>
      <c r="R79" s="122" cm="1">
        <f t="array" ref="R79">IF(YEAR(R$16)=$D79, R$46-SUM(_xlfn._xlws.FILTER(R$63:R78,MOD(_xlfn.SEQUENCE(ROWS(R$63:R78)),5)=2)),ROUND(R$46/_xlfn.DAYS(R$16,Q$16)*IF(YEAR(Q$16+1)=$D79,_xlfn.DAYS(DATE($D79,12,31),Q$16)+1,IF(AND(YEAR(Q$16+1)&lt;$D79,$D79&lt;YEAR(R$16)),_xlfn.DAYS(DATE($D79,12,31),DATE($D79,1,1))+1,0)),0))</f>
        <v>0</v>
      </c>
      <c r="S79" s="122" cm="1">
        <f t="array" ref="S79">IF(YEAR(S$16)=$D79, S$46-SUM(_xlfn._xlws.FILTER(S$63:S78,MOD(_xlfn.SEQUENCE(ROWS(S$63:S78)),5)=2)),ROUND(S$46/_xlfn.DAYS(S$16,R$16)*IF(YEAR(R$16+1)=$D79,_xlfn.DAYS(DATE($D79,12,31),R$16)+1,IF(AND(YEAR(R$16+1)&lt;$D79,$D79&lt;YEAR(S$16)),_xlfn.DAYS(DATE($D79,12,31),DATE($D79,1,1))+1,0)),0))</f>
        <v>0</v>
      </c>
      <c r="T79" s="122" cm="1">
        <f t="array" ref="T79">IF(YEAR(T$16)=$D79, T$46-SUM(_xlfn._xlws.FILTER(T$63:T78,MOD(_xlfn.SEQUENCE(ROWS(T$63:T78)),5)=2)),ROUND(T$46/_xlfn.DAYS(T$16,S$16)*IF(YEAR(S$16+1)=$D79,_xlfn.DAYS(DATE($D79,12,31),S$16)+1,IF(AND(YEAR(S$16+1)&lt;$D79,$D79&lt;YEAR(T$16)),_xlfn.DAYS(DATE($D79,12,31),DATE($D79,1,1))+1,0)),0))</f>
        <v>0</v>
      </c>
      <c r="U79" s="122" cm="1">
        <f t="array" ref="U79">IF(YEAR(U$16)=$D79, U$46-SUM(_xlfn._xlws.FILTER(U$63:U78,MOD(_xlfn.SEQUENCE(ROWS(U$63:U78)),5)=2)),ROUND(U$46/_xlfn.DAYS(U$16,T$16)*IF(YEAR(T$16+1)=$D79,_xlfn.DAYS(DATE($D79,12,31),T$16)+1,IF(AND(YEAR(T$16+1)&lt;$D79,$D79&lt;YEAR(U$16)),_xlfn.DAYS(DATE($D79,12,31),DATE($D79,1,1))+1,0)),0))</f>
        <v>0</v>
      </c>
      <c r="V79" s="122" cm="1">
        <f t="array" ref="V79">IF(YEAR(V$16)=$D79, V$46-SUM(_xlfn._xlws.FILTER(V$63:V78,MOD(_xlfn.SEQUENCE(ROWS(V$63:V78)),5)=2)),ROUND(V$46/_xlfn.DAYS(V$16,U$16)*IF(YEAR(U$16+1)=$D79,_xlfn.DAYS(DATE($D79,12,31),U$16)+1,IF(AND(YEAR(U$16+1)&lt;$D79,$D79&lt;YEAR(V$16)),_xlfn.DAYS(DATE($D79,12,31),DATE($D79,1,1))+1,0)),0))</f>
        <v>0</v>
      </c>
      <c r="W79" s="122" cm="1">
        <f t="array" ref="W79">IF(YEAR(W$16)=$D79, W$46-SUM(_xlfn._xlws.FILTER(W$63:W78,MOD(_xlfn.SEQUENCE(ROWS(W$63:W78)),5)=2)),ROUND(W$46/_xlfn.DAYS(W$16,V$16)*IF(YEAR(V$16+1)=$D79,_xlfn.DAYS(DATE($D79,12,31),V$16)+1,IF(AND(YEAR(V$16+1)&lt;$D79,$D79&lt;YEAR(W$16)),_xlfn.DAYS(DATE($D79,12,31),DATE($D79,1,1))+1,0)),0))</f>
        <v>0</v>
      </c>
      <c r="X79" s="122" cm="1">
        <f t="array" ref="X79">IF(YEAR(X$16)=$D79, X$46-SUM(_xlfn._xlws.FILTER(X$63:X78,MOD(_xlfn.SEQUENCE(ROWS(X$63:X78)),5)=2)),ROUND(X$46/_xlfn.DAYS(X$16,W$16)*IF(YEAR(W$16+1)=$D79,_xlfn.DAYS(DATE($D79,12,31),W$16)+1,IF(AND(YEAR(W$16+1)&lt;$D79,$D79&lt;YEAR(X$16)),_xlfn.DAYS(DATE($D79,12,31),DATE($D79,1,1))+1,0)),0))</f>
        <v>0</v>
      </c>
    </row>
    <row r="80" spans="1:24" ht="17" hidden="1" outlineLevel="1" x14ac:dyDescent="0.25">
      <c r="A80" s="5">
        <v>29</v>
      </c>
      <c r="B80" s="129" t="s">
        <v>166</v>
      </c>
      <c r="C80" s="120" t="s">
        <v>167</v>
      </c>
      <c r="D80" s="121">
        <f t="shared" si="42"/>
        <v>2023</v>
      </c>
      <c r="E80" s="123">
        <f>E78-E79</f>
        <v>0</v>
      </c>
      <c r="F80" s="123">
        <f t="shared" ref="F80:X80" si="43">F78-F79</f>
        <v>0</v>
      </c>
      <c r="G80" s="123">
        <f t="shared" si="43"/>
        <v>35068</v>
      </c>
      <c r="H80" s="123">
        <f t="shared" si="43"/>
        <v>12116</v>
      </c>
      <c r="I80" s="123">
        <f t="shared" si="43"/>
        <v>0</v>
      </c>
      <c r="J80" s="123">
        <f t="shared" si="43"/>
        <v>0</v>
      </c>
      <c r="K80" s="123">
        <f t="shared" si="43"/>
        <v>0</v>
      </c>
      <c r="L80" s="123">
        <f t="shared" si="43"/>
        <v>0</v>
      </c>
      <c r="M80" s="123">
        <f t="shared" si="43"/>
        <v>0</v>
      </c>
      <c r="N80" s="123">
        <f t="shared" si="43"/>
        <v>0</v>
      </c>
      <c r="O80" s="123">
        <f t="shared" si="43"/>
        <v>0</v>
      </c>
      <c r="P80" s="123">
        <f t="shared" si="43"/>
        <v>0</v>
      </c>
      <c r="Q80" s="123">
        <f t="shared" si="43"/>
        <v>0</v>
      </c>
      <c r="R80" s="123">
        <f t="shared" si="43"/>
        <v>0</v>
      </c>
      <c r="S80" s="123">
        <f t="shared" si="43"/>
        <v>0</v>
      </c>
      <c r="T80" s="123">
        <f t="shared" si="43"/>
        <v>0</v>
      </c>
      <c r="U80" s="123">
        <f t="shared" si="43"/>
        <v>0</v>
      </c>
      <c r="V80" s="123">
        <f t="shared" si="43"/>
        <v>0</v>
      </c>
      <c r="W80" s="123">
        <f t="shared" si="43"/>
        <v>0</v>
      </c>
      <c r="X80" s="123">
        <f t="shared" si="43"/>
        <v>0</v>
      </c>
    </row>
    <row r="81" spans="1:24" ht="17" hidden="1" outlineLevel="1" x14ac:dyDescent="0.25">
      <c r="A81" s="5">
        <v>31</v>
      </c>
      <c r="B81" s="129" t="s">
        <v>168</v>
      </c>
      <c r="C81" s="120" t="s">
        <v>169</v>
      </c>
      <c r="D81" s="121">
        <f t="shared" si="42"/>
        <v>2023</v>
      </c>
      <c r="E81" s="122" cm="1">
        <f t="array" ref="E81">IF(YEAR(E$16)=$D81, E$59-SUM(_xlfn._xlws.FILTER(E$63:E80,MOD(_xlfn.SEQUENCE(ROWS(E$63:E80)),5)=4)),ROUND(E$59/_xlfn.DAYS(E$16,D$16)*IF(YEAR(D$16+1)=$D81,_xlfn.DAYS(DATE($D81,12,31),D$16)+1,IF(AND(YEAR(D$16+1)&lt;$D81,$D81&lt;YEAR(E$16)),_xlfn.DAYS(DATE($D81,12,31),DATE($D81,1,1))+1,0)),0))</f>
        <v>0</v>
      </c>
      <c r="F81" s="122" cm="1">
        <f t="array" ref="F81">IF(YEAR(F$16)=$D81, F$59-SUM(_xlfn._xlws.FILTER(F$63:F80,MOD(_xlfn.SEQUENCE(ROWS(F$63:F80)),5)=4)),ROUND(F$59/_xlfn.DAYS(F$16,E$16)*IF(YEAR(E$16+1)=$D81,_xlfn.DAYS(DATE($D81,12,31),E$16)+1,IF(AND(YEAR(E$16+1)&lt;$D81,$D81&lt;YEAR(F$16)),_xlfn.DAYS(DATE($D81,12,31),DATE($D81,1,1))+1,0)),0))</f>
        <v>0</v>
      </c>
      <c r="G81" s="122" cm="1">
        <f t="array" ref="G81">IF(YEAR(G$16)=$D81, G$59-SUM(_xlfn._xlws.FILTER(G$63:G80,MOD(_xlfn.SEQUENCE(ROWS(G$63:G80)),5)=4)),ROUND(G$59/_xlfn.DAYS(G$16,F$16)*IF(YEAR(F$16+1)=$D81,_xlfn.DAYS(DATE($D81,12,31),F$16)+1,IF(AND(YEAR(F$16+1)&lt;$D81,$D81&lt;YEAR(G$16)),_xlfn.DAYS(DATE($D81,12,31),DATE($D81,1,1))+1,0)),0))</f>
        <v>17785</v>
      </c>
      <c r="H81" s="122" cm="1">
        <f t="array" ref="H81">IF(YEAR(H$16)=$D81, H$59-SUM(_xlfn._xlws.FILTER(H$63:H80,MOD(_xlfn.SEQUENCE(ROWS(H$63:H80)),5)=4)),ROUND(H$59/_xlfn.DAYS(H$16,G$16)*IF(YEAR(G$16+1)=$D81,_xlfn.DAYS(DATE($D81,12,31),G$16)+1,IF(AND(YEAR(G$16+1)&lt;$D81,$D81&lt;YEAR(H$16)),_xlfn.DAYS(DATE($D81,12,31),DATE($D81,1,1))+1,0)),0))</f>
        <v>7405</v>
      </c>
      <c r="I81" s="122" cm="1">
        <f t="array" ref="I81">IF(YEAR(I$16)=$D81, I$59-SUM(_xlfn._xlws.FILTER(I$63:I80,MOD(_xlfn.SEQUENCE(ROWS(I$63:I80)),5)=4)),ROUND(I$59/_xlfn.DAYS(I$16,H$16)*IF(YEAR(H$16+1)=$D81,_xlfn.DAYS(DATE($D81,12,31),H$16)+1,IF(AND(YEAR(H$16+1)&lt;$D81,$D81&lt;YEAR(I$16)),_xlfn.DAYS(DATE($D81,12,31),DATE($D81,1,1))+1,0)),0))</f>
        <v>0</v>
      </c>
      <c r="J81" s="122" cm="1">
        <f t="array" ref="J81">IF(YEAR(J$16)=$D81, J$59-SUM(_xlfn._xlws.FILTER(J$63:J80,MOD(_xlfn.SEQUENCE(ROWS(J$63:J80)),5)=4)),ROUND(J$59/_xlfn.DAYS(J$16,I$16)*IF(YEAR(I$16+1)=$D81,_xlfn.DAYS(DATE($D81,12,31),I$16)+1,IF(AND(YEAR(I$16+1)&lt;$D81,$D81&lt;YEAR(J$16)),_xlfn.DAYS(DATE($D81,12,31),DATE($D81,1,1))+1,0)),0))</f>
        <v>0</v>
      </c>
      <c r="K81" s="122" cm="1">
        <f t="array" ref="K81">IF(YEAR(K$16)=$D81, K$59-SUM(_xlfn._xlws.FILTER(K$63:K80,MOD(_xlfn.SEQUENCE(ROWS(K$63:K80)),5)=4)),ROUND(K$59/_xlfn.DAYS(K$16,J$16)*IF(YEAR(J$16+1)=$D81,_xlfn.DAYS(DATE($D81,12,31),J$16)+1,IF(AND(YEAR(J$16+1)&lt;$D81,$D81&lt;YEAR(K$16)),_xlfn.DAYS(DATE($D81,12,31),DATE($D81,1,1))+1,0)),0))</f>
        <v>0</v>
      </c>
      <c r="L81" s="122" cm="1">
        <f t="array" ref="L81">IF(YEAR(L$16)=$D81, L$59-SUM(_xlfn._xlws.FILTER(L$63:L80,MOD(_xlfn.SEQUENCE(ROWS(L$63:L80)),5)=4)),ROUND(L$59/_xlfn.DAYS(L$16,K$16)*IF(YEAR(K$16+1)=$D81,_xlfn.DAYS(DATE($D81,12,31),K$16)+1,IF(AND(YEAR(K$16+1)&lt;$D81,$D81&lt;YEAR(L$16)),_xlfn.DAYS(DATE($D81,12,31),DATE($D81,1,1))+1,0)),0))</f>
        <v>0</v>
      </c>
      <c r="M81" s="122" cm="1">
        <f t="array" ref="M81">IF(YEAR(M$16)=$D81, M$59-SUM(_xlfn._xlws.FILTER(M$63:M80,MOD(_xlfn.SEQUENCE(ROWS(M$63:M80)),5)=4)),ROUND(M$59/_xlfn.DAYS(M$16,L$16)*IF(YEAR(L$16+1)=$D81,_xlfn.DAYS(DATE($D81,12,31),L$16)+1,IF(AND(YEAR(L$16+1)&lt;$D81,$D81&lt;YEAR(M$16)),_xlfn.DAYS(DATE($D81,12,31),DATE($D81,1,1))+1,0)),0))</f>
        <v>0</v>
      </c>
      <c r="N81" s="122" cm="1">
        <f t="array" ref="N81">IF(YEAR(N$16)=$D81, N$59-SUM(_xlfn._xlws.FILTER(N$63:N80,MOD(_xlfn.SEQUENCE(ROWS(N$63:N80)),5)=4)),ROUND(N$59/_xlfn.DAYS(N$16,M$16)*IF(YEAR(M$16+1)=$D81,_xlfn.DAYS(DATE($D81,12,31),M$16)+1,IF(AND(YEAR(M$16+1)&lt;$D81,$D81&lt;YEAR(N$16)),_xlfn.DAYS(DATE($D81,12,31),DATE($D81,1,1))+1,0)),0))</f>
        <v>0</v>
      </c>
      <c r="O81" s="122" cm="1">
        <f t="array" ref="O81">IF(YEAR(O$16)=$D81, O$59-SUM(_xlfn._xlws.FILTER(O$63:O80,MOD(_xlfn.SEQUENCE(ROWS(O$63:O80)),5)=4)),ROUND(O$59/_xlfn.DAYS(O$16,N$16)*IF(YEAR(N$16+1)=$D81,_xlfn.DAYS(DATE($D81,12,31),N$16)+1,IF(AND(YEAR(N$16+1)&lt;$D81,$D81&lt;YEAR(O$16)),_xlfn.DAYS(DATE($D81,12,31),DATE($D81,1,1))+1,0)),0))</f>
        <v>0</v>
      </c>
      <c r="P81" s="122" cm="1">
        <f t="array" ref="P81">IF(YEAR(P$16)=$D81, P$59-SUM(_xlfn._xlws.FILTER(P$63:P80,MOD(_xlfn.SEQUENCE(ROWS(P$63:P80)),5)=4)),ROUND(P$59/_xlfn.DAYS(P$16,O$16)*IF(YEAR(O$16+1)=$D81,_xlfn.DAYS(DATE($D81,12,31),O$16)+1,IF(AND(YEAR(O$16+1)&lt;$D81,$D81&lt;YEAR(P$16)),_xlfn.DAYS(DATE($D81,12,31),DATE($D81,1,1))+1,0)),0))</f>
        <v>0</v>
      </c>
      <c r="Q81" s="122" cm="1">
        <f t="array" ref="Q81">IF(YEAR(Q$16)=$D81, Q$59-SUM(_xlfn._xlws.FILTER(Q$63:Q80,MOD(_xlfn.SEQUENCE(ROWS(Q$63:Q80)),5)=4)),ROUND(Q$59/_xlfn.DAYS(Q$16,P$16)*IF(YEAR(P$16+1)=$D81,_xlfn.DAYS(DATE($D81,12,31),P$16)+1,IF(AND(YEAR(P$16+1)&lt;$D81,$D81&lt;YEAR(Q$16)),_xlfn.DAYS(DATE($D81,12,31),DATE($D81,1,1))+1,0)),0))</f>
        <v>0</v>
      </c>
      <c r="R81" s="122" cm="1">
        <f t="array" ref="R81">IF(YEAR(R$16)=$D81, R$59-SUM(_xlfn._xlws.FILTER(R$63:R80,MOD(_xlfn.SEQUENCE(ROWS(R$63:R80)),5)=4)),ROUND(R$59/_xlfn.DAYS(R$16,Q$16)*IF(YEAR(Q$16+1)=$D81,_xlfn.DAYS(DATE($D81,12,31),Q$16)+1,IF(AND(YEAR(Q$16+1)&lt;$D81,$D81&lt;YEAR(R$16)),_xlfn.DAYS(DATE($D81,12,31),DATE($D81,1,1))+1,0)),0))</f>
        <v>0</v>
      </c>
      <c r="S81" s="122" cm="1">
        <f t="array" ref="S81">IF(YEAR(S$16)=$D81, S$59-SUM(_xlfn._xlws.FILTER(S$63:S80,MOD(_xlfn.SEQUENCE(ROWS(S$63:S80)),5)=4)),ROUND(S$59/_xlfn.DAYS(S$16,R$16)*IF(YEAR(R$16+1)=$D81,_xlfn.DAYS(DATE($D81,12,31),R$16)+1,IF(AND(YEAR(R$16+1)&lt;$D81,$D81&lt;YEAR(S$16)),_xlfn.DAYS(DATE($D81,12,31),DATE($D81,1,1))+1,0)),0))</f>
        <v>0</v>
      </c>
      <c r="T81" s="122" cm="1">
        <f t="array" ref="T81">IF(YEAR(T$16)=$D81, T$59-SUM(_xlfn._xlws.FILTER(T$63:T80,MOD(_xlfn.SEQUENCE(ROWS(T$63:T80)),5)=4)),ROUND(T$59/_xlfn.DAYS(T$16,S$16)*IF(YEAR(S$16+1)=$D81,_xlfn.DAYS(DATE($D81,12,31),S$16)+1,IF(AND(YEAR(S$16+1)&lt;$D81,$D81&lt;YEAR(T$16)),_xlfn.DAYS(DATE($D81,12,31),DATE($D81,1,1))+1,0)),0))</f>
        <v>0</v>
      </c>
      <c r="U81" s="122" cm="1">
        <f t="array" ref="U81">IF(YEAR(U$16)=$D81, U$59-SUM(_xlfn._xlws.FILTER(U$63:U80,MOD(_xlfn.SEQUENCE(ROWS(U$63:U80)),5)=4)),ROUND(U$59/_xlfn.DAYS(U$16,T$16)*IF(YEAR(T$16+1)=$D81,_xlfn.DAYS(DATE($D81,12,31),T$16)+1,IF(AND(YEAR(T$16+1)&lt;$D81,$D81&lt;YEAR(U$16)),_xlfn.DAYS(DATE($D81,12,31),DATE($D81,1,1))+1,0)),0))</f>
        <v>0</v>
      </c>
      <c r="V81" s="122" cm="1">
        <f t="array" ref="V81">IF(YEAR(V$16)=$D81, V$59-SUM(_xlfn._xlws.FILTER(V$63:V80,MOD(_xlfn.SEQUENCE(ROWS(V$63:V80)),5)=4)),ROUND(V$59/_xlfn.DAYS(V$16,U$16)*IF(YEAR(U$16+1)=$D81,_xlfn.DAYS(DATE($D81,12,31),U$16)+1,IF(AND(YEAR(U$16+1)&lt;$D81,$D81&lt;YEAR(V$16)),_xlfn.DAYS(DATE($D81,12,31),DATE($D81,1,1))+1,0)),0))</f>
        <v>0</v>
      </c>
      <c r="W81" s="122" cm="1">
        <f t="array" ref="W81">IF(YEAR(W$16)=$D81, W$59-SUM(_xlfn._xlws.FILTER(W$63:W80,MOD(_xlfn.SEQUENCE(ROWS(W$63:W80)),5)=4)),ROUND(W$59/_xlfn.DAYS(W$16,V$16)*IF(YEAR(V$16+1)=$D81,_xlfn.DAYS(DATE($D81,12,31),V$16)+1,IF(AND(YEAR(V$16+1)&lt;$D81,$D81&lt;YEAR(W$16)),_xlfn.DAYS(DATE($D81,12,31),DATE($D81,1,1))+1,0)),0))</f>
        <v>0</v>
      </c>
      <c r="X81" s="122" cm="1">
        <f t="array" ref="X81">IF(YEAR(X$16)=$D81, X$59-SUM(_xlfn._xlws.FILTER(X$63:X80,MOD(_xlfn.SEQUENCE(ROWS(X$63:X80)),5)=4)),ROUND(X$59/_xlfn.DAYS(X$16,W$16)*IF(YEAR(W$16+1)=$D81,_xlfn.DAYS(DATE($D81,12,31),W$16)+1,IF(AND(YEAR(W$16+1)&lt;$D81,$D81&lt;YEAR(X$16)),_xlfn.DAYS(DATE($D81,12,31),DATE($D81,1,1))+1,0)),0))</f>
        <v>0</v>
      </c>
    </row>
    <row r="82" spans="1:24" ht="17" hidden="1" outlineLevel="1" x14ac:dyDescent="0.25">
      <c r="A82" s="5">
        <v>33</v>
      </c>
      <c r="B82" s="129" t="s">
        <v>170</v>
      </c>
      <c r="C82" s="124" t="s">
        <v>171</v>
      </c>
      <c r="D82" s="125">
        <f t="shared" si="42"/>
        <v>2023</v>
      </c>
      <c r="E82" s="126">
        <f>E78-E81</f>
        <v>0</v>
      </c>
      <c r="F82" s="126">
        <f t="shared" ref="F82:X82" si="44">F78-F81</f>
        <v>0</v>
      </c>
      <c r="G82" s="126">
        <f t="shared" si="44"/>
        <v>23472</v>
      </c>
      <c r="H82" s="126">
        <f t="shared" si="44"/>
        <v>6849</v>
      </c>
      <c r="I82" s="126">
        <f t="shared" si="44"/>
        <v>0</v>
      </c>
      <c r="J82" s="126">
        <f t="shared" si="44"/>
        <v>0</v>
      </c>
      <c r="K82" s="126">
        <f t="shared" si="44"/>
        <v>0</v>
      </c>
      <c r="L82" s="126">
        <f t="shared" si="44"/>
        <v>0</v>
      </c>
      <c r="M82" s="126">
        <f t="shared" si="44"/>
        <v>0</v>
      </c>
      <c r="N82" s="126">
        <f t="shared" si="44"/>
        <v>0</v>
      </c>
      <c r="O82" s="126">
        <f t="shared" si="44"/>
        <v>0</v>
      </c>
      <c r="P82" s="126">
        <f t="shared" si="44"/>
        <v>0</v>
      </c>
      <c r="Q82" s="126">
        <f t="shared" si="44"/>
        <v>0</v>
      </c>
      <c r="R82" s="126">
        <f t="shared" si="44"/>
        <v>0</v>
      </c>
      <c r="S82" s="126">
        <f t="shared" si="44"/>
        <v>0</v>
      </c>
      <c r="T82" s="126">
        <f t="shared" si="44"/>
        <v>0</v>
      </c>
      <c r="U82" s="126">
        <f t="shared" si="44"/>
        <v>0</v>
      </c>
      <c r="V82" s="126">
        <f t="shared" si="44"/>
        <v>0</v>
      </c>
      <c r="W82" s="126">
        <f t="shared" si="44"/>
        <v>0</v>
      </c>
      <c r="X82" s="126">
        <f t="shared" si="44"/>
        <v>0</v>
      </c>
    </row>
    <row r="83" spans="1:24" ht="17" hidden="1" outlineLevel="1" x14ac:dyDescent="0.25">
      <c r="A83" s="5">
        <v>27</v>
      </c>
      <c r="B83" s="37" t="s">
        <v>162</v>
      </c>
      <c r="C83" s="114" t="s">
        <v>163</v>
      </c>
      <c r="D83" s="115">
        <f t="shared" si="42"/>
        <v>2024</v>
      </c>
      <c r="E83" s="116" cm="1">
        <f t="array" ref="E83">IF(YEAR(E$16)=$D83, E$44-SUM(_xlfn._xlws.FILTER(E$63:E82,MOD(_xlfn.SEQUENCE(ROWS(E$63:E82)),5)=1)),ROUND(E$44/_xlfn.DAYS(E$16,D$16)*IF(YEAR(D$16+1)=$D83,_xlfn.DAYS(DATE($D83,12,31),D$16)+1,IF(AND(YEAR(D$16+1)&lt;$D83,$D83&lt;YEAR(E$16)),_xlfn.DAYS(DATE($D83,12,31),DATE($D83,1,1))+1,0)),0))</f>
        <v>0</v>
      </c>
      <c r="F83" s="116" cm="1">
        <f t="array" ref="F83">IF(YEAR(F$16)=$D83, F$44-SUM(_xlfn._xlws.FILTER(F$63:F82,MOD(_xlfn.SEQUENCE(ROWS(F$63:F82)),5)=1)),ROUND(F$44/_xlfn.DAYS(F$16,E$16)*IF(YEAR(E$16+1)=$D83,_xlfn.DAYS(DATE($D83,12,31),E$16)+1,IF(AND(YEAR(E$16+1)&lt;$D83,$D83&lt;YEAR(F$16)),_xlfn.DAYS(DATE($D83,12,31),DATE($D83,1,1))+1,0)),0))</f>
        <v>0</v>
      </c>
      <c r="G83" s="116" cm="1">
        <f t="array" ref="G83">IF(YEAR(G$16)=$D83, G$44-SUM(_xlfn._xlws.FILTER(G$63:G82,MOD(_xlfn.SEQUENCE(ROWS(G$63:G82)),5)=1)),ROUND(G$44/_xlfn.DAYS(G$16,F$16)*IF(YEAR(F$16+1)=$D83,_xlfn.DAYS(DATE($D83,12,31),F$16)+1,IF(AND(YEAR(F$16+1)&lt;$D83,$D83&lt;YEAR(G$16)),_xlfn.DAYS(DATE($D83,12,31),DATE($D83,1,1))+1,0)),0))</f>
        <v>0</v>
      </c>
      <c r="H83" s="116" cm="1">
        <f t="array" ref="H83">IF(YEAR(H$16)=$D83, H$44-SUM(_xlfn._xlws.FILTER(H$63:H82,MOD(_xlfn.SEQUENCE(ROWS(H$63:H82)),5)=1)),ROUND(H$44/_xlfn.DAYS(H$16,G$16)*IF(YEAR(G$16+1)=$D83,_xlfn.DAYS(DATE($D83,12,31),G$16)+1,IF(AND(YEAR(G$16+1)&lt;$D83,$D83&lt;YEAR(H$16)),_xlfn.DAYS(DATE($D83,12,31),DATE($D83,1,1))+1,0)),0))</f>
        <v>34050</v>
      </c>
      <c r="I83" s="116" cm="1">
        <f t="array" ref="I83">IF(YEAR(I$16)=$D83, I$44-SUM(_xlfn._xlws.FILTER(I$63:I82,MOD(_xlfn.SEQUENCE(ROWS(I$63:I82)),5)=1)),ROUND(I$44/_xlfn.DAYS(I$16,H$16)*IF(YEAR(H$16+1)=$D83,_xlfn.DAYS(DATE($D83,12,31),H$16)+1,IF(AND(YEAR(H$16+1)&lt;$D83,$D83&lt;YEAR(I$16)),_xlfn.DAYS(DATE($D83,12,31),DATE($D83,1,1))+1,0)),0))</f>
        <v>8844</v>
      </c>
      <c r="J83" s="116" cm="1">
        <f t="array" ref="J83">IF(YEAR(J$16)=$D83, J$44-SUM(_xlfn._xlws.FILTER(J$63:J82,MOD(_xlfn.SEQUENCE(ROWS(J$63:J82)),5)=1)),ROUND(J$44/_xlfn.DAYS(J$16,I$16)*IF(YEAR(I$16+1)=$D83,_xlfn.DAYS(DATE($D83,12,31),I$16)+1,IF(AND(YEAR(I$16+1)&lt;$D83,$D83&lt;YEAR(J$16)),_xlfn.DAYS(DATE($D83,12,31),DATE($D83,1,1))+1,0)),0))</f>
        <v>0</v>
      </c>
      <c r="K83" s="116" cm="1">
        <f t="array" ref="K83">IF(YEAR(K$16)=$D83, K$44-SUM(_xlfn._xlws.FILTER(K$63:K82,MOD(_xlfn.SEQUENCE(ROWS(K$63:K82)),5)=1)),ROUND(K$44/_xlfn.DAYS(K$16,J$16)*IF(YEAR(J$16+1)=$D83,_xlfn.DAYS(DATE($D83,12,31),J$16)+1,IF(AND(YEAR(J$16+1)&lt;$D83,$D83&lt;YEAR(K$16)),_xlfn.DAYS(DATE($D83,12,31),DATE($D83,1,1))+1,0)),0))</f>
        <v>0</v>
      </c>
      <c r="L83" s="116" cm="1">
        <f t="array" ref="L83">IF(YEAR(L$16)=$D83, L$44-SUM(_xlfn._xlws.FILTER(L$63:L82,MOD(_xlfn.SEQUENCE(ROWS(L$63:L82)),5)=1)),ROUND(L$44/_xlfn.DAYS(L$16,K$16)*IF(YEAR(K$16+1)=$D83,_xlfn.DAYS(DATE($D83,12,31),K$16)+1,IF(AND(YEAR(K$16+1)&lt;$D83,$D83&lt;YEAR(L$16)),_xlfn.DAYS(DATE($D83,12,31),DATE($D83,1,1))+1,0)),0))</f>
        <v>0</v>
      </c>
      <c r="M83" s="116" cm="1">
        <f t="array" ref="M83">IF(YEAR(M$16)=$D83, M$44-SUM(_xlfn._xlws.FILTER(M$63:M82,MOD(_xlfn.SEQUENCE(ROWS(M$63:M82)),5)=1)),ROUND(M$44/_xlfn.DAYS(M$16,L$16)*IF(YEAR(L$16+1)=$D83,_xlfn.DAYS(DATE($D83,12,31),L$16)+1,IF(AND(YEAR(L$16+1)&lt;$D83,$D83&lt;YEAR(M$16)),_xlfn.DAYS(DATE($D83,12,31),DATE($D83,1,1))+1,0)),0))</f>
        <v>0</v>
      </c>
      <c r="N83" s="116" cm="1">
        <f t="array" ref="N83">IF(YEAR(N$16)=$D83, N$44-SUM(_xlfn._xlws.FILTER(N$63:N82,MOD(_xlfn.SEQUENCE(ROWS(N$63:N82)),5)=1)),ROUND(N$44/_xlfn.DAYS(N$16,M$16)*IF(YEAR(M$16+1)=$D83,_xlfn.DAYS(DATE($D83,12,31),M$16)+1,IF(AND(YEAR(M$16+1)&lt;$D83,$D83&lt;YEAR(N$16)),_xlfn.DAYS(DATE($D83,12,31),DATE($D83,1,1))+1,0)),0))</f>
        <v>0</v>
      </c>
      <c r="O83" s="116" cm="1">
        <f t="array" ref="O83">IF(YEAR(O$16)=$D83, O$44-SUM(_xlfn._xlws.FILTER(O$63:O82,MOD(_xlfn.SEQUENCE(ROWS(O$63:O82)),5)=1)),ROUND(O$44/_xlfn.DAYS(O$16,N$16)*IF(YEAR(N$16+1)=$D83,_xlfn.DAYS(DATE($D83,12,31),N$16)+1,IF(AND(YEAR(N$16+1)&lt;$D83,$D83&lt;YEAR(O$16)),_xlfn.DAYS(DATE($D83,12,31),DATE($D83,1,1))+1,0)),0))</f>
        <v>0</v>
      </c>
      <c r="P83" s="116" cm="1">
        <f t="array" ref="P83">IF(YEAR(P$16)=$D83, P$44-SUM(_xlfn._xlws.FILTER(P$63:P82,MOD(_xlfn.SEQUENCE(ROWS(P$63:P82)),5)=1)),ROUND(P$44/_xlfn.DAYS(P$16,O$16)*IF(YEAR(O$16+1)=$D83,_xlfn.DAYS(DATE($D83,12,31),O$16)+1,IF(AND(YEAR(O$16+1)&lt;$D83,$D83&lt;YEAR(P$16)),_xlfn.DAYS(DATE($D83,12,31),DATE($D83,1,1))+1,0)),0))</f>
        <v>0</v>
      </c>
      <c r="Q83" s="116" cm="1">
        <f t="array" ref="Q83">IF(YEAR(Q$16)=$D83, Q$44-SUM(_xlfn._xlws.FILTER(Q$63:Q82,MOD(_xlfn.SEQUENCE(ROWS(Q$63:Q82)),5)=1)),ROUND(Q$44/_xlfn.DAYS(Q$16,P$16)*IF(YEAR(P$16+1)=$D83,_xlfn.DAYS(DATE($D83,12,31),P$16)+1,IF(AND(YEAR(P$16+1)&lt;$D83,$D83&lt;YEAR(Q$16)),_xlfn.DAYS(DATE($D83,12,31),DATE($D83,1,1))+1,0)),0))</f>
        <v>0</v>
      </c>
      <c r="R83" s="116" cm="1">
        <f t="array" ref="R83">IF(YEAR(R$16)=$D83, R$44-SUM(_xlfn._xlws.FILTER(R$63:R82,MOD(_xlfn.SEQUENCE(ROWS(R$63:R82)),5)=1)),ROUND(R$44/_xlfn.DAYS(R$16,Q$16)*IF(YEAR(Q$16+1)=$D83,_xlfn.DAYS(DATE($D83,12,31),Q$16)+1,IF(AND(YEAR(Q$16+1)&lt;$D83,$D83&lt;YEAR(R$16)),_xlfn.DAYS(DATE($D83,12,31),DATE($D83,1,1))+1,0)),0))</f>
        <v>0</v>
      </c>
      <c r="S83" s="116" cm="1">
        <f t="array" ref="S83">IF(YEAR(S$16)=$D83, S$44-SUM(_xlfn._xlws.FILTER(S$63:S82,MOD(_xlfn.SEQUENCE(ROWS(S$63:S82)),5)=1)),ROUND(S$44/_xlfn.DAYS(S$16,R$16)*IF(YEAR(R$16+1)=$D83,_xlfn.DAYS(DATE($D83,12,31),R$16)+1,IF(AND(YEAR(R$16+1)&lt;$D83,$D83&lt;YEAR(S$16)),_xlfn.DAYS(DATE($D83,12,31),DATE($D83,1,1))+1,0)),0))</f>
        <v>0</v>
      </c>
      <c r="T83" s="116" cm="1">
        <f t="array" ref="T83">IF(YEAR(T$16)=$D83, T$44-SUM(_xlfn._xlws.FILTER(T$63:T82,MOD(_xlfn.SEQUENCE(ROWS(T$63:T82)),5)=1)),ROUND(T$44/_xlfn.DAYS(T$16,S$16)*IF(YEAR(S$16+1)=$D83,_xlfn.DAYS(DATE($D83,12,31),S$16)+1,IF(AND(YEAR(S$16+1)&lt;$D83,$D83&lt;YEAR(T$16)),_xlfn.DAYS(DATE($D83,12,31),DATE($D83,1,1))+1,0)),0))</f>
        <v>0</v>
      </c>
      <c r="U83" s="116" cm="1">
        <f t="array" ref="U83">IF(YEAR(U$16)=$D83, U$44-SUM(_xlfn._xlws.FILTER(U$63:U82,MOD(_xlfn.SEQUENCE(ROWS(U$63:U82)),5)=1)),ROUND(U$44/_xlfn.DAYS(U$16,T$16)*IF(YEAR(T$16+1)=$D83,_xlfn.DAYS(DATE($D83,12,31),T$16)+1,IF(AND(YEAR(T$16+1)&lt;$D83,$D83&lt;YEAR(U$16)),_xlfn.DAYS(DATE($D83,12,31),DATE($D83,1,1))+1,0)),0))</f>
        <v>0</v>
      </c>
      <c r="V83" s="116" cm="1">
        <f t="array" ref="V83">IF(YEAR(V$16)=$D83, V$44-SUM(_xlfn._xlws.FILTER(V$63:V82,MOD(_xlfn.SEQUENCE(ROWS(V$63:V82)),5)=1)),ROUND(V$44/_xlfn.DAYS(V$16,U$16)*IF(YEAR(U$16+1)=$D83,_xlfn.DAYS(DATE($D83,12,31),U$16)+1,IF(AND(YEAR(U$16+1)&lt;$D83,$D83&lt;YEAR(V$16)),_xlfn.DAYS(DATE($D83,12,31),DATE($D83,1,1))+1,0)),0))</f>
        <v>0</v>
      </c>
      <c r="W83" s="116" cm="1">
        <f t="array" ref="W83">IF(YEAR(W$16)=$D83, W$44-SUM(_xlfn._xlws.FILTER(W$63:W82,MOD(_xlfn.SEQUENCE(ROWS(W$63:W82)),5)=1)),ROUND(W$44/_xlfn.DAYS(W$16,V$16)*IF(YEAR(V$16+1)=$D83,_xlfn.DAYS(DATE($D83,12,31),V$16)+1,IF(AND(YEAR(V$16+1)&lt;$D83,$D83&lt;YEAR(W$16)),_xlfn.DAYS(DATE($D83,12,31),DATE($D83,1,1))+1,0)),0))</f>
        <v>0</v>
      </c>
      <c r="X83" s="116" cm="1">
        <f t="array" ref="X83">IF(YEAR(X$16)=$D83, X$44-SUM(_xlfn._xlws.FILTER(X$63:X82,MOD(_xlfn.SEQUENCE(ROWS(X$63:X82)),5)=1)),ROUND(X$44/_xlfn.DAYS(X$16,W$16)*IF(YEAR(W$16+1)=$D83,_xlfn.DAYS(DATE($D83,12,31),W$16)+1,IF(AND(YEAR(W$16+1)&lt;$D83,$D83&lt;YEAR(X$16)),_xlfn.DAYS(DATE($D83,12,31),DATE($D83,1,1))+1,0)),0))</f>
        <v>0</v>
      </c>
    </row>
    <row r="84" spans="1:24" ht="17" hidden="1" outlineLevel="1" x14ac:dyDescent="0.25">
      <c r="A84" s="5">
        <v>28</v>
      </c>
      <c r="B84" s="129" t="s">
        <v>164</v>
      </c>
      <c r="C84" s="114" t="s">
        <v>165</v>
      </c>
      <c r="D84" s="115">
        <f t="shared" si="42"/>
        <v>2024</v>
      </c>
      <c r="E84" s="116" cm="1">
        <f t="array" ref="E84">IF(YEAR(E$16)=$D84, E$46-SUM(_xlfn._xlws.FILTER(E$63:E83,MOD(_xlfn.SEQUENCE(ROWS(E$63:E83)),5)=2)),ROUND(E$46/_xlfn.DAYS(E$16,D$16)*IF(YEAR(D$16+1)=$D84,_xlfn.DAYS(DATE($D84,12,31),D$16)+1,IF(AND(YEAR(D$16+1)&lt;$D84,$D84&lt;YEAR(E$16)),_xlfn.DAYS(DATE($D84,12,31),DATE($D84,1,1))+1,0)),0))</f>
        <v>0</v>
      </c>
      <c r="F84" s="116" cm="1">
        <f t="array" ref="F84">IF(YEAR(F$16)=$D84, F$46-SUM(_xlfn._xlws.FILTER(F$63:F83,MOD(_xlfn.SEQUENCE(ROWS(F$63:F83)),5)=2)),ROUND(F$46/_xlfn.DAYS(F$16,E$16)*IF(YEAR(E$16+1)=$D84,_xlfn.DAYS(DATE($D84,12,31),E$16)+1,IF(AND(YEAR(E$16+1)&lt;$D84,$D84&lt;YEAR(F$16)),_xlfn.DAYS(DATE($D84,12,31),DATE($D84,1,1))+1,0)),0))</f>
        <v>0</v>
      </c>
      <c r="G84" s="116" cm="1">
        <f t="array" ref="G84">IF(YEAR(G$16)=$D84, G$46-SUM(_xlfn._xlws.FILTER(G$63:G83,MOD(_xlfn.SEQUENCE(ROWS(G$63:G83)),5)=2)),ROUND(G$46/_xlfn.DAYS(G$16,F$16)*IF(YEAR(F$16+1)=$D84,_xlfn.DAYS(DATE($D84,12,31),F$16)+1,IF(AND(YEAR(F$16+1)&lt;$D84,$D84&lt;YEAR(G$16)),_xlfn.DAYS(DATE($D84,12,31),DATE($D84,1,1))+1,0)),0))</f>
        <v>0</v>
      </c>
      <c r="H84" s="116" cm="1">
        <f t="array" ref="H84">IF(YEAR(H$16)=$D84, H$46-SUM(_xlfn._xlws.FILTER(H$63:H83,MOD(_xlfn.SEQUENCE(ROWS(H$63:H83)),5)=2)),ROUND(H$46/_xlfn.DAYS(H$16,G$16)*IF(YEAR(G$16+1)=$D84,_xlfn.DAYS(DATE($D84,12,31),G$16)+1,IF(AND(YEAR(G$16+1)&lt;$D84,$D84&lt;YEAR(H$16)),_xlfn.DAYS(DATE($D84,12,31),DATE($D84,1,1))+1,0)),0))</f>
        <v>5108</v>
      </c>
      <c r="I84" s="116" cm="1">
        <f t="array" ref="I84">IF(YEAR(I$16)=$D84, I$46-SUM(_xlfn._xlws.FILTER(I$63:I83,MOD(_xlfn.SEQUENCE(ROWS(I$63:I83)),5)=2)),ROUND(I$46/_xlfn.DAYS(I$16,H$16)*IF(YEAR(H$16+1)=$D84,_xlfn.DAYS(DATE($D84,12,31),H$16)+1,IF(AND(YEAR(H$16+1)&lt;$D84,$D84&lt;YEAR(I$16)),_xlfn.DAYS(DATE($D84,12,31),DATE($D84,1,1))+1,0)),0))</f>
        <v>1327</v>
      </c>
      <c r="J84" s="116" cm="1">
        <f t="array" ref="J84">IF(YEAR(J$16)=$D84, J$46-SUM(_xlfn._xlws.FILTER(J$63:J83,MOD(_xlfn.SEQUENCE(ROWS(J$63:J83)),5)=2)),ROUND(J$46/_xlfn.DAYS(J$16,I$16)*IF(YEAR(I$16+1)=$D84,_xlfn.DAYS(DATE($D84,12,31),I$16)+1,IF(AND(YEAR(I$16+1)&lt;$D84,$D84&lt;YEAR(J$16)),_xlfn.DAYS(DATE($D84,12,31),DATE($D84,1,1))+1,0)),0))</f>
        <v>0</v>
      </c>
      <c r="K84" s="116" cm="1">
        <f t="array" ref="K84">IF(YEAR(K$16)=$D84, K$46-SUM(_xlfn._xlws.FILTER(K$63:K83,MOD(_xlfn.SEQUENCE(ROWS(K$63:K83)),5)=2)),ROUND(K$46/_xlfn.DAYS(K$16,J$16)*IF(YEAR(J$16+1)=$D84,_xlfn.DAYS(DATE($D84,12,31),J$16)+1,IF(AND(YEAR(J$16+1)&lt;$D84,$D84&lt;YEAR(K$16)),_xlfn.DAYS(DATE($D84,12,31),DATE($D84,1,1))+1,0)),0))</f>
        <v>0</v>
      </c>
      <c r="L84" s="116" cm="1">
        <f t="array" ref="L84">IF(YEAR(L$16)=$D84, L$46-SUM(_xlfn._xlws.FILTER(L$63:L83,MOD(_xlfn.SEQUENCE(ROWS(L$63:L83)),5)=2)),ROUND(L$46/_xlfn.DAYS(L$16,K$16)*IF(YEAR(K$16+1)=$D84,_xlfn.DAYS(DATE($D84,12,31),K$16)+1,IF(AND(YEAR(K$16+1)&lt;$D84,$D84&lt;YEAR(L$16)),_xlfn.DAYS(DATE($D84,12,31),DATE($D84,1,1))+1,0)),0))</f>
        <v>0</v>
      </c>
      <c r="M84" s="116" cm="1">
        <f t="array" ref="M84">IF(YEAR(M$16)=$D84, M$46-SUM(_xlfn._xlws.FILTER(M$63:M83,MOD(_xlfn.SEQUENCE(ROWS(M$63:M83)),5)=2)),ROUND(M$46/_xlfn.DAYS(M$16,L$16)*IF(YEAR(L$16+1)=$D84,_xlfn.DAYS(DATE($D84,12,31),L$16)+1,IF(AND(YEAR(L$16+1)&lt;$D84,$D84&lt;YEAR(M$16)),_xlfn.DAYS(DATE($D84,12,31),DATE($D84,1,1))+1,0)),0))</f>
        <v>0</v>
      </c>
      <c r="N84" s="116" cm="1">
        <f t="array" ref="N84">IF(YEAR(N$16)=$D84, N$46-SUM(_xlfn._xlws.FILTER(N$63:N83,MOD(_xlfn.SEQUENCE(ROWS(N$63:N83)),5)=2)),ROUND(N$46/_xlfn.DAYS(N$16,M$16)*IF(YEAR(M$16+1)=$D84,_xlfn.DAYS(DATE($D84,12,31),M$16)+1,IF(AND(YEAR(M$16+1)&lt;$D84,$D84&lt;YEAR(N$16)),_xlfn.DAYS(DATE($D84,12,31),DATE($D84,1,1))+1,0)),0))</f>
        <v>0</v>
      </c>
      <c r="O84" s="116" cm="1">
        <f t="array" ref="O84">IF(YEAR(O$16)=$D84, O$46-SUM(_xlfn._xlws.FILTER(O$63:O83,MOD(_xlfn.SEQUENCE(ROWS(O$63:O83)),5)=2)),ROUND(O$46/_xlfn.DAYS(O$16,N$16)*IF(YEAR(N$16+1)=$D84,_xlfn.DAYS(DATE($D84,12,31),N$16)+1,IF(AND(YEAR(N$16+1)&lt;$D84,$D84&lt;YEAR(O$16)),_xlfn.DAYS(DATE($D84,12,31),DATE($D84,1,1))+1,0)),0))</f>
        <v>0</v>
      </c>
      <c r="P84" s="116" cm="1">
        <f t="array" ref="P84">IF(YEAR(P$16)=$D84, P$46-SUM(_xlfn._xlws.FILTER(P$63:P83,MOD(_xlfn.SEQUENCE(ROWS(P$63:P83)),5)=2)),ROUND(P$46/_xlfn.DAYS(P$16,O$16)*IF(YEAR(O$16+1)=$D84,_xlfn.DAYS(DATE($D84,12,31),O$16)+1,IF(AND(YEAR(O$16+1)&lt;$D84,$D84&lt;YEAR(P$16)),_xlfn.DAYS(DATE($D84,12,31),DATE($D84,1,1))+1,0)),0))</f>
        <v>0</v>
      </c>
      <c r="Q84" s="116" cm="1">
        <f t="array" ref="Q84">IF(YEAR(Q$16)=$D84, Q$46-SUM(_xlfn._xlws.FILTER(Q$63:Q83,MOD(_xlfn.SEQUENCE(ROWS(Q$63:Q83)),5)=2)),ROUND(Q$46/_xlfn.DAYS(Q$16,P$16)*IF(YEAR(P$16+1)=$D84,_xlfn.DAYS(DATE($D84,12,31),P$16)+1,IF(AND(YEAR(P$16+1)&lt;$D84,$D84&lt;YEAR(Q$16)),_xlfn.DAYS(DATE($D84,12,31),DATE($D84,1,1))+1,0)),0))</f>
        <v>0</v>
      </c>
      <c r="R84" s="116" cm="1">
        <f t="array" ref="R84">IF(YEAR(R$16)=$D84, R$46-SUM(_xlfn._xlws.FILTER(R$63:R83,MOD(_xlfn.SEQUENCE(ROWS(R$63:R83)),5)=2)),ROUND(R$46/_xlfn.DAYS(R$16,Q$16)*IF(YEAR(Q$16+1)=$D84,_xlfn.DAYS(DATE($D84,12,31),Q$16)+1,IF(AND(YEAR(Q$16+1)&lt;$D84,$D84&lt;YEAR(R$16)),_xlfn.DAYS(DATE($D84,12,31),DATE($D84,1,1))+1,0)),0))</f>
        <v>0</v>
      </c>
      <c r="S84" s="116" cm="1">
        <f t="array" ref="S84">IF(YEAR(S$16)=$D84, S$46-SUM(_xlfn._xlws.FILTER(S$63:S83,MOD(_xlfn.SEQUENCE(ROWS(S$63:S83)),5)=2)),ROUND(S$46/_xlfn.DAYS(S$16,R$16)*IF(YEAR(R$16+1)=$D84,_xlfn.DAYS(DATE($D84,12,31),R$16)+1,IF(AND(YEAR(R$16+1)&lt;$D84,$D84&lt;YEAR(S$16)),_xlfn.DAYS(DATE($D84,12,31),DATE($D84,1,1))+1,0)),0))</f>
        <v>0</v>
      </c>
      <c r="T84" s="116" cm="1">
        <f t="array" ref="T84">IF(YEAR(T$16)=$D84, T$46-SUM(_xlfn._xlws.FILTER(T$63:T83,MOD(_xlfn.SEQUENCE(ROWS(T$63:T83)),5)=2)),ROUND(T$46/_xlfn.DAYS(T$16,S$16)*IF(YEAR(S$16+1)=$D84,_xlfn.DAYS(DATE($D84,12,31),S$16)+1,IF(AND(YEAR(S$16+1)&lt;$D84,$D84&lt;YEAR(T$16)),_xlfn.DAYS(DATE($D84,12,31),DATE($D84,1,1))+1,0)),0))</f>
        <v>0</v>
      </c>
      <c r="U84" s="116" cm="1">
        <f t="array" ref="U84">IF(YEAR(U$16)=$D84, U$46-SUM(_xlfn._xlws.FILTER(U$63:U83,MOD(_xlfn.SEQUENCE(ROWS(U$63:U83)),5)=2)),ROUND(U$46/_xlfn.DAYS(U$16,T$16)*IF(YEAR(T$16+1)=$D84,_xlfn.DAYS(DATE($D84,12,31),T$16)+1,IF(AND(YEAR(T$16+1)&lt;$D84,$D84&lt;YEAR(U$16)),_xlfn.DAYS(DATE($D84,12,31),DATE($D84,1,1))+1,0)),0))</f>
        <v>0</v>
      </c>
      <c r="V84" s="116" cm="1">
        <f t="array" ref="V84">IF(YEAR(V$16)=$D84, V$46-SUM(_xlfn._xlws.FILTER(V$63:V83,MOD(_xlfn.SEQUENCE(ROWS(V$63:V83)),5)=2)),ROUND(V$46/_xlfn.DAYS(V$16,U$16)*IF(YEAR(U$16+1)=$D84,_xlfn.DAYS(DATE($D84,12,31),U$16)+1,IF(AND(YEAR(U$16+1)&lt;$D84,$D84&lt;YEAR(V$16)),_xlfn.DAYS(DATE($D84,12,31),DATE($D84,1,1))+1,0)),0))</f>
        <v>0</v>
      </c>
      <c r="W84" s="116" cm="1">
        <f t="array" ref="W84">IF(YEAR(W$16)=$D84, W$46-SUM(_xlfn._xlws.FILTER(W$63:W83,MOD(_xlfn.SEQUENCE(ROWS(W$63:W83)),5)=2)),ROUND(W$46/_xlfn.DAYS(W$16,V$16)*IF(YEAR(V$16+1)=$D84,_xlfn.DAYS(DATE($D84,12,31),V$16)+1,IF(AND(YEAR(V$16+1)&lt;$D84,$D84&lt;YEAR(W$16)),_xlfn.DAYS(DATE($D84,12,31),DATE($D84,1,1))+1,0)),0))</f>
        <v>0</v>
      </c>
      <c r="X84" s="116" cm="1">
        <f t="array" ref="X84">IF(YEAR(X$16)=$D84, X$46-SUM(_xlfn._xlws.FILTER(X$63:X83,MOD(_xlfn.SEQUENCE(ROWS(X$63:X83)),5)=2)),ROUND(X$46/_xlfn.DAYS(X$16,W$16)*IF(YEAR(W$16+1)=$D84,_xlfn.DAYS(DATE($D84,12,31),W$16)+1,IF(AND(YEAR(W$16+1)&lt;$D84,$D84&lt;YEAR(X$16)),_xlfn.DAYS(DATE($D84,12,31),DATE($D84,1,1))+1,0)),0))</f>
        <v>0</v>
      </c>
    </row>
    <row r="85" spans="1:24" ht="17" hidden="1" outlineLevel="1" x14ac:dyDescent="0.25">
      <c r="A85" s="5">
        <v>29</v>
      </c>
      <c r="B85" s="129" t="s">
        <v>166</v>
      </c>
      <c r="C85" s="114" t="s">
        <v>167</v>
      </c>
      <c r="D85" s="115">
        <f t="shared" si="42"/>
        <v>2024</v>
      </c>
      <c r="E85" s="116">
        <f>E83-E84</f>
        <v>0</v>
      </c>
      <c r="F85" s="116">
        <f t="shared" ref="F85:X85" si="45">F83-F84</f>
        <v>0</v>
      </c>
      <c r="G85" s="116">
        <f t="shared" si="45"/>
        <v>0</v>
      </c>
      <c r="H85" s="116">
        <f t="shared" si="45"/>
        <v>28942</v>
      </c>
      <c r="I85" s="116">
        <f t="shared" si="45"/>
        <v>7517</v>
      </c>
      <c r="J85" s="116">
        <f t="shared" si="45"/>
        <v>0</v>
      </c>
      <c r="K85" s="116">
        <f t="shared" si="45"/>
        <v>0</v>
      </c>
      <c r="L85" s="116">
        <f t="shared" si="45"/>
        <v>0</v>
      </c>
      <c r="M85" s="116">
        <f t="shared" si="45"/>
        <v>0</v>
      </c>
      <c r="N85" s="116">
        <f t="shared" si="45"/>
        <v>0</v>
      </c>
      <c r="O85" s="116">
        <f t="shared" si="45"/>
        <v>0</v>
      </c>
      <c r="P85" s="116">
        <f t="shared" si="45"/>
        <v>0</v>
      </c>
      <c r="Q85" s="116">
        <f t="shared" si="45"/>
        <v>0</v>
      </c>
      <c r="R85" s="116">
        <f t="shared" si="45"/>
        <v>0</v>
      </c>
      <c r="S85" s="116">
        <f t="shared" si="45"/>
        <v>0</v>
      </c>
      <c r="T85" s="116">
        <f t="shared" si="45"/>
        <v>0</v>
      </c>
      <c r="U85" s="116">
        <f t="shared" si="45"/>
        <v>0</v>
      </c>
      <c r="V85" s="116">
        <f t="shared" si="45"/>
        <v>0</v>
      </c>
      <c r="W85" s="116">
        <f t="shared" si="45"/>
        <v>0</v>
      </c>
      <c r="X85" s="116">
        <f t="shared" si="45"/>
        <v>0</v>
      </c>
    </row>
    <row r="86" spans="1:24" ht="17" hidden="1" outlineLevel="1" x14ac:dyDescent="0.25">
      <c r="A86" s="5">
        <v>31</v>
      </c>
      <c r="B86" s="129" t="s">
        <v>168</v>
      </c>
      <c r="C86" s="114" t="s">
        <v>169</v>
      </c>
      <c r="D86" s="115">
        <f t="shared" si="42"/>
        <v>2024</v>
      </c>
      <c r="E86" s="116" cm="1">
        <f t="array" ref="E86">IF(YEAR(E$16)=$D86, E$59-SUM(_xlfn._xlws.FILTER(E$63:E85,MOD(_xlfn.SEQUENCE(ROWS(E$63:E85)),5)=4)),ROUND(E$59/_xlfn.DAYS(E$16,D$16)*IF(YEAR(D$16+1)=$D86,_xlfn.DAYS(DATE($D86,12,31),D$16)+1,IF(AND(YEAR(D$16+1)&lt;$D86,$D86&lt;YEAR(E$16)),_xlfn.DAYS(DATE($D86,12,31),DATE($D86,1,1))+1,0)),0))</f>
        <v>0</v>
      </c>
      <c r="F86" s="116" cm="1">
        <f t="array" ref="F86">IF(YEAR(F$16)=$D86, F$59-SUM(_xlfn._xlws.FILTER(F$63:F85,MOD(_xlfn.SEQUENCE(ROWS(F$63:F85)),5)=4)),ROUND(F$59/_xlfn.DAYS(F$16,E$16)*IF(YEAR(E$16+1)=$D86,_xlfn.DAYS(DATE($D86,12,31),E$16)+1,IF(AND(YEAR(E$16+1)&lt;$D86,$D86&lt;YEAR(F$16)),_xlfn.DAYS(DATE($D86,12,31),DATE($D86,1,1))+1,0)),0))</f>
        <v>0</v>
      </c>
      <c r="G86" s="116" cm="1">
        <f t="array" ref="G86">IF(YEAR(G$16)=$D86, G$59-SUM(_xlfn._xlws.FILTER(G$63:G85,MOD(_xlfn.SEQUENCE(ROWS(G$63:G85)),5)=4)),ROUND(G$59/_xlfn.DAYS(G$16,F$16)*IF(YEAR(F$16+1)=$D86,_xlfn.DAYS(DATE($D86,12,31),F$16)+1,IF(AND(YEAR(F$16+1)&lt;$D86,$D86&lt;YEAR(G$16)),_xlfn.DAYS(DATE($D86,12,31),DATE($D86,1,1))+1,0)),0))</f>
        <v>0</v>
      </c>
      <c r="H86" s="116" cm="1">
        <f t="array" ref="H86">IF(YEAR(H$16)=$D86, H$59-SUM(_xlfn._xlws.FILTER(H$63:H85,MOD(_xlfn.SEQUENCE(ROWS(H$63:H85)),5)=4)),ROUND(H$59/_xlfn.DAYS(H$16,G$16)*IF(YEAR(G$16+1)=$D86,_xlfn.DAYS(DATE($D86,12,31),G$16)+1,IF(AND(YEAR(G$16+1)&lt;$D86,$D86&lt;YEAR(H$16)),_xlfn.DAYS(DATE($D86,12,31),DATE($D86,1,1))+1,0)),0))</f>
        <v>17691</v>
      </c>
      <c r="I86" s="116" cm="1">
        <f t="array" ref="I86">IF(YEAR(I$16)=$D86, I$59-SUM(_xlfn._xlws.FILTER(I$63:I85,MOD(_xlfn.SEQUENCE(ROWS(I$63:I85)),5)=4)),ROUND(I$59/_xlfn.DAYS(I$16,H$16)*IF(YEAR(H$16+1)=$D86,_xlfn.DAYS(DATE($D86,12,31),H$16)+1,IF(AND(YEAR(H$16+1)&lt;$D86,$D86&lt;YEAR(I$16)),_xlfn.DAYS(DATE($D86,12,31),DATE($D86,1,1))+1,0)),0))</f>
        <v>7364</v>
      </c>
      <c r="J86" s="116" cm="1">
        <f t="array" ref="J86">IF(YEAR(J$16)=$D86, J$59-SUM(_xlfn._xlws.FILTER(J$63:J85,MOD(_xlfn.SEQUENCE(ROWS(J$63:J85)),5)=4)),ROUND(J$59/_xlfn.DAYS(J$16,I$16)*IF(YEAR(I$16+1)=$D86,_xlfn.DAYS(DATE($D86,12,31),I$16)+1,IF(AND(YEAR(I$16+1)&lt;$D86,$D86&lt;YEAR(J$16)),_xlfn.DAYS(DATE($D86,12,31),DATE($D86,1,1))+1,0)),0))</f>
        <v>0</v>
      </c>
      <c r="K86" s="116" cm="1">
        <f t="array" ref="K86">IF(YEAR(K$16)=$D86, K$59-SUM(_xlfn._xlws.FILTER(K$63:K85,MOD(_xlfn.SEQUENCE(ROWS(K$63:K85)),5)=4)),ROUND(K$59/_xlfn.DAYS(K$16,J$16)*IF(YEAR(J$16+1)=$D86,_xlfn.DAYS(DATE($D86,12,31),J$16)+1,IF(AND(YEAR(J$16+1)&lt;$D86,$D86&lt;YEAR(K$16)),_xlfn.DAYS(DATE($D86,12,31),DATE($D86,1,1))+1,0)),0))</f>
        <v>0</v>
      </c>
      <c r="L86" s="116" cm="1">
        <f t="array" ref="L86">IF(YEAR(L$16)=$D86, L$59-SUM(_xlfn._xlws.FILTER(L$63:L85,MOD(_xlfn.SEQUENCE(ROWS(L$63:L85)),5)=4)),ROUND(L$59/_xlfn.DAYS(L$16,K$16)*IF(YEAR(K$16+1)=$D86,_xlfn.DAYS(DATE($D86,12,31),K$16)+1,IF(AND(YEAR(K$16+1)&lt;$D86,$D86&lt;YEAR(L$16)),_xlfn.DAYS(DATE($D86,12,31),DATE($D86,1,1))+1,0)),0))</f>
        <v>0</v>
      </c>
      <c r="M86" s="116" cm="1">
        <f t="array" ref="M86">IF(YEAR(M$16)=$D86, M$59-SUM(_xlfn._xlws.FILTER(M$63:M85,MOD(_xlfn.SEQUENCE(ROWS(M$63:M85)),5)=4)),ROUND(M$59/_xlfn.DAYS(M$16,L$16)*IF(YEAR(L$16+1)=$D86,_xlfn.DAYS(DATE($D86,12,31),L$16)+1,IF(AND(YEAR(L$16+1)&lt;$D86,$D86&lt;YEAR(M$16)),_xlfn.DAYS(DATE($D86,12,31),DATE($D86,1,1))+1,0)),0))</f>
        <v>0</v>
      </c>
      <c r="N86" s="116" cm="1">
        <f t="array" ref="N86">IF(YEAR(N$16)=$D86, N$59-SUM(_xlfn._xlws.FILTER(N$63:N85,MOD(_xlfn.SEQUENCE(ROWS(N$63:N85)),5)=4)),ROUND(N$59/_xlfn.DAYS(N$16,M$16)*IF(YEAR(M$16+1)=$D86,_xlfn.DAYS(DATE($D86,12,31),M$16)+1,IF(AND(YEAR(M$16+1)&lt;$D86,$D86&lt;YEAR(N$16)),_xlfn.DAYS(DATE($D86,12,31),DATE($D86,1,1))+1,0)),0))</f>
        <v>0</v>
      </c>
      <c r="O86" s="116" cm="1">
        <f t="array" ref="O86">IF(YEAR(O$16)=$D86, O$59-SUM(_xlfn._xlws.FILTER(O$63:O85,MOD(_xlfn.SEQUENCE(ROWS(O$63:O85)),5)=4)),ROUND(O$59/_xlfn.DAYS(O$16,N$16)*IF(YEAR(N$16+1)=$D86,_xlfn.DAYS(DATE($D86,12,31),N$16)+1,IF(AND(YEAR(N$16+1)&lt;$D86,$D86&lt;YEAR(O$16)),_xlfn.DAYS(DATE($D86,12,31),DATE($D86,1,1))+1,0)),0))</f>
        <v>0</v>
      </c>
      <c r="P86" s="116" cm="1">
        <f t="array" ref="P86">IF(YEAR(P$16)=$D86, P$59-SUM(_xlfn._xlws.FILTER(P$63:P85,MOD(_xlfn.SEQUENCE(ROWS(P$63:P85)),5)=4)),ROUND(P$59/_xlfn.DAYS(P$16,O$16)*IF(YEAR(O$16+1)=$D86,_xlfn.DAYS(DATE($D86,12,31),O$16)+1,IF(AND(YEAR(O$16+1)&lt;$D86,$D86&lt;YEAR(P$16)),_xlfn.DAYS(DATE($D86,12,31),DATE($D86,1,1))+1,0)),0))</f>
        <v>0</v>
      </c>
      <c r="Q86" s="116" cm="1">
        <f t="array" ref="Q86">IF(YEAR(Q$16)=$D86, Q$59-SUM(_xlfn._xlws.FILTER(Q$63:Q85,MOD(_xlfn.SEQUENCE(ROWS(Q$63:Q85)),5)=4)),ROUND(Q$59/_xlfn.DAYS(Q$16,P$16)*IF(YEAR(P$16+1)=$D86,_xlfn.DAYS(DATE($D86,12,31),P$16)+1,IF(AND(YEAR(P$16+1)&lt;$D86,$D86&lt;YEAR(Q$16)),_xlfn.DAYS(DATE($D86,12,31),DATE($D86,1,1))+1,0)),0))</f>
        <v>0</v>
      </c>
      <c r="R86" s="116" cm="1">
        <f t="array" ref="R86">IF(YEAR(R$16)=$D86, R$59-SUM(_xlfn._xlws.FILTER(R$63:R85,MOD(_xlfn.SEQUENCE(ROWS(R$63:R85)),5)=4)),ROUND(R$59/_xlfn.DAYS(R$16,Q$16)*IF(YEAR(Q$16+1)=$D86,_xlfn.DAYS(DATE($D86,12,31),Q$16)+1,IF(AND(YEAR(Q$16+1)&lt;$D86,$D86&lt;YEAR(R$16)),_xlfn.DAYS(DATE($D86,12,31),DATE($D86,1,1))+1,0)),0))</f>
        <v>0</v>
      </c>
      <c r="S86" s="116" cm="1">
        <f t="array" ref="S86">IF(YEAR(S$16)=$D86, S$59-SUM(_xlfn._xlws.FILTER(S$63:S85,MOD(_xlfn.SEQUENCE(ROWS(S$63:S85)),5)=4)),ROUND(S$59/_xlfn.DAYS(S$16,R$16)*IF(YEAR(R$16+1)=$D86,_xlfn.DAYS(DATE($D86,12,31),R$16)+1,IF(AND(YEAR(R$16+1)&lt;$D86,$D86&lt;YEAR(S$16)),_xlfn.DAYS(DATE($D86,12,31),DATE($D86,1,1))+1,0)),0))</f>
        <v>0</v>
      </c>
      <c r="T86" s="116" cm="1">
        <f t="array" ref="T86">IF(YEAR(T$16)=$D86, T$59-SUM(_xlfn._xlws.FILTER(T$63:T85,MOD(_xlfn.SEQUENCE(ROWS(T$63:T85)),5)=4)),ROUND(T$59/_xlfn.DAYS(T$16,S$16)*IF(YEAR(S$16+1)=$D86,_xlfn.DAYS(DATE($D86,12,31),S$16)+1,IF(AND(YEAR(S$16+1)&lt;$D86,$D86&lt;YEAR(T$16)),_xlfn.DAYS(DATE($D86,12,31),DATE($D86,1,1))+1,0)),0))</f>
        <v>0</v>
      </c>
      <c r="U86" s="116" cm="1">
        <f t="array" ref="U86">IF(YEAR(U$16)=$D86, U$59-SUM(_xlfn._xlws.FILTER(U$63:U85,MOD(_xlfn.SEQUENCE(ROWS(U$63:U85)),5)=4)),ROUND(U$59/_xlfn.DAYS(U$16,T$16)*IF(YEAR(T$16+1)=$D86,_xlfn.DAYS(DATE($D86,12,31),T$16)+1,IF(AND(YEAR(T$16+1)&lt;$D86,$D86&lt;YEAR(U$16)),_xlfn.DAYS(DATE($D86,12,31),DATE($D86,1,1))+1,0)),0))</f>
        <v>0</v>
      </c>
      <c r="V86" s="116" cm="1">
        <f t="array" ref="V86">IF(YEAR(V$16)=$D86, V$59-SUM(_xlfn._xlws.FILTER(V$63:V85,MOD(_xlfn.SEQUENCE(ROWS(V$63:V85)),5)=4)),ROUND(V$59/_xlfn.DAYS(V$16,U$16)*IF(YEAR(U$16+1)=$D86,_xlfn.DAYS(DATE($D86,12,31),U$16)+1,IF(AND(YEAR(U$16+1)&lt;$D86,$D86&lt;YEAR(V$16)),_xlfn.DAYS(DATE($D86,12,31),DATE($D86,1,1))+1,0)),0))</f>
        <v>0</v>
      </c>
      <c r="W86" s="116" cm="1">
        <f t="array" ref="W86">IF(YEAR(W$16)=$D86, W$59-SUM(_xlfn._xlws.FILTER(W$63:W85,MOD(_xlfn.SEQUENCE(ROWS(W$63:W85)),5)=4)),ROUND(W$59/_xlfn.DAYS(W$16,V$16)*IF(YEAR(V$16+1)=$D86,_xlfn.DAYS(DATE($D86,12,31),V$16)+1,IF(AND(YEAR(V$16+1)&lt;$D86,$D86&lt;YEAR(W$16)),_xlfn.DAYS(DATE($D86,12,31),DATE($D86,1,1))+1,0)),0))</f>
        <v>0</v>
      </c>
      <c r="X86" s="116" cm="1">
        <f t="array" ref="X86">IF(YEAR(X$16)=$D86, X$59-SUM(_xlfn._xlws.FILTER(X$63:X85,MOD(_xlfn.SEQUENCE(ROWS(X$63:X85)),5)=4)),ROUND(X$59/_xlfn.DAYS(X$16,W$16)*IF(YEAR(W$16+1)=$D86,_xlfn.DAYS(DATE($D86,12,31),W$16)+1,IF(AND(YEAR(W$16+1)&lt;$D86,$D86&lt;YEAR(X$16)),_xlfn.DAYS(DATE($D86,12,31),DATE($D86,1,1))+1,0)),0))</f>
        <v>0</v>
      </c>
    </row>
    <row r="87" spans="1:24" ht="17" hidden="1" outlineLevel="1" x14ac:dyDescent="0.25">
      <c r="A87" s="5">
        <v>33</v>
      </c>
      <c r="B87" s="129" t="s">
        <v>170</v>
      </c>
      <c r="C87" s="117" t="s">
        <v>171</v>
      </c>
      <c r="D87" s="118">
        <f t="shared" si="42"/>
        <v>2024</v>
      </c>
      <c r="E87" s="119">
        <f>E83-E86</f>
        <v>0</v>
      </c>
      <c r="F87" s="119">
        <f t="shared" ref="F87:X87" si="46">F83-F86</f>
        <v>0</v>
      </c>
      <c r="G87" s="119">
        <f t="shared" si="46"/>
        <v>0</v>
      </c>
      <c r="H87" s="119">
        <f t="shared" si="46"/>
        <v>16359</v>
      </c>
      <c r="I87" s="119">
        <f t="shared" si="46"/>
        <v>1480</v>
      </c>
      <c r="J87" s="119">
        <f t="shared" si="46"/>
        <v>0</v>
      </c>
      <c r="K87" s="119">
        <f t="shared" si="46"/>
        <v>0</v>
      </c>
      <c r="L87" s="119">
        <f t="shared" si="46"/>
        <v>0</v>
      </c>
      <c r="M87" s="119">
        <f t="shared" si="46"/>
        <v>0</v>
      </c>
      <c r="N87" s="119">
        <f t="shared" si="46"/>
        <v>0</v>
      </c>
      <c r="O87" s="119">
        <f t="shared" si="46"/>
        <v>0</v>
      </c>
      <c r="P87" s="119">
        <f t="shared" si="46"/>
        <v>0</v>
      </c>
      <c r="Q87" s="119">
        <f t="shared" si="46"/>
        <v>0</v>
      </c>
      <c r="R87" s="119">
        <f t="shared" si="46"/>
        <v>0</v>
      </c>
      <c r="S87" s="119">
        <f t="shared" si="46"/>
        <v>0</v>
      </c>
      <c r="T87" s="119">
        <f t="shared" si="46"/>
        <v>0</v>
      </c>
      <c r="U87" s="119">
        <f t="shared" si="46"/>
        <v>0</v>
      </c>
      <c r="V87" s="119">
        <f t="shared" si="46"/>
        <v>0</v>
      </c>
      <c r="W87" s="119">
        <f t="shared" si="46"/>
        <v>0</v>
      </c>
      <c r="X87" s="119">
        <f t="shared" si="46"/>
        <v>0</v>
      </c>
    </row>
    <row r="88" spans="1:24" ht="17" hidden="1" outlineLevel="1" x14ac:dyDescent="0.25">
      <c r="A88" s="5">
        <v>27</v>
      </c>
      <c r="B88" s="37" t="s">
        <v>162</v>
      </c>
      <c r="C88" s="120" t="s">
        <v>163</v>
      </c>
      <c r="D88" s="121">
        <f t="shared" si="42"/>
        <v>2025</v>
      </c>
      <c r="E88" s="122" cm="1">
        <f t="array" ref="E88">IF(YEAR(E$16)=$D88, E$44-SUM(_xlfn._xlws.FILTER(E$63:E87,MOD(_xlfn.SEQUENCE(ROWS(E$63:E87)),5)=1)),ROUND(E$44/_xlfn.DAYS(E$16,D$16)*IF(YEAR(D$16+1)=$D88,_xlfn.DAYS(DATE($D88,12,31),D$16)+1,IF(AND(YEAR(D$16+1)&lt;$D88,$D88&lt;YEAR(E$16)),_xlfn.DAYS(DATE($D88,12,31),DATE($D88,1,1))+1,0)),0))</f>
        <v>0</v>
      </c>
      <c r="F88" s="122" cm="1">
        <f t="array" ref="F88">IF(YEAR(F$16)=$D88, F$44-SUM(_xlfn._xlws.FILTER(F$63:F87,MOD(_xlfn.SEQUENCE(ROWS(F$63:F87)),5)=1)),ROUND(F$44/_xlfn.DAYS(F$16,E$16)*IF(YEAR(E$16+1)=$D88,_xlfn.DAYS(DATE($D88,12,31),E$16)+1,IF(AND(YEAR(E$16+1)&lt;$D88,$D88&lt;YEAR(F$16)),_xlfn.DAYS(DATE($D88,12,31),DATE($D88,1,1))+1,0)),0))</f>
        <v>0</v>
      </c>
      <c r="G88" s="122" cm="1">
        <f t="array" ref="G88">IF(YEAR(G$16)=$D88, G$44-SUM(_xlfn._xlws.FILTER(G$63:G87,MOD(_xlfn.SEQUENCE(ROWS(G$63:G87)),5)=1)),ROUND(G$44/_xlfn.DAYS(G$16,F$16)*IF(YEAR(F$16+1)=$D88,_xlfn.DAYS(DATE($D88,12,31),F$16)+1,IF(AND(YEAR(F$16+1)&lt;$D88,$D88&lt;YEAR(G$16)),_xlfn.DAYS(DATE($D88,12,31),DATE($D88,1,1))+1,0)),0))</f>
        <v>0</v>
      </c>
      <c r="H88" s="122" cm="1">
        <f t="array" ref="H88">IF(YEAR(H$16)=$D88, H$44-SUM(_xlfn._xlws.FILTER(H$63:H87,MOD(_xlfn.SEQUENCE(ROWS(H$63:H87)),5)=1)),ROUND(H$44/_xlfn.DAYS(H$16,G$16)*IF(YEAR(G$16+1)=$D88,_xlfn.DAYS(DATE($D88,12,31),G$16)+1,IF(AND(YEAR(G$16+1)&lt;$D88,$D88&lt;YEAR(H$16)),_xlfn.DAYS(DATE($D88,12,31),DATE($D88,1,1))+1,0)),0))</f>
        <v>0</v>
      </c>
      <c r="I88" s="122" cm="1">
        <f t="array" ref="I88">IF(YEAR(I$16)=$D88, I$44-SUM(_xlfn._xlws.FILTER(I$63:I87,MOD(_xlfn.SEQUENCE(ROWS(I$63:I87)),5)=1)),ROUND(I$44/_xlfn.DAYS(I$16,H$16)*IF(YEAR(H$16+1)=$D88,_xlfn.DAYS(DATE($D88,12,31),H$16)+1,IF(AND(YEAR(H$16+1)&lt;$D88,$D88&lt;YEAR(I$16)),_xlfn.DAYS(DATE($D88,12,31),DATE($D88,1,1))+1,0)),0))</f>
        <v>21044</v>
      </c>
      <c r="J88" s="122" cm="1">
        <f t="array" ref="J88">IF(YEAR(J$16)=$D88, J$44-SUM(_xlfn._xlws.FILTER(J$63:J87,MOD(_xlfn.SEQUENCE(ROWS(J$63:J87)),5)=1)),ROUND(J$44/_xlfn.DAYS(J$16,I$16)*IF(YEAR(I$16+1)=$D88,_xlfn.DAYS(DATE($D88,12,31),I$16)+1,IF(AND(YEAR(I$16+1)&lt;$D88,$D88&lt;YEAR(J$16)),_xlfn.DAYS(DATE($D88,12,31),DATE($D88,1,1))+1,0)),0))</f>
        <v>5702</v>
      </c>
      <c r="K88" s="122" cm="1">
        <f t="array" ref="K88">IF(YEAR(K$16)=$D88, K$44-SUM(_xlfn._xlws.FILTER(K$63:K87,MOD(_xlfn.SEQUENCE(ROWS(K$63:K87)),5)=1)),ROUND(K$44/_xlfn.DAYS(K$16,J$16)*IF(YEAR(J$16+1)=$D88,_xlfn.DAYS(DATE($D88,12,31),J$16)+1,IF(AND(YEAR(J$16+1)&lt;$D88,$D88&lt;YEAR(K$16)),_xlfn.DAYS(DATE($D88,12,31),DATE($D88,1,1))+1,0)),0))</f>
        <v>0</v>
      </c>
      <c r="L88" s="122" cm="1">
        <f t="array" ref="L88">IF(YEAR(L$16)=$D88, L$44-SUM(_xlfn._xlws.FILTER(L$63:L87,MOD(_xlfn.SEQUENCE(ROWS(L$63:L87)),5)=1)),ROUND(L$44/_xlfn.DAYS(L$16,K$16)*IF(YEAR(K$16+1)=$D88,_xlfn.DAYS(DATE($D88,12,31),K$16)+1,IF(AND(YEAR(K$16+1)&lt;$D88,$D88&lt;YEAR(L$16)),_xlfn.DAYS(DATE($D88,12,31),DATE($D88,1,1))+1,0)),0))</f>
        <v>0</v>
      </c>
      <c r="M88" s="122" cm="1">
        <f t="array" ref="M88">IF(YEAR(M$16)=$D88, M$44-SUM(_xlfn._xlws.FILTER(M$63:M87,MOD(_xlfn.SEQUENCE(ROWS(M$63:M87)),5)=1)),ROUND(M$44/_xlfn.DAYS(M$16,L$16)*IF(YEAR(L$16+1)=$D88,_xlfn.DAYS(DATE($D88,12,31),L$16)+1,IF(AND(YEAR(L$16+1)&lt;$D88,$D88&lt;YEAR(M$16)),_xlfn.DAYS(DATE($D88,12,31),DATE($D88,1,1))+1,0)),0))</f>
        <v>0</v>
      </c>
      <c r="N88" s="122" cm="1">
        <f t="array" ref="N88">IF(YEAR(N$16)=$D88, N$44-SUM(_xlfn._xlws.FILTER(N$63:N87,MOD(_xlfn.SEQUENCE(ROWS(N$63:N87)),5)=1)),ROUND(N$44/_xlfn.DAYS(N$16,M$16)*IF(YEAR(M$16+1)=$D88,_xlfn.DAYS(DATE($D88,12,31),M$16)+1,IF(AND(YEAR(M$16+1)&lt;$D88,$D88&lt;YEAR(N$16)),_xlfn.DAYS(DATE($D88,12,31),DATE($D88,1,1))+1,0)),0))</f>
        <v>0</v>
      </c>
      <c r="O88" s="122" cm="1">
        <f t="array" ref="O88">IF(YEAR(O$16)=$D88, O$44-SUM(_xlfn._xlws.FILTER(O$63:O87,MOD(_xlfn.SEQUENCE(ROWS(O$63:O87)),5)=1)),ROUND(O$44/_xlfn.DAYS(O$16,N$16)*IF(YEAR(N$16+1)=$D88,_xlfn.DAYS(DATE($D88,12,31),N$16)+1,IF(AND(YEAR(N$16+1)&lt;$D88,$D88&lt;YEAR(O$16)),_xlfn.DAYS(DATE($D88,12,31),DATE($D88,1,1))+1,0)),0))</f>
        <v>0</v>
      </c>
      <c r="P88" s="122" cm="1">
        <f t="array" ref="P88">IF(YEAR(P$16)=$D88, P$44-SUM(_xlfn._xlws.FILTER(P$63:P87,MOD(_xlfn.SEQUENCE(ROWS(P$63:P87)),5)=1)),ROUND(P$44/_xlfn.DAYS(P$16,O$16)*IF(YEAR(O$16+1)=$D88,_xlfn.DAYS(DATE($D88,12,31),O$16)+1,IF(AND(YEAR(O$16+1)&lt;$D88,$D88&lt;YEAR(P$16)),_xlfn.DAYS(DATE($D88,12,31),DATE($D88,1,1))+1,0)),0))</f>
        <v>0</v>
      </c>
      <c r="Q88" s="122" cm="1">
        <f t="array" ref="Q88">IF(YEAR(Q$16)=$D88, Q$44-SUM(_xlfn._xlws.FILTER(Q$63:Q87,MOD(_xlfn.SEQUENCE(ROWS(Q$63:Q87)),5)=1)),ROUND(Q$44/_xlfn.DAYS(Q$16,P$16)*IF(YEAR(P$16+1)=$D88,_xlfn.DAYS(DATE($D88,12,31),P$16)+1,IF(AND(YEAR(P$16+1)&lt;$D88,$D88&lt;YEAR(Q$16)),_xlfn.DAYS(DATE($D88,12,31),DATE($D88,1,1))+1,0)),0))</f>
        <v>0</v>
      </c>
      <c r="R88" s="122" cm="1">
        <f t="array" ref="R88">IF(YEAR(R$16)=$D88, R$44-SUM(_xlfn._xlws.FILTER(R$63:R87,MOD(_xlfn.SEQUENCE(ROWS(R$63:R87)),5)=1)),ROUND(R$44/_xlfn.DAYS(R$16,Q$16)*IF(YEAR(Q$16+1)=$D88,_xlfn.DAYS(DATE($D88,12,31),Q$16)+1,IF(AND(YEAR(Q$16+1)&lt;$D88,$D88&lt;YEAR(R$16)),_xlfn.DAYS(DATE($D88,12,31),DATE($D88,1,1))+1,0)),0))</f>
        <v>0</v>
      </c>
      <c r="S88" s="122" cm="1">
        <f t="array" ref="S88">IF(YEAR(S$16)=$D88, S$44-SUM(_xlfn._xlws.FILTER(S$63:S87,MOD(_xlfn.SEQUENCE(ROWS(S$63:S87)),5)=1)),ROUND(S$44/_xlfn.DAYS(S$16,R$16)*IF(YEAR(R$16+1)=$D88,_xlfn.DAYS(DATE($D88,12,31),R$16)+1,IF(AND(YEAR(R$16+1)&lt;$D88,$D88&lt;YEAR(S$16)),_xlfn.DAYS(DATE($D88,12,31),DATE($D88,1,1))+1,0)),0))</f>
        <v>0</v>
      </c>
      <c r="T88" s="122" cm="1">
        <f t="array" ref="T88">IF(YEAR(T$16)=$D88, T$44-SUM(_xlfn._xlws.FILTER(T$63:T87,MOD(_xlfn.SEQUENCE(ROWS(T$63:T87)),5)=1)),ROUND(T$44/_xlfn.DAYS(T$16,S$16)*IF(YEAR(S$16+1)=$D88,_xlfn.DAYS(DATE($D88,12,31),S$16)+1,IF(AND(YEAR(S$16+1)&lt;$D88,$D88&lt;YEAR(T$16)),_xlfn.DAYS(DATE($D88,12,31),DATE($D88,1,1))+1,0)),0))</f>
        <v>0</v>
      </c>
      <c r="U88" s="122" cm="1">
        <f t="array" ref="U88">IF(YEAR(U$16)=$D88, U$44-SUM(_xlfn._xlws.FILTER(U$63:U87,MOD(_xlfn.SEQUENCE(ROWS(U$63:U87)),5)=1)),ROUND(U$44/_xlfn.DAYS(U$16,T$16)*IF(YEAR(T$16+1)=$D88,_xlfn.DAYS(DATE($D88,12,31),T$16)+1,IF(AND(YEAR(T$16+1)&lt;$D88,$D88&lt;YEAR(U$16)),_xlfn.DAYS(DATE($D88,12,31),DATE($D88,1,1))+1,0)),0))</f>
        <v>0</v>
      </c>
      <c r="V88" s="122" cm="1">
        <f t="array" ref="V88">IF(YEAR(V$16)=$D88, V$44-SUM(_xlfn._xlws.FILTER(V$63:V87,MOD(_xlfn.SEQUENCE(ROWS(V$63:V87)),5)=1)),ROUND(V$44/_xlfn.DAYS(V$16,U$16)*IF(YEAR(U$16+1)=$D88,_xlfn.DAYS(DATE($D88,12,31),U$16)+1,IF(AND(YEAR(U$16+1)&lt;$D88,$D88&lt;YEAR(V$16)),_xlfn.DAYS(DATE($D88,12,31),DATE($D88,1,1))+1,0)),0))</f>
        <v>0</v>
      </c>
      <c r="W88" s="122" cm="1">
        <f t="array" ref="W88">IF(YEAR(W$16)=$D88, W$44-SUM(_xlfn._xlws.FILTER(W$63:W87,MOD(_xlfn.SEQUENCE(ROWS(W$63:W87)),5)=1)),ROUND(W$44/_xlfn.DAYS(W$16,V$16)*IF(YEAR(V$16+1)=$D88,_xlfn.DAYS(DATE($D88,12,31),V$16)+1,IF(AND(YEAR(V$16+1)&lt;$D88,$D88&lt;YEAR(W$16)),_xlfn.DAYS(DATE($D88,12,31),DATE($D88,1,1))+1,0)),0))</f>
        <v>0</v>
      </c>
      <c r="X88" s="122" cm="1">
        <f t="array" ref="X88">IF(YEAR(X$16)=$D88, X$44-SUM(_xlfn._xlws.FILTER(X$63:X87,MOD(_xlfn.SEQUENCE(ROWS(X$63:X87)),5)=1)),ROUND(X$44/_xlfn.DAYS(X$16,W$16)*IF(YEAR(W$16+1)=$D88,_xlfn.DAYS(DATE($D88,12,31),W$16)+1,IF(AND(YEAR(W$16+1)&lt;$D88,$D88&lt;YEAR(X$16)),_xlfn.DAYS(DATE($D88,12,31),DATE($D88,1,1))+1,0)),0))</f>
        <v>0</v>
      </c>
    </row>
    <row r="89" spans="1:24" ht="17" hidden="1" outlineLevel="1" x14ac:dyDescent="0.25">
      <c r="A89" s="5">
        <v>28</v>
      </c>
      <c r="B89" s="129" t="s">
        <v>164</v>
      </c>
      <c r="C89" s="120" t="s">
        <v>165</v>
      </c>
      <c r="D89" s="121">
        <f t="shared" si="42"/>
        <v>2025</v>
      </c>
      <c r="E89" s="122" cm="1">
        <f t="array" ref="E89">IF(YEAR(E$16)=$D89, E$46-SUM(_xlfn._xlws.FILTER(E$63:E88,MOD(_xlfn.SEQUENCE(ROWS(E$63:E88)),5)=2)),ROUND(E$46/_xlfn.DAYS(E$16,D$16)*IF(YEAR(D$16+1)=$D89,_xlfn.DAYS(DATE($D89,12,31),D$16)+1,IF(AND(YEAR(D$16+1)&lt;$D89,$D89&lt;YEAR(E$16)),_xlfn.DAYS(DATE($D89,12,31),DATE($D89,1,1))+1,0)),0))</f>
        <v>0</v>
      </c>
      <c r="F89" s="122" cm="1">
        <f t="array" ref="F89">IF(YEAR(F$16)=$D89, F$46-SUM(_xlfn._xlws.FILTER(F$63:F88,MOD(_xlfn.SEQUENCE(ROWS(F$63:F88)),5)=2)),ROUND(F$46/_xlfn.DAYS(F$16,E$16)*IF(YEAR(E$16+1)=$D89,_xlfn.DAYS(DATE($D89,12,31),E$16)+1,IF(AND(YEAR(E$16+1)&lt;$D89,$D89&lt;YEAR(F$16)),_xlfn.DAYS(DATE($D89,12,31),DATE($D89,1,1))+1,0)),0))</f>
        <v>0</v>
      </c>
      <c r="G89" s="122" cm="1">
        <f t="array" ref="G89">IF(YEAR(G$16)=$D89, G$46-SUM(_xlfn._xlws.FILTER(G$63:G88,MOD(_xlfn.SEQUENCE(ROWS(G$63:G88)),5)=2)),ROUND(G$46/_xlfn.DAYS(G$16,F$16)*IF(YEAR(F$16+1)=$D89,_xlfn.DAYS(DATE($D89,12,31),F$16)+1,IF(AND(YEAR(F$16+1)&lt;$D89,$D89&lt;YEAR(G$16)),_xlfn.DAYS(DATE($D89,12,31),DATE($D89,1,1))+1,0)),0))</f>
        <v>0</v>
      </c>
      <c r="H89" s="122" cm="1">
        <f t="array" ref="H89">IF(YEAR(H$16)=$D89, H$46-SUM(_xlfn._xlws.FILTER(H$63:H88,MOD(_xlfn.SEQUENCE(ROWS(H$63:H88)),5)=2)),ROUND(H$46/_xlfn.DAYS(H$16,G$16)*IF(YEAR(G$16+1)=$D89,_xlfn.DAYS(DATE($D89,12,31),G$16)+1,IF(AND(YEAR(G$16+1)&lt;$D89,$D89&lt;YEAR(H$16)),_xlfn.DAYS(DATE($D89,12,31),DATE($D89,1,1))+1,0)),0))</f>
        <v>0</v>
      </c>
      <c r="I89" s="122" cm="1">
        <f t="array" ref="I89">IF(YEAR(I$16)=$D89, I$46-SUM(_xlfn._xlws.FILTER(I$63:I88,MOD(_xlfn.SEQUENCE(ROWS(I$63:I88)),5)=2)),ROUND(I$46/_xlfn.DAYS(I$16,H$16)*IF(YEAR(H$16+1)=$D89,_xlfn.DAYS(DATE($D89,12,31),H$16)+1,IF(AND(YEAR(H$16+1)&lt;$D89,$D89&lt;YEAR(I$16)),_xlfn.DAYS(DATE($D89,12,31),DATE($D89,1,1))+1,0)),0))</f>
        <v>3157</v>
      </c>
      <c r="J89" s="122" cm="1">
        <f t="array" ref="J89">IF(YEAR(J$16)=$D89, J$46-SUM(_xlfn._xlws.FILTER(J$63:J88,MOD(_xlfn.SEQUENCE(ROWS(J$63:J88)),5)=2)),ROUND(J$46/_xlfn.DAYS(J$16,I$16)*IF(YEAR(I$16+1)=$D89,_xlfn.DAYS(DATE($D89,12,31),I$16)+1,IF(AND(YEAR(I$16+1)&lt;$D89,$D89&lt;YEAR(J$16)),_xlfn.DAYS(DATE($D89,12,31),DATE($D89,1,1))+1,0)),0))</f>
        <v>855</v>
      </c>
      <c r="K89" s="122" cm="1">
        <f t="array" ref="K89">IF(YEAR(K$16)=$D89, K$46-SUM(_xlfn._xlws.FILTER(K$63:K88,MOD(_xlfn.SEQUENCE(ROWS(K$63:K88)),5)=2)),ROUND(K$46/_xlfn.DAYS(K$16,J$16)*IF(YEAR(J$16+1)=$D89,_xlfn.DAYS(DATE($D89,12,31),J$16)+1,IF(AND(YEAR(J$16+1)&lt;$D89,$D89&lt;YEAR(K$16)),_xlfn.DAYS(DATE($D89,12,31),DATE($D89,1,1))+1,0)),0))</f>
        <v>0</v>
      </c>
      <c r="L89" s="122" cm="1">
        <f t="array" ref="L89">IF(YEAR(L$16)=$D89, L$46-SUM(_xlfn._xlws.FILTER(L$63:L88,MOD(_xlfn.SEQUENCE(ROWS(L$63:L88)),5)=2)),ROUND(L$46/_xlfn.DAYS(L$16,K$16)*IF(YEAR(K$16+1)=$D89,_xlfn.DAYS(DATE($D89,12,31),K$16)+1,IF(AND(YEAR(K$16+1)&lt;$D89,$D89&lt;YEAR(L$16)),_xlfn.DAYS(DATE($D89,12,31),DATE($D89,1,1))+1,0)),0))</f>
        <v>0</v>
      </c>
      <c r="M89" s="122" cm="1">
        <f t="array" ref="M89">IF(YEAR(M$16)=$D89, M$46-SUM(_xlfn._xlws.FILTER(M$63:M88,MOD(_xlfn.SEQUENCE(ROWS(M$63:M88)),5)=2)),ROUND(M$46/_xlfn.DAYS(M$16,L$16)*IF(YEAR(L$16+1)=$D89,_xlfn.DAYS(DATE($D89,12,31),L$16)+1,IF(AND(YEAR(L$16+1)&lt;$D89,$D89&lt;YEAR(M$16)),_xlfn.DAYS(DATE($D89,12,31),DATE($D89,1,1))+1,0)),0))</f>
        <v>0</v>
      </c>
      <c r="N89" s="122" cm="1">
        <f t="array" ref="N89">IF(YEAR(N$16)=$D89, N$46-SUM(_xlfn._xlws.FILTER(N$63:N88,MOD(_xlfn.SEQUENCE(ROWS(N$63:N88)),5)=2)),ROUND(N$46/_xlfn.DAYS(N$16,M$16)*IF(YEAR(M$16+1)=$D89,_xlfn.DAYS(DATE($D89,12,31),M$16)+1,IF(AND(YEAR(M$16+1)&lt;$D89,$D89&lt;YEAR(N$16)),_xlfn.DAYS(DATE($D89,12,31),DATE($D89,1,1))+1,0)),0))</f>
        <v>0</v>
      </c>
      <c r="O89" s="122" cm="1">
        <f t="array" ref="O89">IF(YEAR(O$16)=$D89, O$46-SUM(_xlfn._xlws.FILTER(O$63:O88,MOD(_xlfn.SEQUENCE(ROWS(O$63:O88)),5)=2)),ROUND(O$46/_xlfn.DAYS(O$16,N$16)*IF(YEAR(N$16+1)=$D89,_xlfn.DAYS(DATE($D89,12,31),N$16)+1,IF(AND(YEAR(N$16+1)&lt;$D89,$D89&lt;YEAR(O$16)),_xlfn.DAYS(DATE($D89,12,31),DATE($D89,1,1))+1,0)),0))</f>
        <v>0</v>
      </c>
      <c r="P89" s="122" cm="1">
        <f t="array" ref="P89">IF(YEAR(P$16)=$D89, P$46-SUM(_xlfn._xlws.FILTER(P$63:P88,MOD(_xlfn.SEQUENCE(ROWS(P$63:P88)),5)=2)),ROUND(P$46/_xlfn.DAYS(P$16,O$16)*IF(YEAR(O$16+1)=$D89,_xlfn.DAYS(DATE($D89,12,31),O$16)+1,IF(AND(YEAR(O$16+1)&lt;$D89,$D89&lt;YEAR(P$16)),_xlfn.DAYS(DATE($D89,12,31),DATE($D89,1,1))+1,0)),0))</f>
        <v>0</v>
      </c>
      <c r="Q89" s="122" cm="1">
        <f t="array" ref="Q89">IF(YEAR(Q$16)=$D89, Q$46-SUM(_xlfn._xlws.FILTER(Q$63:Q88,MOD(_xlfn.SEQUENCE(ROWS(Q$63:Q88)),5)=2)),ROUND(Q$46/_xlfn.DAYS(Q$16,P$16)*IF(YEAR(P$16+1)=$D89,_xlfn.DAYS(DATE($D89,12,31),P$16)+1,IF(AND(YEAR(P$16+1)&lt;$D89,$D89&lt;YEAR(Q$16)),_xlfn.DAYS(DATE($D89,12,31),DATE($D89,1,1))+1,0)),0))</f>
        <v>0</v>
      </c>
      <c r="R89" s="122" cm="1">
        <f t="array" ref="R89">IF(YEAR(R$16)=$D89, R$46-SUM(_xlfn._xlws.FILTER(R$63:R88,MOD(_xlfn.SEQUENCE(ROWS(R$63:R88)),5)=2)),ROUND(R$46/_xlfn.DAYS(R$16,Q$16)*IF(YEAR(Q$16+1)=$D89,_xlfn.DAYS(DATE($D89,12,31),Q$16)+1,IF(AND(YEAR(Q$16+1)&lt;$D89,$D89&lt;YEAR(R$16)),_xlfn.DAYS(DATE($D89,12,31),DATE($D89,1,1))+1,0)),0))</f>
        <v>0</v>
      </c>
      <c r="S89" s="122" cm="1">
        <f t="array" ref="S89">IF(YEAR(S$16)=$D89, S$46-SUM(_xlfn._xlws.FILTER(S$63:S88,MOD(_xlfn.SEQUENCE(ROWS(S$63:S88)),5)=2)),ROUND(S$46/_xlfn.DAYS(S$16,R$16)*IF(YEAR(R$16+1)=$D89,_xlfn.DAYS(DATE($D89,12,31),R$16)+1,IF(AND(YEAR(R$16+1)&lt;$D89,$D89&lt;YEAR(S$16)),_xlfn.DAYS(DATE($D89,12,31),DATE($D89,1,1))+1,0)),0))</f>
        <v>0</v>
      </c>
      <c r="T89" s="122" cm="1">
        <f t="array" ref="T89">IF(YEAR(T$16)=$D89, T$46-SUM(_xlfn._xlws.FILTER(T$63:T88,MOD(_xlfn.SEQUENCE(ROWS(T$63:T88)),5)=2)),ROUND(T$46/_xlfn.DAYS(T$16,S$16)*IF(YEAR(S$16+1)=$D89,_xlfn.DAYS(DATE($D89,12,31),S$16)+1,IF(AND(YEAR(S$16+1)&lt;$D89,$D89&lt;YEAR(T$16)),_xlfn.DAYS(DATE($D89,12,31),DATE($D89,1,1))+1,0)),0))</f>
        <v>0</v>
      </c>
      <c r="U89" s="122" cm="1">
        <f t="array" ref="U89">IF(YEAR(U$16)=$D89, U$46-SUM(_xlfn._xlws.FILTER(U$63:U88,MOD(_xlfn.SEQUENCE(ROWS(U$63:U88)),5)=2)),ROUND(U$46/_xlfn.DAYS(U$16,T$16)*IF(YEAR(T$16+1)=$D89,_xlfn.DAYS(DATE($D89,12,31),T$16)+1,IF(AND(YEAR(T$16+1)&lt;$D89,$D89&lt;YEAR(U$16)),_xlfn.DAYS(DATE($D89,12,31),DATE($D89,1,1))+1,0)),0))</f>
        <v>0</v>
      </c>
      <c r="V89" s="122" cm="1">
        <f t="array" ref="V89">IF(YEAR(V$16)=$D89, V$46-SUM(_xlfn._xlws.FILTER(V$63:V88,MOD(_xlfn.SEQUENCE(ROWS(V$63:V88)),5)=2)),ROUND(V$46/_xlfn.DAYS(V$16,U$16)*IF(YEAR(U$16+1)=$D89,_xlfn.DAYS(DATE($D89,12,31),U$16)+1,IF(AND(YEAR(U$16+1)&lt;$D89,$D89&lt;YEAR(V$16)),_xlfn.DAYS(DATE($D89,12,31),DATE($D89,1,1))+1,0)),0))</f>
        <v>0</v>
      </c>
      <c r="W89" s="122" cm="1">
        <f t="array" ref="W89">IF(YEAR(W$16)=$D89, W$46-SUM(_xlfn._xlws.FILTER(W$63:W88,MOD(_xlfn.SEQUENCE(ROWS(W$63:W88)),5)=2)),ROUND(W$46/_xlfn.DAYS(W$16,V$16)*IF(YEAR(V$16+1)=$D89,_xlfn.DAYS(DATE($D89,12,31),V$16)+1,IF(AND(YEAR(V$16+1)&lt;$D89,$D89&lt;YEAR(W$16)),_xlfn.DAYS(DATE($D89,12,31),DATE($D89,1,1))+1,0)),0))</f>
        <v>0</v>
      </c>
      <c r="X89" s="122" cm="1">
        <f t="array" ref="X89">IF(YEAR(X$16)=$D89, X$46-SUM(_xlfn._xlws.FILTER(X$63:X88,MOD(_xlfn.SEQUENCE(ROWS(X$63:X88)),5)=2)),ROUND(X$46/_xlfn.DAYS(X$16,W$16)*IF(YEAR(W$16+1)=$D89,_xlfn.DAYS(DATE($D89,12,31),W$16)+1,IF(AND(YEAR(W$16+1)&lt;$D89,$D89&lt;YEAR(X$16)),_xlfn.DAYS(DATE($D89,12,31),DATE($D89,1,1))+1,0)),0))</f>
        <v>0</v>
      </c>
    </row>
    <row r="90" spans="1:24" ht="17" hidden="1" outlineLevel="1" x14ac:dyDescent="0.25">
      <c r="A90" s="5">
        <v>29</v>
      </c>
      <c r="B90" s="129" t="s">
        <v>166</v>
      </c>
      <c r="C90" s="120" t="s">
        <v>167</v>
      </c>
      <c r="D90" s="121">
        <f t="shared" si="42"/>
        <v>2025</v>
      </c>
      <c r="E90" s="123">
        <f>E88-E89</f>
        <v>0</v>
      </c>
      <c r="F90" s="123">
        <f t="shared" ref="F90:X90" si="47">F88-F89</f>
        <v>0</v>
      </c>
      <c r="G90" s="123">
        <f t="shared" si="47"/>
        <v>0</v>
      </c>
      <c r="H90" s="123">
        <f t="shared" si="47"/>
        <v>0</v>
      </c>
      <c r="I90" s="123">
        <f t="shared" si="47"/>
        <v>17887</v>
      </c>
      <c r="J90" s="123">
        <f t="shared" si="47"/>
        <v>4847</v>
      </c>
      <c r="K90" s="123">
        <f t="shared" si="47"/>
        <v>0</v>
      </c>
      <c r="L90" s="123">
        <f t="shared" si="47"/>
        <v>0</v>
      </c>
      <c r="M90" s="123">
        <f t="shared" si="47"/>
        <v>0</v>
      </c>
      <c r="N90" s="123">
        <f t="shared" si="47"/>
        <v>0</v>
      </c>
      <c r="O90" s="123">
        <f t="shared" si="47"/>
        <v>0</v>
      </c>
      <c r="P90" s="123">
        <f t="shared" si="47"/>
        <v>0</v>
      </c>
      <c r="Q90" s="123">
        <f t="shared" si="47"/>
        <v>0</v>
      </c>
      <c r="R90" s="123">
        <f t="shared" si="47"/>
        <v>0</v>
      </c>
      <c r="S90" s="123">
        <f t="shared" si="47"/>
        <v>0</v>
      </c>
      <c r="T90" s="123">
        <f t="shared" si="47"/>
        <v>0</v>
      </c>
      <c r="U90" s="123">
        <f t="shared" si="47"/>
        <v>0</v>
      </c>
      <c r="V90" s="123">
        <f t="shared" si="47"/>
        <v>0</v>
      </c>
      <c r="W90" s="123">
        <f t="shared" si="47"/>
        <v>0</v>
      </c>
      <c r="X90" s="123">
        <f t="shared" si="47"/>
        <v>0</v>
      </c>
    </row>
    <row r="91" spans="1:24" ht="17" hidden="1" outlineLevel="1" x14ac:dyDescent="0.25">
      <c r="A91" s="5">
        <v>31</v>
      </c>
      <c r="B91" s="129" t="s">
        <v>168</v>
      </c>
      <c r="C91" s="120" t="s">
        <v>169</v>
      </c>
      <c r="D91" s="121">
        <f t="shared" si="42"/>
        <v>2025</v>
      </c>
      <c r="E91" s="122" cm="1">
        <f t="array" ref="E91">IF(YEAR(E$16)=$D91, E$59-SUM(_xlfn._xlws.FILTER(E$63:E90,MOD(_xlfn.SEQUENCE(ROWS(E$63:E90)),5)=4)),ROUND(E$59/_xlfn.DAYS(E$16,D$16)*IF(YEAR(D$16+1)=$D91,_xlfn.DAYS(DATE($D91,12,31),D$16)+1,IF(AND(YEAR(D$16+1)&lt;$D91,$D91&lt;YEAR(E$16)),_xlfn.DAYS(DATE($D91,12,31),DATE($D91,1,1))+1,0)),0))</f>
        <v>0</v>
      </c>
      <c r="F91" s="122" cm="1">
        <f t="array" ref="F91">IF(YEAR(F$16)=$D91, F$59-SUM(_xlfn._xlws.FILTER(F$63:F90,MOD(_xlfn.SEQUENCE(ROWS(F$63:F90)),5)=4)),ROUND(F$59/_xlfn.DAYS(F$16,E$16)*IF(YEAR(E$16+1)=$D91,_xlfn.DAYS(DATE($D91,12,31),E$16)+1,IF(AND(YEAR(E$16+1)&lt;$D91,$D91&lt;YEAR(F$16)),_xlfn.DAYS(DATE($D91,12,31),DATE($D91,1,1))+1,0)),0))</f>
        <v>0</v>
      </c>
      <c r="G91" s="122" cm="1">
        <f t="array" ref="G91">IF(YEAR(G$16)=$D91, G$59-SUM(_xlfn._xlws.FILTER(G$63:G90,MOD(_xlfn.SEQUENCE(ROWS(G$63:G90)),5)=4)),ROUND(G$59/_xlfn.DAYS(G$16,F$16)*IF(YEAR(F$16+1)=$D91,_xlfn.DAYS(DATE($D91,12,31),F$16)+1,IF(AND(YEAR(F$16+1)&lt;$D91,$D91&lt;YEAR(G$16)),_xlfn.DAYS(DATE($D91,12,31),DATE($D91,1,1))+1,0)),0))</f>
        <v>0</v>
      </c>
      <c r="H91" s="122" cm="1">
        <f t="array" ref="H91">IF(YEAR(H$16)=$D91, H$59-SUM(_xlfn._xlws.FILTER(H$63:H90,MOD(_xlfn.SEQUENCE(ROWS(H$63:H90)),5)=4)),ROUND(H$59/_xlfn.DAYS(H$16,G$16)*IF(YEAR(G$16+1)=$D91,_xlfn.DAYS(DATE($D91,12,31),G$16)+1,IF(AND(YEAR(G$16+1)&lt;$D91,$D91&lt;YEAR(H$16)),_xlfn.DAYS(DATE($D91,12,31),DATE($D91,1,1))+1,0)),0))</f>
        <v>0</v>
      </c>
      <c r="I91" s="122" cm="1">
        <f t="array" ref="I91">IF(YEAR(I$16)=$D91, I$59-SUM(_xlfn._xlws.FILTER(I$63:I90,MOD(_xlfn.SEQUENCE(ROWS(I$63:I90)),5)=4)),ROUND(I$59/_xlfn.DAYS(I$16,H$16)*IF(YEAR(H$16+1)=$D91,_xlfn.DAYS(DATE($D91,12,31),H$16)+1,IF(AND(YEAR(H$16+1)&lt;$D91,$D91&lt;YEAR(I$16)),_xlfn.DAYS(DATE($D91,12,31),DATE($D91,1,1))+1,0)),0))</f>
        <v>17523</v>
      </c>
      <c r="J91" s="122" cm="1">
        <f t="array" ref="J91">IF(YEAR(J$16)=$D91, J$59-SUM(_xlfn._xlws.FILTER(J$63:J90,MOD(_xlfn.SEQUENCE(ROWS(J$63:J90)),5)=4)),ROUND(J$59/_xlfn.DAYS(J$16,I$16)*IF(YEAR(I$16+1)=$D91,_xlfn.DAYS(DATE($D91,12,31),I$16)+1,IF(AND(YEAR(I$16+1)&lt;$D91,$D91&lt;YEAR(J$16)),_xlfn.DAYS(DATE($D91,12,31),DATE($D91,1,1))+1,0)),0))</f>
        <v>5702</v>
      </c>
      <c r="K91" s="122" cm="1">
        <f t="array" ref="K91">IF(YEAR(K$16)=$D91, K$59-SUM(_xlfn._xlws.FILTER(K$63:K90,MOD(_xlfn.SEQUENCE(ROWS(K$63:K90)),5)=4)),ROUND(K$59/_xlfn.DAYS(K$16,J$16)*IF(YEAR(J$16+1)=$D91,_xlfn.DAYS(DATE($D91,12,31),J$16)+1,IF(AND(YEAR(J$16+1)&lt;$D91,$D91&lt;YEAR(K$16)),_xlfn.DAYS(DATE($D91,12,31),DATE($D91,1,1))+1,0)),0))</f>
        <v>0</v>
      </c>
      <c r="L91" s="122" cm="1">
        <f t="array" ref="L91">IF(YEAR(L$16)=$D91, L$59-SUM(_xlfn._xlws.FILTER(L$63:L90,MOD(_xlfn.SEQUENCE(ROWS(L$63:L90)),5)=4)),ROUND(L$59/_xlfn.DAYS(L$16,K$16)*IF(YEAR(K$16+1)=$D91,_xlfn.DAYS(DATE($D91,12,31),K$16)+1,IF(AND(YEAR(K$16+1)&lt;$D91,$D91&lt;YEAR(L$16)),_xlfn.DAYS(DATE($D91,12,31),DATE($D91,1,1))+1,0)),0))</f>
        <v>0</v>
      </c>
      <c r="M91" s="122" cm="1">
        <f t="array" ref="M91">IF(YEAR(M$16)=$D91, M$59-SUM(_xlfn._xlws.FILTER(M$63:M90,MOD(_xlfn.SEQUENCE(ROWS(M$63:M90)),5)=4)),ROUND(M$59/_xlfn.DAYS(M$16,L$16)*IF(YEAR(L$16+1)=$D91,_xlfn.DAYS(DATE($D91,12,31),L$16)+1,IF(AND(YEAR(L$16+1)&lt;$D91,$D91&lt;YEAR(M$16)),_xlfn.DAYS(DATE($D91,12,31),DATE($D91,1,1))+1,0)),0))</f>
        <v>0</v>
      </c>
      <c r="N91" s="122" cm="1">
        <f t="array" ref="N91">IF(YEAR(N$16)=$D91, N$59-SUM(_xlfn._xlws.FILTER(N$63:N90,MOD(_xlfn.SEQUENCE(ROWS(N$63:N90)),5)=4)),ROUND(N$59/_xlfn.DAYS(N$16,M$16)*IF(YEAR(M$16+1)=$D91,_xlfn.DAYS(DATE($D91,12,31),M$16)+1,IF(AND(YEAR(M$16+1)&lt;$D91,$D91&lt;YEAR(N$16)),_xlfn.DAYS(DATE($D91,12,31),DATE($D91,1,1))+1,0)),0))</f>
        <v>0</v>
      </c>
      <c r="O91" s="122" cm="1">
        <f t="array" ref="O91">IF(YEAR(O$16)=$D91, O$59-SUM(_xlfn._xlws.FILTER(O$63:O90,MOD(_xlfn.SEQUENCE(ROWS(O$63:O90)),5)=4)),ROUND(O$59/_xlfn.DAYS(O$16,N$16)*IF(YEAR(N$16+1)=$D91,_xlfn.DAYS(DATE($D91,12,31),N$16)+1,IF(AND(YEAR(N$16+1)&lt;$D91,$D91&lt;YEAR(O$16)),_xlfn.DAYS(DATE($D91,12,31),DATE($D91,1,1))+1,0)),0))</f>
        <v>0</v>
      </c>
      <c r="P91" s="122" cm="1">
        <f t="array" ref="P91">IF(YEAR(P$16)=$D91, P$59-SUM(_xlfn._xlws.FILTER(P$63:P90,MOD(_xlfn.SEQUENCE(ROWS(P$63:P90)),5)=4)),ROUND(P$59/_xlfn.DAYS(P$16,O$16)*IF(YEAR(O$16+1)=$D91,_xlfn.DAYS(DATE($D91,12,31),O$16)+1,IF(AND(YEAR(O$16+1)&lt;$D91,$D91&lt;YEAR(P$16)),_xlfn.DAYS(DATE($D91,12,31),DATE($D91,1,1))+1,0)),0))</f>
        <v>0</v>
      </c>
      <c r="Q91" s="122" cm="1">
        <f t="array" ref="Q91">IF(YEAR(Q$16)=$D91, Q$59-SUM(_xlfn._xlws.FILTER(Q$63:Q90,MOD(_xlfn.SEQUENCE(ROWS(Q$63:Q90)),5)=4)),ROUND(Q$59/_xlfn.DAYS(Q$16,P$16)*IF(YEAR(P$16+1)=$D91,_xlfn.DAYS(DATE($D91,12,31),P$16)+1,IF(AND(YEAR(P$16+1)&lt;$D91,$D91&lt;YEAR(Q$16)),_xlfn.DAYS(DATE($D91,12,31),DATE($D91,1,1))+1,0)),0))</f>
        <v>0</v>
      </c>
      <c r="R91" s="122" cm="1">
        <f t="array" ref="R91">IF(YEAR(R$16)=$D91, R$59-SUM(_xlfn._xlws.FILTER(R$63:R90,MOD(_xlfn.SEQUENCE(ROWS(R$63:R90)),5)=4)),ROUND(R$59/_xlfn.DAYS(R$16,Q$16)*IF(YEAR(Q$16+1)=$D91,_xlfn.DAYS(DATE($D91,12,31),Q$16)+1,IF(AND(YEAR(Q$16+1)&lt;$D91,$D91&lt;YEAR(R$16)),_xlfn.DAYS(DATE($D91,12,31),DATE($D91,1,1))+1,0)),0))</f>
        <v>0</v>
      </c>
      <c r="S91" s="122" cm="1">
        <f t="array" ref="S91">IF(YEAR(S$16)=$D91, S$59-SUM(_xlfn._xlws.FILTER(S$63:S90,MOD(_xlfn.SEQUENCE(ROWS(S$63:S90)),5)=4)),ROUND(S$59/_xlfn.DAYS(S$16,R$16)*IF(YEAR(R$16+1)=$D91,_xlfn.DAYS(DATE($D91,12,31),R$16)+1,IF(AND(YEAR(R$16+1)&lt;$D91,$D91&lt;YEAR(S$16)),_xlfn.DAYS(DATE($D91,12,31),DATE($D91,1,1))+1,0)),0))</f>
        <v>0</v>
      </c>
      <c r="T91" s="122" cm="1">
        <f t="array" ref="T91">IF(YEAR(T$16)=$D91, T$59-SUM(_xlfn._xlws.FILTER(T$63:T90,MOD(_xlfn.SEQUENCE(ROWS(T$63:T90)),5)=4)),ROUND(T$59/_xlfn.DAYS(T$16,S$16)*IF(YEAR(S$16+1)=$D91,_xlfn.DAYS(DATE($D91,12,31),S$16)+1,IF(AND(YEAR(S$16+1)&lt;$D91,$D91&lt;YEAR(T$16)),_xlfn.DAYS(DATE($D91,12,31),DATE($D91,1,1))+1,0)),0))</f>
        <v>0</v>
      </c>
      <c r="U91" s="122" cm="1">
        <f t="array" ref="U91">IF(YEAR(U$16)=$D91, U$59-SUM(_xlfn._xlws.FILTER(U$63:U90,MOD(_xlfn.SEQUENCE(ROWS(U$63:U90)),5)=4)),ROUND(U$59/_xlfn.DAYS(U$16,T$16)*IF(YEAR(T$16+1)=$D91,_xlfn.DAYS(DATE($D91,12,31),T$16)+1,IF(AND(YEAR(T$16+1)&lt;$D91,$D91&lt;YEAR(U$16)),_xlfn.DAYS(DATE($D91,12,31),DATE($D91,1,1))+1,0)),0))</f>
        <v>0</v>
      </c>
      <c r="V91" s="122" cm="1">
        <f t="array" ref="V91">IF(YEAR(V$16)=$D91, V$59-SUM(_xlfn._xlws.FILTER(V$63:V90,MOD(_xlfn.SEQUENCE(ROWS(V$63:V90)),5)=4)),ROUND(V$59/_xlfn.DAYS(V$16,U$16)*IF(YEAR(U$16+1)=$D91,_xlfn.DAYS(DATE($D91,12,31),U$16)+1,IF(AND(YEAR(U$16+1)&lt;$D91,$D91&lt;YEAR(V$16)),_xlfn.DAYS(DATE($D91,12,31),DATE($D91,1,1))+1,0)),0))</f>
        <v>0</v>
      </c>
      <c r="W91" s="122" cm="1">
        <f t="array" ref="W91">IF(YEAR(W$16)=$D91, W$59-SUM(_xlfn._xlws.FILTER(W$63:W90,MOD(_xlfn.SEQUENCE(ROWS(W$63:W90)),5)=4)),ROUND(W$59/_xlfn.DAYS(W$16,V$16)*IF(YEAR(V$16+1)=$D91,_xlfn.DAYS(DATE($D91,12,31),V$16)+1,IF(AND(YEAR(V$16+1)&lt;$D91,$D91&lt;YEAR(W$16)),_xlfn.DAYS(DATE($D91,12,31),DATE($D91,1,1))+1,0)),0))</f>
        <v>0</v>
      </c>
      <c r="X91" s="122" cm="1">
        <f t="array" ref="X91">IF(YEAR(X$16)=$D91, X$59-SUM(_xlfn._xlws.FILTER(X$63:X90,MOD(_xlfn.SEQUENCE(ROWS(X$63:X90)),5)=4)),ROUND(X$59/_xlfn.DAYS(X$16,W$16)*IF(YEAR(W$16+1)=$D91,_xlfn.DAYS(DATE($D91,12,31),W$16)+1,IF(AND(YEAR(W$16+1)&lt;$D91,$D91&lt;YEAR(X$16)),_xlfn.DAYS(DATE($D91,12,31),DATE($D91,1,1))+1,0)),0))</f>
        <v>0</v>
      </c>
    </row>
    <row r="92" spans="1:24" ht="17" hidden="1" outlineLevel="1" x14ac:dyDescent="0.25">
      <c r="A92" s="5">
        <v>33</v>
      </c>
      <c r="B92" s="129" t="s">
        <v>170</v>
      </c>
      <c r="C92" s="124" t="s">
        <v>171</v>
      </c>
      <c r="D92" s="125">
        <f t="shared" si="42"/>
        <v>2025</v>
      </c>
      <c r="E92" s="126">
        <f>E88-E91</f>
        <v>0</v>
      </c>
      <c r="F92" s="126">
        <f t="shared" ref="F92:X92" si="48">F88-F91</f>
        <v>0</v>
      </c>
      <c r="G92" s="126">
        <f t="shared" si="48"/>
        <v>0</v>
      </c>
      <c r="H92" s="126">
        <f t="shared" si="48"/>
        <v>0</v>
      </c>
      <c r="I92" s="126">
        <f t="shared" si="48"/>
        <v>3521</v>
      </c>
      <c r="J92" s="126">
        <f t="shared" si="48"/>
        <v>0</v>
      </c>
      <c r="K92" s="126">
        <f t="shared" si="48"/>
        <v>0</v>
      </c>
      <c r="L92" s="126">
        <f t="shared" si="48"/>
        <v>0</v>
      </c>
      <c r="M92" s="126">
        <f t="shared" si="48"/>
        <v>0</v>
      </c>
      <c r="N92" s="126">
        <f t="shared" si="48"/>
        <v>0</v>
      </c>
      <c r="O92" s="126">
        <f t="shared" si="48"/>
        <v>0</v>
      </c>
      <c r="P92" s="126">
        <f t="shared" si="48"/>
        <v>0</v>
      </c>
      <c r="Q92" s="126">
        <f t="shared" si="48"/>
        <v>0</v>
      </c>
      <c r="R92" s="126">
        <f t="shared" si="48"/>
        <v>0</v>
      </c>
      <c r="S92" s="126">
        <f t="shared" si="48"/>
        <v>0</v>
      </c>
      <c r="T92" s="126">
        <f t="shared" si="48"/>
        <v>0</v>
      </c>
      <c r="U92" s="126">
        <f t="shared" si="48"/>
        <v>0</v>
      </c>
      <c r="V92" s="126">
        <f t="shared" si="48"/>
        <v>0</v>
      </c>
      <c r="W92" s="126">
        <f t="shared" si="48"/>
        <v>0</v>
      </c>
      <c r="X92" s="126">
        <f t="shared" si="48"/>
        <v>0</v>
      </c>
    </row>
    <row r="93" spans="1:24" ht="17" hidden="1" outlineLevel="1" x14ac:dyDescent="0.25">
      <c r="A93" s="5">
        <v>27</v>
      </c>
      <c r="B93" s="37" t="s">
        <v>162</v>
      </c>
      <c r="C93" s="114" t="s">
        <v>163</v>
      </c>
      <c r="D93" s="115">
        <f t="shared" si="42"/>
        <v>2026</v>
      </c>
      <c r="E93" s="116" cm="1">
        <f t="array" ref="E93">IF(YEAR(E$16)=$D93, E$44-SUM(_xlfn._xlws.FILTER(E$63:E92,MOD(_xlfn.SEQUENCE(ROWS(E$63:E92)),5)=1)),ROUND(E$44/_xlfn.DAYS(E$16,D$16)*IF(YEAR(D$16+1)=$D93,_xlfn.DAYS(DATE($D93,12,31),D$16)+1,IF(AND(YEAR(D$16+1)&lt;$D93,$D93&lt;YEAR(E$16)),_xlfn.DAYS(DATE($D93,12,31),DATE($D93,1,1))+1,0)),0))</f>
        <v>0</v>
      </c>
      <c r="F93" s="116" cm="1">
        <f t="array" ref="F93">IF(YEAR(F$16)=$D93, F$44-SUM(_xlfn._xlws.FILTER(F$63:F92,MOD(_xlfn.SEQUENCE(ROWS(F$63:F92)),5)=1)),ROUND(F$44/_xlfn.DAYS(F$16,E$16)*IF(YEAR(E$16+1)=$D93,_xlfn.DAYS(DATE($D93,12,31),E$16)+1,IF(AND(YEAR(E$16+1)&lt;$D93,$D93&lt;YEAR(F$16)),_xlfn.DAYS(DATE($D93,12,31),DATE($D93,1,1))+1,0)),0))</f>
        <v>0</v>
      </c>
      <c r="G93" s="116" cm="1">
        <f t="array" ref="G93">IF(YEAR(G$16)=$D93, G$44-SUM(_xlfn._xlws.FILTER(G$63:G92,MOD(_xlfn.SEQUENCE(ROWS(G$63:G92)),5)=1)),ROUND(G$44/_xlfn.DAYS(G$16,F$16)*IF(YEAR(F$16+1)=$D93,_xlfn.DAYS(DATE($D93,12,31),F$16)+1,IF(AND(YEAR(F$16+1)&lt;$D93,$D93&lt;YEAR(G$16)),_xlfn.DAYS(DATE($D93,12,31),DATE($D93,1,1))+1,0)),0))</f>
        <v>0</v>
      </c>
      <c r="H93" s="116" cm="1">
        <f t="array" ref="H93">IF(YEAR(H$16)=$D93, H$44-SUM(_xlfn._xlws.FILTER(H$63:H92,MOD(_xlfn.SEQUENCE(ROWS(H$63:H92)),5)=1)),ROUND(H$44/_xlfn.DAYS(H$16,G$16)*IF(YEAR(G$16+1)=$D93,_xlfn.DAYS(DATE($D93,12,31),G$16)+1,IF(AND(YEAR(G$16+1)&lt;$D93,$D93&lt;YEAR(H$16)),_xlfn.DAYS(DATE($D93,12,31),DATE($D93,1,1))+1,0)),0))</f>
        <v>0</v>
      </c>
      <c r="I93" s="116" cm="1">
        <f t="array" ref="I93">IF(YEAR(I$16)=$D93, I$44-SUM(_xlfn._xlws.FILTER(I$63:I92,MOD(_xlfn.SEQUENCE(ROWS(I$63:I92)),5)=1)),ROUND(I$44/_xlfn.DAYS(I$16,H$16)*IF(YEAR(H$16+1)=$D93,_xlfn.DAYS(DATE($D93,12,31),H$16)+1,IF(AND(YEAR(H$16+1)&lt;$D93,$D93&lt;YEAR(I$16)),_xlfn.DAYS(DATE($D93,12,31),DATE($D93,1,1))+1,0)),0))</f>
        <v>0</v>
      </c>
      <c r="J93" s="116" cm="1">
        <f t="array" ref="J93">IF(YEAR(J$16)=$D93, J$44-SUM(_xlfn._xlws.FILTER(J$63:J92,MOD(_xlfn.SEQUENCE(ROWS(J$63:J92)),5)=1)),ROUND(J$44/_xlfn.DAYS(J$16,I$16)*IF(YEAR(I$16+1)=$D93,_xlfn.DAYS(DATE($D93,12,31),I$16)+1,IF(AND(YEAR(I$16+1)&lt;$D93,$D93&lt;YEAR(J$16)),_xlfn.DAYS(DATE($D93,12,31),DATE($D93,1,1))+1,0)),0))</f>
        <v>13570</v>
      </c>
      <c r="K93" s="116" cm="1">
        <f t="array" ref="K93">IF(YEAR(K$16)=$D93, K$44-SUM(_xlfn._xlws.FILTER(K$63:K92,MOD(_xlfn.SEQUENCE(ROWS(K$63:K92)),5)=1)),ROUND(K$44/_xlfn.DAYS(K$16,J$16)*IF(YEAR(J$16+1)=$D93,_xlfn.DAYS(DATE($D93,12,31),J$16)+1,IF(AND(YEAR(J$16+1)&lt;$D93,$D93&lt;YEAR(K$16)),_xlfn.DAYS(DATE($D93,12,31),DATE($D93,1,1))+1,0)),0))</f>
        <v>5617</v>
      </c>
      <c r="L93" s="116" cm="1">
        <f t="array" ref="L93">IF(YEAR(L$16)=$D93, L$44-SUM(_xlfn._xlws.FILTER(L$63:L92,MOD(_xlfn.SEQUENCE(ROWS(L$63:L92)),5)=1)),ROUND(L$44/_xlfn.DAYS(L$16,K$16)*IF(YEAR(K$16+1)=$D93,_xlfn.DAYS(DATE($D93,12,31),K$16)+1,IF(AND(YEAR(K$16+1)&lt;$D93,$D93&lt;YEAR(L$16)),_xlfn.DAYS(DATE($D93,12,31),DATE($D93,1,1))+1,0)),0))</f>
        <v>0</v>
      </c>
      <c r="M93" s="116" cm="1">
        <f t="array" ref="M93">IF(YEAR(M$16)=$D93, M$44-SUM(_xlfn._xlws.FILTER(M$63:M92,MOD(_xlfn.SEQUENCE(ROWS(M$63:M92)),5)=1)),ROUND(M$44/_xlfn.DAYS(M$16,L$16)*IF(YEAR(L$16+1)=$D93,_xlfn.DAYS(DATE($D93,12,31),L$16)+1,IF(AND(YEAR(L$16+1)&lt;$D93,$D93&lt;YEAR(M$16)),_xlfn.DAYS(DATE($D93,12,31),DATE($D93,1,1))+1,0)),0))</f>
        <v>0</v>
      </c>
      <c r="N93" s="116" cm="1">
        <f t="array" ref="N93">IF(YEAR(N$16)=$D93, N$44-SUM(_xlfn._xlws.FILTER(N$63:N92,MOD(_xlfn.SEQUENCE(ROWS(N$63:N92)),5)=1)),ROUND(N$44/_xlfn.DAYS(N$16,M$16)*IF(YEAR(M$16+1)=$D93,_xlfn.DAYS(DATE($D93,12,31),M$16)+1,IF(AND(YEAR(M$16+1)&lt;$D93,$D93&lt;YEAR(N$16)),_xlfn.DAYS(DATE($D93,12,31),DATE($D93,1,1))+1,0)),0))</f>
        <v>0</v>
      </c>
      <c r="O93" s="116" cm="1">
        <f t="array" ref="O93">IF(YEAR(O$16)=$D93, O$44-SUM(_xlfn._xlws.FILTER(O$63:O92,MOD(_xlfn.SEQUENCE(ROWS(O$63:O92)),5)=1)),ROUND(O$44/_xlfn.DAYS(O$16,N$16)*IF(YEAR(N$16+1)=$D93,_xlfn.DAYS(DATE($D93,12,31),N$16)+1,IF(AND(YEAR(N$16+1)&lt;$D93,$D93&lt;YEAR(O$16)),_xlfn.DAYS(DATE($D93,12,31),DATE($D93,1,1))+1,0)),0))</f>
        <v>0</v>
      </c>
      <c r="P93" s="116" cm="1">
        <f t="array" ref="P93">IF(YEAR(P$16)=$D93, P$44-SUM(_xlfn._xlws.FILTER(P$63:P92,MOD(_xlfn.SEQUENCE(ROWS(P$63:P92)),5)=1)),ROUND(P$44/_xlfn.DAYS(P$16,O$16)*IF(YEAR(O$16+1)=$D93,_xlfn.DAYS(DATE($D93,12,31),O$16)+1,IF(AND(YEAR(O$16+1)&lt;$D93,$D93&lt;YEAR(P$16)),_xlfn.DAYS(DATE($D93,12,31),DATE($D93,1,1))+1,0)),0))</f>
        <v>0</v>
      </c>
      <c r="Q93" s="116" cm="1">
        <f t="array" ref="Q93">IF(YEAR(Q$16)=$D93, Q$44-SUM(_xlfn._xlws.FILTER(Q$63:Q92,MOD(_xlfn.SEQUENCE(ROWS(Q$63:Q92)),5)=1)),ROUND(Q$44/_xlfn.DAYS(Q$16,P$16)*IF(YEAR(P$16+1)=$D93,_xlfn.DAYS(DATE($D93,12,31),P$16)+1,IF(AND(YEAR(P$16+1)&lt;$D93,$D93&lt;YEAR(Q$16)),_xlfn.DAYS(DATE($D93,12,31),DATE($D93,1,1))+1,0)),0))</f>
        <v>0</v>
      </c>
      <c r="R93" s="116" cm="1">
        <f t="array" ref="R93">IF(YEAR(R$16)=$D93, R$44-SUM(_xlfn._xlws.FILTER(R$63:R92,MOD(_xlfn.SEQUENCE(ROWS(R$63:R92)),5)=1)),ROUND(R$44/_xlfn.DAYS(R$16,Q$16)*IF(YEAR(Q$16+1)=$D93,_xlfn.DAYS(DATE($D93,12,31),Q$16)+1,IF(AND(YEAR(Q$16+1)&lt;$D93,$D93&lt;YEAR(R$16)),_xlfn.DAYS(DATE($D93,12,31),DATE($D93,1,1))+1,0)),0))</f>
        <v>0</v>
      </c>
      <c r="S93" s="116" cm="1">
        <f t="array" ref="S93">IF(YEAR(S$16)=$D93, S$44-SUM(_xlfn._xlws.FILTER(S$63:S92,MOD(_xlfn.SEQUENCE(ROWS(S$63:S92)),5)=1)),ROUND(S$44/_xlfn.DAYS(S$16,R$16)*IF(YEAR(R$16+1)=$D93,_xlfn.DAYS(DATE($D93,12,31),R$16)+1,IF(AND(YEAR(R$16+1)&lt;$D93,$D93&lt;YEAR(S$16)),_xlfn.DAYS(DATE($D93,12,31),DATE($D93,1,1))+1,0)),0))</f>
        <v>0</v>
      </c>
      <c r="T93" s="116" cm="1">
        <f t="array" ref="T93">IF(YEAR(T$16)=$D93, T$44-SUM(_xlfn._xlws.FILTER(T$63:T92,MOD(_xlfn.SEQUENCE(ROWS(T$63:T92)),5)=1)),ROUND(T$44/_xlfn.DAYS(T$16,S$16)*IF(YEAR(S$16+1)=$D93,_xlfn.DAYS(DATE($D93,12,31),S$16)+1,IF(AND(YEAR(S$16+1)&lt;$D93,$D93&lt;YEAR(T$16)),_xlfn.DAYS(DATE($D93,12,31),DATE($D93,1,1))+1,0)),0))</f>
        <v>0</v>
      </c>
      <c r="U93" s="116" cm="1">
        <f t="array" ref="U93">IF(YEAR(U$16)=$D93, U$44-SUM(_xlfn._xlws.FILTER(U$63:U92,MOD(_xlfn.SEQUENCE(ROWS(U$63:U92)),5)=1)),ROUND(U$44/_xlfn.DAYS(U$16,T$16)*IF(YEAR(T$16+1)=$D93,_xlfn.DAYS(DATE($D93,12,31),T$16)+1,IF(AND(YEAR(T$16+1)&lt;$D93,$D93&lt;YEAR(U$16)),_xlfn.DAYS(DATE($D93,12,31),DATE($D93,1,1))+1,0)),0))</f>
        <v>0</v>
      </c>
      <c r="V93" s="116" cm="1">
        <f t="array" ref="V93">IF(YEAR(V$16)=$D93, V$44-SUM(_xlfn._xlws.FILTER(V$63:V92,MOD(_xlfn.SEQUENCE(ROWS(V$63:V92)),5)=1)),ROUND(V$44/_xlfn.DAYS(V$16,U$16)*IF(YEAR(U$16+1)=$D93,_xlfn.DAYS(DATE($D93,12,31),U$16)+1,IF(AND(YEAR(U$16+1)&lt;$D93,$D93&lt;YEAR(V$16)),_xlfn.DAYS(DATE($D93,12,31),DATE($D93,1,1))+1,0)),0))</f>
        <v>0</v>
      </c>
      <c r="W93" s="116" cm="1">
        <f t="array" ref="W93">IF(YEAR(W$16)=$D93, W$44-SUM(_xlfn._xlws.FILTER(W$63:W92,MOD(_xlfn.SEQUENCE(ROWS(W$63:W92)),5)=1)),ROUND(W$44/_xlfn.DAYS(W$16,V$16)*IF(YEAR(V$16+1)=$D93,_xlfn.DAYS(DATE($D93,12,31),V$16)+1,IF(AND(YEAR(V$16+1)&lt;$D93,$D93&lt;YEAR(W$16)),_xlfn.DAYS(DATE($D93,12,31),DATE($D93,1,1))+1,0)),0))</f>
        <v>0</v>
      </c>
      <c r="X93" s="116" cm="1">
        <f t="array" ref="X93">IF(YEAR(X$16)=$D93, X$44-SUM(_xlfn._xlws.FILTER(X$63:X92,MOD(_xlfn.SEQUENCE(ROWS(X$63:X92)),5)=1)),ROUND(X$44/_xlfn.DAYS(X$16,W$16)*IF(YEAR(W$16+1)=$D93,_xlfn.DAYS(DATE($D93,12,31),W$16)+1,IF(AND(YEAR(W$16+1)&lt;$D93,$D93&lt;YEAR(X$16)),_xlfn.DAYS(DATE($D93,12,31),DATE($D93,1,1))+1,0)),0))</f>
        <v>0</v>
      </c>
    </row>
    <row r="94" spans="1:24" ht="17" hidden="1" outlineLevel="1" x14ac:dyDescent="0.25">
      <c r="A94" s="5">
        <v>28</v>
      </c>
      <c r="B94" s="129" t="s">
        <v>164</v>
      </c>
      <c r="C94" s="114" t="s">
        <v>165</v>
      </c>
      <c r="D94" s="115">
        <f t="shared" si="42"/>
        <v>2026</v>
      </c>
      <c r="E94" s="116" cm="1">
        <f t="array" ref="E94">IF(YEAR(E$16)=$D94, E$46-SUM(_xlfn._xlws.FILTER(E$63:E93,MOD(_xlfn.SEQUENCE(ROWS(E$63:E93)),5)=2)),ROUND(E$46/_xlfn.DAYS(E$16,D$16)*IF(YEAR(D$16+1)=$D94,_xlfn.DAYS(DATE($D94,12,31),D$16)+1,IF(AND(YEAR(D$16+1)&lt;$D94,$D94&lt;YEAR(E$16)),_xlfn.DAYS(DATE($D94,12,31),DATE($D94,1,1))+1,0)),0))</f>
        <v>0</v>
      </c>
      <c r="F94" s="116" cm="1">
        <f t="array" ref="F94">IF(YEAR(F$16)=$D94, F$46-SUM(_xlfn._xlws.FILTER(F$63:F93,MOD(_xlfn.SEQUENCE(ROWS(F$63:F93)),5)=2)),ROUND(F$46/_xlfn.DAYS(F$16,E$16)*IF(YEAR(E$16+1)=$D94,_xlfn.DAYS(DATE($D94,12,31),E$16)+1,IF(AND(YEAR(E$16+1)&lt;$D94,$D94&lt;YEAR(F$16)),_xlfn.DAYS(DATE($D94,12,31),DATE($D94,1,1))+1,0)),0))</f>
        <v>0</v>
      </c>
      <c r="G94" s="116" cm="1">
        <f t="array" ref="G94">IF(YEAR(G$16)=$D94, G$46-SUM(_xlfn._xlws.FILTER(G$63:G93,MOD(_xlfn.SEQUENCE(ROWS(G$63:G93)),5)=2)),ROUND(G$46/_xlfn.DAYS(G$16,F$16)*IF(YEAR(F$16+1)=$D94,_xlfn.DAYS(DATE($D94,12,31),F$16)+1,IF(AND(YEAR(F$16+1)&lt;$D94,$D94&lt;YEAR(G$16)),_xlfn.DAYS(DATE($D94,12,31),DATE($D94,1,1))+1,0)),0))</f>
        <v>0</v>
      </c>
      <c r="H94" s="116" cm="1">
        <f t="array" ref="H94">IF(YEAR(H$16)=$D94, H$46-SUM(_xlfn._xlws.FILTER(H$63:H93,MOD(_xlfn.SEQUENCE(ROWS(H$63:H93)),5)=2)),ROUND(H$46/_xlfn.DAYS(H$16,G$16)*IF(YEAR(G$16+1)=$D94,_xlfn.DAYS(DATE($D94,12,31),G$16)+1,IF(AND(YEAR(G$16+1)&lt;$D94,$D94&lt;YEAR(H$16)),_xlfn.DAYS(DATE($D94,12,31),DATE($D94,1,1))+1,0)),0))</f>
        <v>0</v>
      </c>
      <c r="I94" s="116" cm="1">
        <f t="array" ref="I94">IF(YEAR(I$16)=$D94, I$46-SUM(_xlfn._xlws.FILTER(I$63:I93,MOD(_xlfn.SEQUENCE(ROWS(I$63:I93)),5)=2)),ROUND(I$46/_xlfn.DAYS(I$16,H$16)*IF(YEAR(H$16+1)=$D94,_xlfn.DAYS(DATE($D94,12,31),H$16)+1,IF(AND(YEAR(H$16+1)&lt;$D94,$D94&lt;YEAR(I$16)),_xlfn.DAYS(DATE($D94,12,31),DATE($D94,1,1))+1,0)),0))</f>
        <v>0</v>
      </c>
      <c r="J94" s="116" cm="1">
        <f t="array" ref="J94">IF(YEAR(J$16)=$D94, J$46-SUM(_xlfn._xlws.FILTER(J$63:J93,MOD(_xlfn.SEQUENCE(ROWS(J$63:J93)),5)=2)),ROUND(J$46/_xlfn.DAYS(J$16,I$16)*IF(YEAR(I$16+1)=$D94,_xlfn.DAYS(DATE($D94,12,31),I$16)+1,IF(AND(YEAR(I$16+1)&lt;$D94,$D94&lt;YEAR(J$16)),_xlfn.DAYS(DATE($D94,12,31),DATE($D94,1,1))+1,0)),0))</f>
        <v>2036</v>
      </c>
      <c r="K94" s="116" cm="1">
        <f t="array" ref="K94">IF(YEAR(K$16)=$D94, K$46-SUM(_xlfn._xlws.FILTER(K$63:K93,MOD(_xlfn.SEQUENCE(ROWS(K$63:K93)),5)=2)),ROUND(K$46/_xlfn.DAYS(K$16,J$16)*IF(YEAR(J$16+1)=$D94,_xlfn.DAYS(DATE($D94,12,31),J$16)+1,IF(AND(YEAR(J$16+1)&lt;$D94,$D94&lt;YEAR(K$16)),_xlfn.DAYS(DATE($D94,12,31),DATE($D94,1,1))+1,0)),0))</f>
        <v>843</v>
      </c>
      <c r="L94" s="116" cm="1">
        <f t="array" ref="L94">IF(YEAR(L$16)=$D94, L$46-SUM(_xlfn._xlws.FILTER(L$63:L93,MOD(_xlfn.SEQUENCE(ROWS(L$63:L93)),5)=2)),ROUND(L$46/_xlfn.DAYS(L$16,K$16)*IF(YEAR(K$16+1)=$D94,_xlfn.DAYS(DATE($D94,12,31),K$16)+1,IF(AND(YEAR(K$16+1)&lt;$D94,$D94&lt;YEAR(L$16)),_xlfn.DAYS(DATE($D94,12,31),DATE($D94,1,1))+1,0)),0))</f>
        <v>0</v>
      </c>
      <c r="M94" s="116" cm="1">
        <f t="array" ref="M94">IF(YEAR(M$16)=$D94, M$46-SUM(_xlfn._xlws.FILTER(M$63:M93,MOD(_xlfn.SEQUENCE(ROWS(M$63:M93)),5)=2)),ROUND(M$46/_xlfn.DAYS(M$16,L$16)*IF(YEAR(L$16+1)=$D94,_xlfn.DAYS(DATE($D94,12,31),L$16)+1,IF(AND(YEAR(L$16+1)&lt;$D94,$D94&lt;YEAR(M$16)),_xlfn.DAYS(DATE($D94,12,31),DATE($D94,1,1))+1,0)),0))</f>
        <v>0</v>
      </c>
      <c r="N94" s="116" cm="1">
        <f t="array" ref="N94">IF(YEAR(N$16)=$D94, N$46-SUM(_xlfn._xlws.FILTER(N$63:N93,MOD(_xlfn.SEQUENCE(ROWS(N$63:N93)),5)=2)),ROUND(N$46/_xlfn.DAYS(N$16,M$16)*IF(YEAR(M$16+1)=$D94,_xlfn.DAYS(DATE($D94,12,31),M$16)+1,IF(AND(YEAR(M$16+1)&lt;$D94,$D94&lt;YEAR(N$16)),_xlfn.DAYS(DATE($D94,12,31),DATE($D94,1,1))+1,0)),0))</f>
        <v>0</v>
      </c>
      <c r="O94" s="116" cm="1">
        <f t="array" ref="O94">IF(YEAR(O$16)=$D94, O$46-SUM(_xlfn._xlws.FILTER(O$63:O93,MOD(_xlfn.SEQUENCE(ROWS(O$63:O93)),5)=2)),ROUND(O$46/_xlfn.DAYS(O$16,N$16)*IF(YEAR(N$16+1)=$D94,_xlfn.DAYS(DATE($D94,12,31),N$16)+1,IF(AND(YEAR(N$16+1)&lt;$D94,$D94&lt;YEAR(O$16)),_xlfn.DAYS(DATE($D94,12,31),DATE($D94,1,1))+1,0)),0))</f>
        <v>0</v>
      </c>
      <c r="P94" s="116" cm="1">
        <f t="array" ref="P94">IF(YEAR(P$16)=$D94, P$46-SUM(_xlfn._xlws.FILTER(P$63:P93,MOD(_xlfn.SEQUENCE(ROWS(P$63:P93)),5)=2)),ROUND(P$46/_xlfn.DAYS(P$16,O$16)*IF(YEAR(O$16+1)=$D94,_xlfn.DAYS(DATE($D94,12,31),O$16)+1,IF(AND(YEAR(O$16+1)&lt;$D94,$D94&lt;YEAR(P$16)),_xlfn.DAYS(DATE($D94,12,31),DATE($D94,1,1))+1,0)),0))</f>
        <v>0</v>
      </c>
      <c r="Q94" s="116" cm="1">
        <f t="array" ref="Q94">IF(YEAR(Q$16)=$D94, Q$46-SUM(_xlfn._xlws.FILTER(Q$63:Q93,MOD(_xlfn.SEQUENCE(ROWS(Q$63:Q93)),5)=2)),ROUND(Q$46/_xlfn.DAYS(Q$16,P$16)*IF(YEAR(P$16+1)=$D94,_xlfn.DAYS(DATE($D94,12,31),P$16)+1,IF(AND(YEAR(P$16+1)&lt;$D94,$D94&lt;YEAR(Q$16)),_xlfn.DAYS(DATE($D94,12,31),DATE($D94,1,1))+1,0)),0))</f>
        <v>0</v>
      </c>
      <c r="R94" s="116" cm="1">
        <f t="array" ref="R94">IF(YEAR(R$16)=$D94, R$46-SUM(_xlfn._xlws.FILTER(R$63:R93,MOD(_xlfn.SEQUENCE(ROWS(R$63:R93)),5)=2)),ROUND(R$46/_xlfn.DAYS(R$16,Q$16)*IF(YEAR(Q$16+1)=$D94,_xlfn.DAYS(DATE($D94,12,31),Q$16)+1,IF(AND(YEAR(Q$16+1)&lt;$D94,$D94&lt;YEAR(R$16)),_xlfn.DAYS(DATE($D94,12,31),DATE($D94,1,1))+1,0)),0))</f>
        <v>0</v>
      </c>
      <c r="S94" s="116" cm="1">
        <f t="array" ref="S94">IF(YEAR(S$16)=$D94, S$46-SUM(_xlfn._xlws.FILTER(S$63:S93,MOD(_xlfn.SEQUENCE(ROWS(S$63:S93)),5)=2)),ROUND(S$46/_xlfn.DAYS(S$16,R$16)*IF(YEAR(R$16+1)=$D94,_xlfn.DAYS(DATE($D94,12,31),R$16)+1,IF(AND(YEAR(R$16+1)&lt;$D94,$D94&lt;YEAR(S$16)),_xlfn.DAYS(DATE($D94,12,31),DATE($D94,1,1))+1,0)),0))</f>
        <v>0</v>
      </c>
      <c r="T94" s="116" cm="1">
        <f t="array" ref="T94">IF(YEAR(T$16)=$D94, T$46-SUM(_xlfn._xlws.FILTER(T$63:T93,MOD(_xlfn.SEQUENCE(ROWS(T$63:T93)),5)=2)),ROUND(T$46/_xlfn.DAYS(T$16,S$16)*IF(YEAR(S$16+1)=$D94,_xlfn.DAYS(DATE($D94,12,31),S$16)+1,IF(AND(YEAR(S$16+1)&lt;$D94,$D94&lt;YEAR(T$16)),_xlfn.DAYS(DATE($D94,12,31),DATE($D94,1,1))+1,0)),0))</f>
        <v>0</v>
      </c>
      <c r="U94" s="116" cm="1">
        <f t="array" ref="U94">IF(YEAR(U$16)=$D94, U$46-SUM(_xlfn._xlws.FILTER(U$63:U93,MOD(_xlfn.SEQUENCE(ROWS(U$63:U93)),5)=2)),ROUND(U$46/_xlfn.DAYS(U$16,T$16)*IF(YEAR(T$16+1)=$D94,_xlfn.DAYS(DATE($D94,12,31),T$16)+1,IF(AND(YEAR(T$16+1)&lt;$D94,$D94&lt;YEAR(U$16)),_xlfn.DAYS(DATE($D94,12,31),DATE($D94,1,1))+1,0)),0))</f>
        <v>0</v>
      </c>
      <c r="V94" s="116" cm="1">
        <f t="array" ref="V94">IF(YEAR(V$16)=$D94, V$46-SUM(_xlfn._xlws.FILTER(V$63:V93,MOD(_xlfn.SEQUENCE(ROWS(V$63:V93)),5)=2)),ROUND(V$46/_xlfn.DAYS(V$16,U$16)*IF(YEAR(U$16+1)=$D94,_xlfn.DAYS(DATE($D94,12,31),U$16)+1,IF(AND(YEAR(U$16+1)&lt;$D94,$D94&lt;YEAR(V$16)),_xlfn.DAYS(DATE($D94,12,31),DATE($D94,1,1))+1,0)),0))</f>
        <v>0</v>
      </c>
      <c r="W94" s="116" cm="1">
        <f t="array" ref="W94">IF(YEAR(W$16)=$D94, W$46-SUM(_xlfn._xlws.FILTER(W$63:W93,MOD(_xlfn.SEQUENCE(ROWS(W$63:W93)),5)=2)),ROUND(W$46/_xlfn.DAYS(W$16,V$16)*IF(YEAR(V$16+1)=$D94,_xlfn.DAYS(DATE($D94,12,31),V$16)+1,IF(AND(YEAR(V$16+1)&lt;$D94,$D94&lt;YEAR(W$16)),_xlfn.DAYS(DATE($D94,12,31),DATE($D94,1,1))+1,0)),0))</f>
        <v>0</v>
      </c>
      <c r="X94" s="116" cm="1">
        <f t="array" ref="X94">IF(YEAR(X$16)=$D94, X$46-SUM(_xlfn._xlws.FILTER(X$63:X93,MOD(_xlfn.SEQUENCE(ROWS(X$63:X93)),5)=2)),ROUND(X$46/_xlfn.DAYS(X$16,W$16)*IF(YEAR(W$16+1)=$D94,_xlfn.DAYS(DATE($D94,12,31),W$16)+1,IF(AND(YEAR(W$16+1)&lt;$D94,$D94&lt;YEAR(X$16)),_xlfn.DAYS(DATE($D94,12,31),DATE($D94,1,1))+1,0)),0))</f>
        <v>0</v>
      </c>
    </row>
    <row r="95" spans="1:24" ht="17" hidden="1" outlineLevel="1" x14ac:dyDescent="0.25">
      <c r="A95" s="5">
        <v>29</v>
      </c>
      <c r="B95" s="129" t="s">
        <v>166</v>
      </c>
      <c r="C95" s="114" t="s">
        <v>167</v>
      </c>
      <c r="D95" s="115">
        <f t="shared" si="42"/>
        <v>2026</v>
      </c>
      <c r="E95" s="116">
        <f>E93-E94</f>
        <v>0</v>
      </c>
      <c r="F95" s="116">
        <f t="shared" ref="F95:X95" si="49">F93-F94</f>
        <v>0</v>
      </c>
      <c r="G95" s="116">
        <f t="shared" si="49"/>
        <v>0</v>
      </c>
      <c r="H95" s="116">
        <f t="shared" si="49"/>
        <v>0</v>
      </c>
      <c r="I95" s="116">
        <f t="shared" si="49"/>
        <v>0</v>
      </c>
      <c r="J95" s="116">
        <f t="shared" si="49"/>
        <v>11534</v>
      </c>
      <c r="K95" s="116">
        <f t="shared" si="49"/>
        <v>4774</v>
      </c>
      <c r="L95" s="116">
        <f t="shared" si="49"/>
        <v>0</v>
      </c>
      <c r="M95" s="116">
        <f t="shared" si="49"/>
        <v>0</v>
      </c>
      <c r="N95" s="116">
        <f t="shared" si="49"/>
        <v>0</v>
      </c>
      <c r="O95" s="116">
        <f t="shared" si="49"/>
        <v>0</v>
      </c>
      <c r="P95" s="116">
        <f t="shared" si="49"/>
        <v>0</v>
      </c>
      <c r="Q95" s="116">
        <f t="shared" si="49"/>
        <v>0</v>
      </c>
      <c r="R95" s="116">
        <f t="shared" si="49"/>
        <v>0</v>
      </c>
      <c r="S95" s="116">
        <f t="shared" si="49"/>
        <v>0</v>
      </c>
      <c r="T95" s="116">
        <f t="shared" si="49"/>
        <v>0</v>
      </c>
      <c r="U95" s="116">
        <f t="shared" si="49"/>
        <v>0</v>
      </c>
      <c r="V95" s="116">
        <f t="shared" si="49"/>
        <v>0</v>
      </c>
      <c r="W95" s="116">
        <f t="shared" si="49"/>
        <v>0</v>
      </c>
      <c r="X95" s="116">
        <f t="shared" si="49"/>
        <v>0</v>
      </c>
    </row>
    <row r="96" spans="1:24" ht="17" hidden="1" outlineLevel="1" x14ac:dyDescent="0.25">
      <c r="A96" s="5">
        <v>31</v>
      </c>
      <c r="B96" s="129" t="s">
        <v>168</v>
      </c>
      <c r="C96" s="114" t="s">
        <v>169</v>
      </c>
      <c r="D96" s="115">
        <f t="shared" si="42"/>
        <v>2026</v>
      </c>
      <c r="E96" s="116" cm="1">
        <f t="array" ref="E96">IF(YEAR(E$16)=$D96, E$59-SUM(_xlfn._xlws.FILTER(E$63:E95,MOD(_xlfn.SEQUENCE(ROWS(E$63:E95)),5)=4)),ROUND(E$59/_xlfn.DAYS(E$16,D$16)*IF(YEAR(D$16+1)=$D96,_xlfn.DAYS(DATE($D96,12,31),D$16)+1,IF(AND(YEAR(D$16+1)&lt;$D96,$D96&lt;YEAR(E$16)),_xlfn.DAYS(DATE($D96,12,31),DATE($D96,1,1))+1,0)),0))</f>
        <v>0</v>
      </c>
      <c r="F96" s="116" cm="1">
        <f t="array" ref="F96">IF(YEAR(F$16)=$D96, F$59-SUM(_xlfn._xlws.FILTER(F$63:F95,MOD(_xlfn.SEQUENCE(ROWS(F$63:F95)),5)=4)),ROUND(F$59/_xlfn.DAYS(F$16,E$16)*IF(YEAR(E$16+1)=$D96,_xlfn.DAYS(DATE($D96,12,31),E$16)+1,IF(AND(YEAR(E$16+1)&lt;$D96,$D96&lt;YEAR(F$16)),_xlfn.DAYS(DATE($D96,12,31),DATE($D96,1,1))+1,0)),0))</f>
        <v>0</v>
      </c>
      <c r="G96" s="116" cm="1">
        <f t="array" ref="G96">IF(YEAR(G$16)=$D96, G$59-SUM(_xlfn._xlws.FILTER(G$63:G95,MOD(_xlfn.SEQUENCE(ROWS(G$63:G95)),5)=4)),ROUND(G$59/_xlfn.DAYS(G$16,F$16)*IF(YEAR(F$16+1)=$D96,_xlfn.DAYS(DATE($D96,12,31),F$16)+1,IF(AND(YEAR(F$16+1)&lt;$D96,$D96&lt;YEAR(G$16)),_xlfn.DAYS(DATE($D96,12,31),DATE($D96,1,1))+1,0)),0))</f>
        <v>0</v>
      </c>
      <c r="H96" s="116" cm="1">
        <f t="array" ref="H96">IF(YEAR(H$16)=$D96, H$59-SUM(_xlfn._xlws.FILTER(H$63:H95,MOD(_xlfn.SEQUENCE(ROWS(H$63:H95)),5)=4)),ROUND(H$59/_xlfn.DAYS(H$16,G$16)*IF(YEAR(G$16+1)=$D96,_xlfn.DAYS(DATE($D96,12,31),G$16)+1,IF(AND(YEAR(G$16+1)&lt;$D96,$D96&lt;YEAR(H$16)),_xlfn.DAYS(DATE($D96,12,31),DATE($D96,1,1))+1,0)),0))</f>
        <v>0</v>
      </c>
      <c r="I96" s="116" cm="1">
        <f t="array" ref="I96">IF(YEAR(I$16)=$D96, I$59-SUM(_xlfn._xlws.FILTER(I$63:I95,MOD(_xlfn.SEQUENCE(ROWS(I$63:I95)),5)=4)),ROUND(I$59/_xlfn.DAYS(I$16,H$16)*IF(YEAR(H$16+1)=$D96,_xlfn.DAYS(DATE($D96,12,31),H$16)+1,IF(AND(YEAR(H$16+1)&lt;$D96,$D96&lt;YEAR(I$16)),_xlfn.DAYS(DATE($D96,12,31),DATE($D96,1,1))+1,0)),0))</f>
        <v>0</v>
      </c>
      <c r="J96" s="116" cm="1">
        <f t="array" ref="J96">IF(YEAR(J$16)=$D96, J$59-SUM(_xlfn._xlws.FILTER(J$63:J95,MOD(_xlfn.SEQUENCE(ROWS(J$63:J95)),5)=4)),ROUND(J$59/_xlfn.DAYS(J$16,I$16)*IF(YEAR(I$16+1)=$D96,_xlfn.DAYS(DATE($D96,12,31),I$16)+1,IF(AND(YEAR(I$16+1)&lt;$D96,$D96&lt;YEAR(J$16)),_xlfn.DAYS(DATE($D96,12,31),DATE($D96,1,1))+1,0)),0))</f>
        <v>13570</v>
      </c>
      <c r="K96" s="116" cm="1">
        <f t="array" ref="K96">IF(YEAR(K$16)=$D96, K$59-SUM(_xlfn._xlws.FILTER(K$63:K95,MOD(_xlfn.SEQUENCE(ROWS(K$63:K95)),5)=4)),ROUND(K$59/_xlfn.DAYS(K$16,J$16)*IF(YEAR(J$16+1)=$D96,_xlfn.DAYS(DATE($D96,12,31),J$16)+1,IF(AND(YEAR(J$16+1)&lt;$D96,$D96&lt;YEAR(K$16)),_xlfn.DAYS(DATE($D96,12,31),DATE($D96,1,1))+1,0)),0))</f>
        <v>5617</v>
      </c>
      <c r="L96" s="116" cm="1">
        <f t="array" ref="L96">IF(YEAR(L$16)=$D96, L$59-SUM(_xlfn._xlws.FILTER(L$63:L95,MOD(_xlfn.SEQUENCE(ROWS(L$63:L95)),5)=4)),ROUND(L$59/_xlfn.DAYS(L$16,K$16)*IF(YEAR(K$16+1)=$D96,_xlfn.DAYS(DATE($D96,12,31),K$16)+1,IF(AND(YEAR(K$16+1)&lt;$D96,$D96&lt;YEAR(L$16)),_xlfn.DAYS(DATE($D96,12,31),DATE($D96,1,1))+1,0)),0))</f>
        <v>0</v>
      </c>
      <c r="M96" s="116" cm="1">
        <f t="array" ref="M96">IF(YEAR(M$16)=$D96, M$59-SUM(_xlfn._xlws.FILTER(M$63:M95,MOD(_xlfn.SEQUENCE(ROWS(M$63:M95)),5)=4)),ROUND(M$59/_xlfn.DAYS(M$16,L$16)*IF(YEAR(L$16+1)=$D96,_xlfn.DAYS(DATE($D96,12,31),L$16)+1,IF(AND(YEAR(L$16+1)&lt;$D96,$D96&lt;YEAR(M$16)),_xlfn.DAYS(DATE($D96,12,31),DATE($D96,1,1))+1,0)),0))</f>
        <v>0</v>
      </c>
      <c r="N96" s="116" cm="1">
        <f t="array" ref="N96">IF(YEAR(N$16)=$D96, N$59-SUM(_xlfn._xlws.FILTER(N$63:N95,MOD(_xlfn.SEQUENCE(ROWS(N$63:N95)),5)=4)),ROUND(N$59/_xlfn.DAYS(N$16,M$16)*IF(YEAR(M$16+1)=$D96,_xlfn.DAYS(DATE($D96,12,31),M$16)+1,IF(AND(YEAR(M$16+1)&lt;$D96,$D96&lt;YEAR(N$16)),_xlfn.DAYS(DATE($D96,12,31),DATE($D96,1,1))+1,0)),0))</f>
        <v>0</v>
      </c>
      <c r="O96" s="116" cm="1">
        <f t="array" ref="O96">IF(YEAR(O$16)=$D96, O$59-SUM(_xlfn._xlws.FILTER(O$63:O95,MOD(_xlfn.SEQUENCE(ROWS(O$63:O95)),5)=4)),ROUND(O$59/_xlfn.DAYS(O$16,N$16)*IF(YEAR(N$16+1)=$D96,_xlfn.DAYS(DATE($D96,12,31),N$16)+1,IF(AND(YEAR(N$16+1)&lt;$D96,$D96&lt;YEAR(O$16)),_xlfn.DAYS(DATE($D96,12,31),DATE($D96,1,1))+1,0)),0))</f>
        <v>0</v>
      </c>
      <c r="P96" s="116" cm="1">
        <f t="array" ref="P96">IF(YEAR(P$16)=$D96, P$59-SUM(_xlfn._xlws.FILTER(P$63:P95,MOD(_xlfn.SEQUENCE(ROWS(P$63:P95)),5)=4)),ROUND(P$59/_xlfn.DAYS(P$16,O$16)*IF(YEAR(O$16+1)=$D96,_xlfn.DAYS(DATE($D96,12,31),O$16)+1,IF(AND(YEAR(O$16+1)&lt;$D96,$D96&lt;YEAR(P$16)),_xlfn.DAYS(DATE($D96,12,31),DATE($D96,1,1))+1,0)),0))</f>
        <v>0</v>
      </c>
      <c r="Q96" s="116" cm="1">
        <f t="array" ref="Q96">IF(YEAR(Q$16)=$D96, Q$59-SUM(_xlfn._xlws.FILTER(Q$63:Q95,MOD(_xlfn.SEQUENCE(ROWS(Q$63:Q95)),5)=4)),ROUND(Q$59/_xlfn.DAYS(Q$16,P$16)*IF(YEAR(P$16+1)=$D96,_xlfn.DAYS(DATE($D96,12,31),P$16)+1,IF(AND(YEAR(P$16+1)&lt;$D96,$D96&lt;YEAR(Q$16)),_xlfn.DAYS(DATE($D96,12,31),DATE($D96,1,1))+1,0)),0))</f>
        <v>0</v>
      </c>
      <c r="R96" s="116" cm="1">
        <f t="array" ref="R96">IF(YEAR(R$16)=$D96, R$59-SUM(_xlfn._xlws.FILTER(R$63:R95,MOD(_xlfn.SEQUENCE(ROWS(R$63:R95)),5)=4)),ROUND(R$59/_xlfn.DAYS(R$16,Q$16)*IF(YEAR(Q$16+1)=$D96,_xlfn.DAYS(DATE($D96,12,31),Q$16)+1,IF(AND(YEAR(Q$16+1)&lt;$D96,$D96&lt;YEAR(R$16)),_xlfn.DAYS(DATE($D96,12,31),DATE($D96,1,1))+1,0)),0))</f>
        <v>0</v>
      </c>
      <c r="S96" s="116" cm="1">
        <f t="array" ref="S96">IF(YEAR(S$16)=$D96, S$59-SUM(_xlfn._xlws.FILTER(S$63:S95,MOD(_xlfn.SEQUENCE(ROWS(S$63:S95)),5)=4)),ROUND(S$59/_xlfn.DAYS(S$16,R$16)*IF(YEAR(R$16+1)=$D96,_xlfn.DAYS(DATE($D96,12,31),R$16)+1,IF(AND(YEAR(R$16+1)&lt;$D96,$D96&lt;YEAR(S$16)),_xlfn.DAYS(DATE($D96,12,31),DATE($D96,1,1))+1,0)),0))</f>
        <v>0</v>
      </c>
      <c r="T96" s="116" cm="1">
        <f t="array" ref="T96">IF(YEAR(T$16)=$D96, T$59-SUM(_xlfn._xlws.FILTER(T$63:T95,MOD(_xlfn.SEQUENCE(ROWS(T$63:T95)),5)=4)),ROUND(T$59/_xlfn.DAYS(T$16,S$16)*IF(YEAR(S$16+1)=$D96,_xlfn.DAYS(DATE($D96,12,31),S$16)+1,IF(AND(YEAR(S$16+1)&lt;$D96,$D96&lt;YEAR(T$16)),_xlfn.DAYS(DATE($D96,12,31),DATE($D96,1,1))+1,0)),0))</f>
        <v>0</v>
      </c>
      <c r="U96" s="116" cm="1">
        <f t="array" ref="U96">IF(YEAR(U$16)=$D96, U$59-SUM(_xlfn._xlws.FILTER(U$63:U95,MOD(_xlfn.SEQUENCE(ROWS(U$63:U95)),5)=4)),ROUND(U$59/_xlfn.DAYS(U$16,T$16)*IF(YEAR(T$16+1)=$D96,_xlfn.DAYS(DATE($D96,12,31),T$16)+1,IF(AND(YEAR(T$16+1)&lt;$D96,$D96&lt;YEAR(U$16)),_xlfn.DAYS(DATE($D96,12,31),DATE($D96,1,1))+1,0)),0))</f>
        <v>0</v>
      </c>
      <c r="V96" s="116" cm="1">
        <f t="array" ref="V96">IF(YEAR(V$16)=$D96, V$59-SUM(_xlfn._xlws.FILTER(V$63:V95,MOD(_xlfn.SEQUENCE(ROWS(V$63:V95)),5)=4)),ROUND(V$59/_xlfn.DAYS(V$16,U$16)*IF(YEAR(U$16+1)=$D96,_xlfn.DAYS(DATE($D96,12,31),U$16)+1,IF(AND(YEAR(U$16+1)&lt;$D96,$D96&lt;YEAR(V$16)),_xlfn.DAYS(DATE($D96,12,31),DATE($D96,1,1))+1,0)),0))</f>
        <v>0</v>
      </c>
      <c r="W96" s="116" cm="1">
        <f t="array" ref="W96">IF(YEAR(W$16)=$D96, W$59-SUM(_xlfn._xlws.FILTER(W$63:W95,MOD(_xlfn.SEQUENCE(ROWS(W$63:W95)),5)=4)),ROUND(W$59/_xlfn.DAYS(W$16,V$16)*IF(YEAR(V$16+1)=$D96,_xlfn.DAYS(DATE($D96,12,31),V$16)+1,IF(AND(YEAR(V$16+1)&lt;$D96,$D96&lt;YEAR(W$16)),_xlfn.DAYS(DATE($D96,12,31),DATE($D96,1,1))+1,0)),0))</f>
        <v>0</v>
      </c>
      <c r="X96" s="116" cm="1">
        <f t="array" ref="X96">IF(YEAR(X$16)=$D96, X$59-SUM(_xlfn._xlws.FILTER(X$63:X95,MOD(_xlfn.SEQUENCE(ROWS(X$63:X95)),5)=4)),ROUND(X$59/_xlfn.DAYS(X$16,W$16)*IF(YEAR(W$16+1)=$D96,_xlfn.DAYS(DATE($D96,12,31),W$16)+1,IF(AND(YEAR(W$16+1)&lt;$D96,$D96&lt;YEAR(X$16)),_xlfn.DAYS(DATE($D96,12,31),DATE($D96,1,1))+1,0)),0))</f>
        <v>0</v>
      </c>
    </row>
    <row r="97" spans="1:24" ht="17" hidden="1" outlineLevel="1" x14ac:dyDescent="0.25">
      <c r="A97" s="5">
        <v>33</v>
      </c>
      <c r="B97" s="129" t="s">
        <v>170</v>
      </c>
      <c r="C97" s="117" t="s">
        <v>171</v>
      </c>
      <c r="D97" s="118">
        <f t="shared" si="42"/>
        <v>2026</v>
      </c>
      <c r="E97" s="119">
        <f>E93-E96</f>
        <v>0</v>
      </c>
      <c r="F97" s="119">
        <f t="shared" ref="F97:X97" si="50">F93-F96</f>
        <v>0</v>
      </c>
      <c r="G97" s="119">
        <f t="shared" si="50"/>
        <v>0</v>
      </c>
      <c r="H97" s="119">
        <f t="shared" si="50"/>
        <v>0</v>
      </c>
      <c r="I97" s="119">
        <f t="shared" si="50"/>
        <v>0</v>
      </c>
      <c r="J97" s="119">
        <f t="shared" si="50"/>
        <v>0</v>
      </c>
      <c r="K97" s="119">
        <f t="shared" si="50"/>
        <v>0</v>
      </c>
      <c r="L97" s="119">
        <f t="shared" si="50"/>
        <v>0</v>
      </c>
      <c r="M97" s="119">
        <f t="shared" si="50"/>
        <v>0</v>
      </c>
      <c r="N97" s="119">
        <f t="shared" si="50"/>
        <v>0</v>
      </c>
      <c r="O97" s="119">
        <f t="shared" si="50"/>
        <v>0</v>
      </c>
      <c r="P97" s="119">
        <f t="shared" si="50"/>
        <v>0</v>
      </c>
      <c r="Q97" s="119">
        <f t="shared" si="50"/>
        <v>0</v>
      </c>
      <c r="R97" s="119">
        <f t="shared" si="50"/>
        <v>0</v>
      </c>
      <c r="S97" s="119">
        <f t="shared" si="50"/>
        <v>0</v>
      </c>
      <c r="T97" s="119">
        <f t="shared" si="50"/>
        <v>0</v>
      </c>
      <c r="U97" s="119">
        <f t="shared" si="50"/>
        <v>0</v>
      </c>
      <c r="V97" s="119">
        <f t="shared" si="50"/>
        <v>0</v>
      </c>
      <c r="W97" s="119">
        <f t="shared" si="50"/>
        <v>0</v>
      </c>
      <c r="X97" s="119">
        <f t="shared" si="50"/>
        <v>0</v>
      </c>
    </row>
    <row r="98" spans="1:24" ht="17" hidden="1" outlineLevel="1" x14ac:dyDescent="0.25">
      <c r="A98" s="5">
        <v>27</v>
      </c>
      <c r="B98" s="37" t="s">
        <v>162</v>
      </c>
      <c r="C98" s="120" t="s">
        <v>163</v>
      </c>
      <c r="D98" s="121">
        <f t="shared" si="42"/>
        <v>2027</v>
      </c>
      <c r="E98" s="122" cm="1">
        <f t="array" ref="E98">IF(YEAR(E$16)=$D98, E$44-SUM(_xlfn._xlws.FILTER(E$63:E97,MOD(_xlfn.SEQUENCE(ROWS(E$63:E97)),5)=1)),ROUND(E$44/_xlfn.DAYS(E$16,D$16)*IF(YEAR(D$16+1)=$D98,_xlfn.DAYS(DATE($D98,12,31),D$16)+1,IF(AND(YEAR(D$16+1)&lt;$D98,$D98&lt;YEAR(E$16)),_xlfn.DAYS(DATE($D98,12,31),DATE($D98,1,1))+1,0)),0))</f>
        <v>0</v>
      </c>
      <c r="F98" s="122" cm="1">
        <f t="array" ref="F98">IF(YEAR(F$16)=$D98, F$44-SUM(_xlfn._xlws.FILTER(F$63:F97,MOD(_xlfn.SEQUENCE(ROWS(F$63:F97)),5)=1)),ROUND(F$44/_xlfn.DAYS(F$16,E$16)*IF(YEAR(E$16+1)=$D98,_xlfn.DAYS(DATE($D98,12,31),E$16)+1,IF(AND(YEAR(E$16+1)&lt;$D98,$D98&lt;YEAR(F$16)),_xlfn.DAYS(DATE($D98,12,31),DATE($D98,1,1))+1,0)),0))</f>
        <v>0</v>
      </c>
      <c r="G98" s="122" cm="1">
        <f t="array" ref="G98">IF(YEAR(G$16)=$D98, G$44-SUM(_xlfn._xlws.FILTER(G$63:G97,MOD(_xlfn.SEQUENCE(ROWS(G$63:G97)),5)=1)),ROUND(G$44/_xlfn.DAYS(G$16,F$16)*IF(YEAR(F$16+1)=$D98,_xlfn.DAYS(DATE($D98,12,31),F$16)+1,IF(AND(YEAR(F$16+1)&lt;$D98,$D98&lt;YEAR(G$16)),_xlfn.DAYS(DATE($D98,12,31),DATE($D98,1,1))+1,0)),0))</f>
        <v>0</v>
      </c>
      <c r="H98" s="122" cm="1">
        <f t="array" ref="H98">IF(YEAR(H$16)=$D98, H$44-SUM(_xlfn._xlws.FILTER(H$63:H97,MOD(_xlfn.SEQUENCE(ROWS(H$63:H97)),5)=1)),ROUND(H$44/_xlfn.DAYS(H$16,G$16)*IF(YEAR(G$16+1)=$D98,_xlfn.DAYS(DATE($D98,12,31),G$16)+1,IF(AND(YEAR(G$16+1)&lt;$D98,$D98&lt;YEAR(H$16)),_xlfn.DAYS(DATE($D98,12,31),DATE($D98,1,1))+1,0)),0))</f>
        <v>0</v>
      </c>
      <c r="I98" s="122" cm="1">
        <f t="array" ref="I98">IF(YEAR(I$16)=$D98, I$44-SUM(_xlfn._xlws.FILTER(I$63:I97,MOD(_xlfn.SEQUENCE(ROWS(I$63:I97)),5)=1)),ROUND(I$44/_xlfn.DAYS(I$16,H$16)*IF(YEAR(H$16+1)=$D98,_xlfn.DAYS(DATE($D98,12,31),H$16)+1,IF(AND(YEAR(H$16+1)&lt;$D98,$D98&lt;YEAR(I$16)),_xlfn.DAYS(DATE($D98,12,31),DATE($D98,1,1))+1,0)),0))</f>
        <v>0</v>
      </c>
      <c r="J98" s="122" cm="1">
        <f t="array" ref="J98">IF(YEAR(J$16)=$D98, J$44-SUM(_xlfn._xlws.FILTER(J$63:J97,MOD(_xlfn.SEQUENCE(ROWS(J$63:J97)),5)=1)),ROUND(J$44/_xlfn.DAYS(J$16,I$16)*IF(YEAR(I$16+1)=$D98,_xlfn.DAYS(DATE($D98,12,31),I$16)+1,IF(AND(YEAR(I$16+1)&lt;$D98,$D98&lt;YEAR(J$16)),_xlfn.DAYS(DATE($D98,12,31),DATE($D98,1,1))+1,0)),0))</f>
        <v>0</v>
      </c>
      <c r="K98" s="122" cm="1">
        <f t="array" ref="K98">IF(YEAR(K$16)=$D98, K$44-SUM(_xlfn._xlws.FILTER(K$63:K97,MOD(_xlfn.SEQUENCE(ROWS(K$63:K97)),5)=1)),ROUND(K$44/_xlfn.DAYS(K$16,J$16)*IF(YEAR(J$16+1)=$D98,_xlfn.DAYS(DATE($D98,12,31),J$16)+1,IF(AND(YEAR(J$16+1)&lt;$D98,$D98&lt;YEAR(K$16)),_xlfn.DAYS(DATE($D98,12,31),DATE($D98,1,1))+1,0)),0))</f>
        <v>13366</v>
      </c>
      <c r="L98" s="122" cm="1">
        <f t="array" ref="L98">IF(YEAR(L$16)=$D98, L$44-SUM(_xlfn._xlws.FILTER(L$63:L97,MOD(_xlfn.SEQUENCE(ROWS(L$63:L97)),5)=1)),ROUND(L$44/_xlfn.DAYS(L$16,K$16)*IF(YEAR(K$16+1)=$D98,_xlfn.DAYS(DATE($D98,12,31),K$16)+1,IF(AND(YEAR(K$16+1)&lt;$D98,$D98&lt;YEAR(L$16)),_xlfn.DAYS(DATE($D98,12,31),DATE($D98,1,1))+1,0)),0))</f>
        <v>5504</v>
      </c>
      <c r="M98" s="122" cm="1">
        <f t="array" ref="M98">IF(YEAR(M$16)=$D98, M$44-SUM(_xlfn._xlws.FILTER(M$63:M97,MOD(_xlfn.SEQUENCE(ROWS(M$63:M97)),5)=1)),ROUND(M$44/_xlfn.DAYS(M$16,L$16)*IF(YEAR(L$16+1)=$D98,_xlfn.DAYS(DATE($D98,12,31),L$16)+1,IF(AND(YEAR(L$16+1)&lt;$D98,$D98&lt;YEAR(M$16)),_xlfn.DAYS(DATE($D98,12,31),DATE($D98,1,1))+1,0)),0))</f>
        <v>0</v>
      </c>
      <c r="N98" s="122" cm="1">
        <f t="array" ref="N98">IF(YEAR(N$16)=$D98, N$44-SUM(_xlfn._xlws.FILTER(N$63:N97,MOD(_xlfn.SEQUENCE(ROWS(N$63:N97)),5)=1)),ROUND(N$44/_xlfn.DAYS(N$16,M$16)*IF(YEAR(M$16+1)=$D98,_xlfn.DAYS(DATE($D98,12,31),M$16)+1,IF(AND(YEAR(M$16+1)&lt;$D98,$D98&lt;YEAR(N$16)),_xlfn.DAYS(DATE($D98,12,31),DATE($D98,1,1))+1,0)),0))</f>
        <v>0</v>
      </c>
      <c r="O98" s="122" cm="1">
        <f t="array" ref="O98">IF(YEAR(O$16)=$D98, O$44-SUM(_xlfn._xlws.FILTER(O$63:O97,MOD(_xlfn.SEQUENCE(ROWS(O$63:O97)),5)=1)),ROUND(O$44/_xlfn.DAYS(O$16,N$16)*IF(YEAR(N$16+1)=$D98,_xlfn.DAYS(DATE($D98,12,31),N$16)+1,IF(AND(YEAR(N$16+1)&lt;$D98,$D98&lt;YEAR(O$16)),_xlfn.DAYS(DATE($D98,12,31),DATE($D98,1,1))+1,0)),0))</f>
        <v>0</v>
      </c>
      <c r="P98" s="122" cm="1">
        <f t="array" ref="P98">IF(YEAR(P$16)=$D98, P$44-SUM(_xlfn._xlws.FILTER(P$63:P97,MOD(_xlfn.SEQUENCE(ROWS(P$63:P97)),5)=1)),ROUND(P$44/_xlfn.DAYS(P$16,O$16)*IF(YEAR(O$16+1)=$D98,_xlfn.DAYS(DATE($D98,12,31),O$16)+1,IF(AND(YEAR(O$16+1)&lt;$D98,$D98&lt;YEAR(P$16)),_xlfn.DAYS(DATE($D98,12,31),DATE($D98,1,1))+1,0)),0))</f>
        <v>0</v>
      </c>
      <c r="Q98" s="122" cm="1">
        <f t="array" ref="Q98">IF(YEAR(Q$16)=$D98, Q$44-SUM(_xlfn._xlws.FILTER(Q$63:Q97,MOD(_xlfn.SEQUENCE(ROWS(Q$63:Q97)),5)=1)),ROUND(Q$44/_xlfn.DAYS(Q$16,P$16)*IF(YEAR(P$16+1)=$D98,_xlfn.DAYS(DATE($D98,12,31),P$16)+1,IF(AND(YEAR(P$16+1)&lt;$D98,$D98&lt;YEAR(Q$16)),_xlfn.DAYS(DATE($D98,12,31),DATE($D98,1,1))+1,0)),0))</f>
        <v>0</v>
      </c>
      <c r="R98" s="122" cm="1">
        <f t="array" ref="R98">IF(YEAR(R$16)=$D98, R$44-SUM(_xlfn._xlws.FILTER(R$63:R97,MOD(_xlfn.SEQUENCE(ROWS(R$63:R97)),5)=1)),ROUND(R$44/_xlfn.DAYS(R$16,Q$16)*IF(YEAR(Q$16+1)=$D98,_xlfn.DAYS(DATE($D98,12,31),Q$16)+1,IF(AND(YEAR(Q$16+1)&lt;$D98,$D98&lt;YEAR(R$16)),_xlfn.DAYS(DATE($D98,12,31),DATE($D98,1,1))+1,0)),0))</f>
        <v>0</v>
      </c>
      <c r="S98" s="122" cm="1">
        <f t="array" ref="S98">IF(YEAR(S$16)=$D98, S$44-SUM(_xlfn._xlws.FILTER(S$63:S97,MOD(_xlfn.SEQUENCE(ROWS(S$63:S97)),5)=1)),ROUND(S$44/_xlfn.DAYS(S$16,R$16)*IF(YEAR(R$16+1)=$D98,_xlfn.DAYS(DATE($D98,12,31),R$16)+1,IF(AND(YEAR(R$16+1)&lt;$D98,$D98&lt;YEAR(S$16)),_xlfn.DAYS(DATE($D98,12,31),DATE($D98,1,1))+1,0)),0))</f>
        <v>0</v>
      </c>
      <c r="T98" s="122" cm="1">
        <f t="array" ref="T98">IF(YEAR(T$16)=$D98, T$44-SUM(_xlfn._xlws.FILTER(T$63:T97,MOD(_xlfn.SEQUENCE(ROWS(T$63:T97)),5)=1)),ROUND(T$44/_xlfn.DAYS(T$16,S$16)*IF(YEAR(S$16+1)=$D98,_xlfn.DAYS(DATE($D98,12,31),S$16)+1,IF(AND(YEAR(S$16+1)&lt;$D98,$D98&lt;YEAR(T$16)),_xlfn.DAYS(DATE($D98,12,31),DATE($D98,1,1))+1,0)),0))</f>
        <v>0</v>
      </c>
      <c r="U98" s="122" cm="1">
        <f t="array" ref="U98">IF(YEAR(U$16)=$D98, U$44-SUM(_xlfn._xlws.FILTER(U$63:U97,MOD(_xlfn.SEQUENCE(ROWS(U$63:U97)),5)=1)),ROUND(U$44/_xlfn.DAYS(U$16,T$16)*IF(YEAR(T$16+1)=$D98,_xlfn.DAYS(DATE($D98,12,31),T$16)+1,IF(AND(YEAR(T$16+1)&lt;$D98,$D98&lt;YEAR(U$16)),_xlfn.DAYS(DATE($D98,12,31),DATE($D98,1,1))+1,0)),0))</f>
        <v>0</v>
      </c>
      <c r="V98" s="122" cm="1">
        <f t="array" ref="V98">IF(YEAR(V$16)=$D98, V$44-SUM(_xlfn._xlws.FILTER(V$63:V97,MOD(_xlfn.SEQUENCE(ROWS(V$63:V97)),5)=1)),ROUND(V$44/_xlfn.DAYS(V$16,U$16)*IF(YEAR(U$16+1)=$D98,_xlfn.DAYS(DATE($D98,12,31),U$16)+1,IF(AND(YEAR(U$16+1)&lt;$D98,$D98&lt;YEAR(V$16)),_xlfn.DAYS(DATE($D98,12,31),DATE($D98,1,1))+1,0)),0))</f>
        <v>0</v>
      </c>
      <c r="W98" s="122" cm="1">
        <f t="array" ref="W98">IF(YEAR(W$16)=$D98, W$44-SUM(_xlfn._xlws.FILTER(W$63:W97,MOD(_xlfn.SEQUENCE(ROWS(W$63:W97)),5)=1)),ROUND(W$44/_xlfn.DAYS(W$16,V$16)*IF(YEAR(V$16+1)=$D98,_xlfn.DAYS(DATE($D98,12,31),V$16)+1,IF(AND(YEAR(V$16+1)&lt;$D98,$D98&lt;YEAR(W$16)),_xlfn.DAYS(DATE($D98,12,31),DATE($D98,1,1))+1,0)),0))</f>
        <v>0</v>
      </c>
      <c r="X98" s="122" cm="1">
        <f t="array" ref="X98">IF(YEAR(X$16)=$D98, X$44-SUM(_xlfn._xlws.FILTER(X$63:X97,MOD(_xlfn.SEQUENCE(ROWS(X$63:X97)),5)=1)),ROUND(X$44/_xlfn.DAYS(X$16,W$16)*IF(YEAR(W$16+1)=$D98,_xlfn.DAYS(DATE($D98,12,31),W$16)+1,IF(AND(YEAR(W$16+1)&lt;$D98,$D98&lt;YEAR(X$16)),_xlfn.DAYS(DATE($D98,12,31),DATE($D98,1,1))+1,0)),0))</f>
        <v>0</v>
      </c>
    </row>
    <row r="99" spans="1:24" ht="17" hidden="1" outlineLevel="1" x14ac:dyDescent="0.25">
      <c r="A99" s="5">
        <v>28</v>
      </c>
      <c r="B99" s="129" t="s">
        <v>164</v>
      </c>
      <c r="C99" s="120" t="s">
        <v>165</v>
      </c>
      <c r="D99" s="121">
        <f t="shared" si="42"/>
        <v>2027</v>
      </c>
      <c r="E99" s="122" cm="1">
        <f t="array" ref="E99">IF(YEAR(E$16)=$D99, E$46-SUM(_xlfn._xlws.FILTER(E$63:E98,MOD(_xlfn.SEQUENCE(ROWS(E$63:E98)),5)=2)),ROUND(E$46/_xlfn.DAYS(E$16,D$16)*IF(YEAR(D$16+1)=$D99,_xlfn.DAYS(DATE($D99,12,31),D$16)+1,IF(AND(YEAR(D$16+1)&lt;$D99,$D99&lt;YEAR(E$16)),_xlfn.DAYS(DATE($D99,12,31),DATE($D99,1,1))+1,0)),0))</f>
        <v>0</v>
      </c>
      <c r="F99" s="122" cm="1">
        <f t="array" ref="F99">IF(YEAR(F$16)=$D99, F$46-SUM(_xlfn._xlws.FILTER(F$63:F98,MOD(_xlfn.SEQUENCE(ROWS(F$63:F98)),5)=2)),ROUND(F$46/_xlfn.DAYS(F$16,E$16)*IF(YEAR(E$16+1)=$D99,_xlfn.DAYS(DATE($D99,12,31),E$16)+1,IF(AND(YEAR(E$16+1)&lt;$D99,$D99&lt;YEAR(F$16)),_xlfn.DAYS(DATE($D99,12,31),DATE($D99,1,1))+1,0)),0))</f>
        <v>0</v>
      </c>
      <c r="G99" s="122" cm="1">
        <f t="array" ref="G99">IF(YEAR(G$16)=$D99, G$46-SUM(_xlfn._xlws.FILTER(G$63:G98,MOD(_xlfn.SEQUENCE(ROWS(G$63:G98)),5)=2)),ROUND(G$46/_xlfn.DAYS(G$16,F$16)*IF(YEAR(F$16+1)=$D99,_xlfn.DAYS(DATE($D99,12,31),F$16)+1,IF(AND(YEAR(F$16+1)&lt;$D99,$D99&lt;YEAR(G$16)),_xlfn.DAYS(DATE($D99,12,31),DATE($D99,1,1))+1,0)),0))</f>
        <v>0</v>
      </c>
      <c r="H99" s="122" cm="1">
        <f t="array" ref="H99">IF(YEAR(H$16)=$D99, H$46-SUM(_xlfn._xlws.FILTER(H$63:H98,MOD(_xlfn.SEQUENCE(ROWS(H$63:H98)),5)=2)),ROUND(H$46/_xlfn.DAYS(H$16,G$16)*IF(YEAR(G$16+1)=$D99,_xlfn.DAYS(DATE($D99,12,31),G$16)+1,IF(AND(YEAR(G$16+1)&lt;$D99,$D99&lt;YEAR(H$16)),_xlfn.DAYS(DATE($D99,12,31),DATE($D99,1,1))+1,0)),0))</f>
        <v>0</v>
      </c>
      <c r="I99" s="122" cm="1">
        <f t="array" ref="I99">IF(YEAR(I$16)=$D99, I$46-SUM(_xlfn._xlws.FILTER(I$63:I98,MOD(_xlfn.SEQUENCE(ROWS(I$63:I98)),5)=2)),ROUND(I$46/_xlfn.DAYS(I$16,H$16)*IF(YEAR(H$16+1)=$D99,_xlfn.DAYS(DATE($D99,12,31),H$16)+1,IF(AND(YEAR(H$16+1)&lt;$D99,$D99&lt;YEAR(I$16)),_xlfn.DAYS(DATE($D99,12,31),DATE($D99,1,1))+1,0)),0))</f>
        <v>0</v>
      </c>
      <c r="J99" s="122" cm="1">
        <f t="array" ref="J99">IF(YEAR(J$16)=$D99, J$46-SUM(_xlfn._xlws.FILTER(J$63:J98,MOD(_xlfn.SEQUENCE(ROWS(J$63:J98)),5)=2)),ROUND(J$46/_xlfn.DAYS(J$16,I$16)*IF(YEAR(I$16+1)=$D99,_xlfn.DAYS(DATE($D99,12,31),I$16)+1,IF(AND(YEAR(I$16+1)&lt;$D99,$D99&lt;YEAR(J$16)),_xlfn.DAYS(DATE($D99,12,31),DATE($D99,1,1))+1,0)),0))</f>
        <v>0</v>
      </c>
      <c r="K99" s="122" cm="1">
        <f t="array" ref="K99">IF(YEAR(K$16)=$D99, K$46-SUM(_xlfn._xlws.FILTER(K$63:K98,MOD(_xlfn.SEQUENCE(ROWS(K$63:K98)),5)=2)),ROUND(K$46/_xlfn.DAYS(K$16,J$16)*IF(YEAR(J$16+1)=$D99,_xlfn.DAYS(DATE($D99,12,31),J$16)+1,IF(AND(YEAR(J$16+1)&lt;$D99,$D99&lt;YEAR(K$16)),_xlfn.DAYS(DATE($D99,12,31),DATE($D99,1,1))+1,0)),0))</f>
        <v>2005</v>
      </c>
      <c r="L99" s="122" cm="1">
        <f t="array" ref="L99">IF(YEAR(L$16)=$D99, L$46-SUM(_xlfn._xlws.FILTER(L$63:L98,MOD(_xlfn.SEQUENCE(ROWS(L$63:L98)),5)=2)),ROUND(L$46/_xlfn.DAYS(L$16,K$16)*IF(YEAR(K$16+1)=$D99,_xlfn.DAYS(DATE($D99,12,31),K$16)+1,IF(AND(YEAR(K$16+1)&lt;$D99,$D99&lt;YEAR(L$16)),_xlfn.DAYS(DATE($D99,12,31),DATE($D99,1,1))+1,0)),0))</f>
        <v>826</v>
      </c>
      <c r="M99" s="122" cm="1">
        <f t="array" ref="M99">IF(YEAR(M$16)=$D99, M$46-SUM(_xlfn._xlws.FILTER(M$63:M98,MOD(_xlfn.SEQUENCE(ROWS(M$63:M98)),5)=2)),ROUND(M$46/_xlfn.DAYS(M$16,L$16)*IF(YEAR(L$16+1)=$D99,_xlfn.DAYS(DATE($D99,12,31),L$16)+1,IF(AND(YEAR(L$16+1)&lt;$D99,$D99&lt;YEAR(M$16)),_xlfn.DAYS(DATE($D99,12,31),DATE($D99,1,1))+1,0)),0))</f>
        <v>0</v>
      </c>
      <c r="N99" s="122" cm="1">
        <f t="array" ref="N99">IF(YEAR(N$16)=$D99, N$46-SUM(_xlfn._xlws.FILTER(N$63:N98,MOD(_xlfn.SEQUENCE(ROWS(N$63:N98)),5)=2)),ROUND(N$46/_xlfn.DAYS(N$16,M$16)*IF(YEAR(M$16+1)=$D99,_xlfn.DAYS(DATE($D99,12,31),M$16)+1,IF(AND(YEAR(M$16+1)&lt;$D99,$D99&lt;YEAR(N$16)),_xlfn.DAYS(DATE($D99,12,31),DATE($D99,1,1))+1,0)),0))</f>
        <v>0</v>
      </c>
      <c r="O99" s="122" cm="1">
        <f t="array" ref="O99">IF(YEAR(O$16)=$D99, O$46-SUM(_xlfn._xlws.FILTER(O$63:O98,MOD(_xlfn.SEQUENCE(ROWS(O$63:O98)),5)=2)),ROUND(O$46/_xlfn.DAYS(O$16,N$16)*IF(YEAR(N$16+1)=$D99,_xlfn.DAYS(DATE($D99,12,31),N$16)+1,IF(AND(YEAR(N$16+1)&lt;$D99,$D99&lt;YEAR(O$16)),_xlfn.DAYS(DATE($D99,12,31),DATE($D99,1,1))+1,0)),0))</f>
        <v>0</v>
      </c>
      <c r="P99" s="122" cm="1">
        <f t="array" ref="P99">IF(YEAR(P$16)=$D99, P$46-SUM(_xlfn._xlws.FILTER(P$63:P98,MOD(_xlfn.SEQUENCE(ROWS(P$63:P98)),5)=2)),ROUND(P$46/_xlfn.DAYS(P$16,O$16)*IF(YEAR(O$16+1)=$D99,_xlfn.DAYS(DATE($D99,12,31),O$16)+1,IF(AND(YEAR(O$16+1)&lt;$D99,$D99&lt;YEAR(P$16)),_xlfn.DAYS(DATE($D99,12,31),DATE($D99,1,1))+1,0)),0))</f>
        <v>0</v>
      </c>
      <c r="Q99" s="122" cm="1">
        <f t="array" ref="Q99">IF(YEAR(Q$16)=$D99, Q$46-SUM(_xlfn._xlws.FILTER(Q$63:Q98,MOD(_xlfn.SEQUENCE(ROWS(Q$63:Q98)),5)=2)),ROUND(Q$46/_xlfn.DAYS(Q$16,P$16)*IF(YEAR(P$16+1)=$D99,_xlfn.DAYS(DATE($D99,12,31),P$16)+1,IF(AND(YEAR(P$16+1)&lt;$D99,$D99&lt;YEAR(Q$16)),_xlfn.DAYS(DATE($D99,12,31),DATE($D99,1,1))+1,0)),0))</f>
        <v>0</v>
      </c>
      <c r="R99" s="122" cm="1">
        <f t="array" ref="R99">IF(YEAR(R$16)=$D99, R$46-SUM(_xlfn._xlws.FILTER(R$63:R98,MOD(_xlfn.SEQUENCE(ROWS(R$63:R98)),5)=2)),ROUND(R$46/_xlfn.DAYS(R$16,Q$16)*IF(YEAR(Q$16+1)=$D99,_xlfn.DAYS(DATE($D99,12,31),Q$16)+1,IF(AND(YEAR(Q$16+1)&lt;$D99,$D99&lt;YEAR(R$16)),_xlfn.DAYS(DATE($D99,12,31),DATE($D99,1,1))+1,0)),0))</f>
        <v>0</v>
      </c>
      <c r="S99" s="122" cm="1">
        <f t="array" ref="S99">IF(YEAR(S$16)=$D99, S$46-SUM(_xlfn._xlws.FILTER(S$63:S98,MOD(_xlfn.SEQUENCE(ROWS(S$63:S98)),5)=2)),ROUND(S$46/_xlfn.DAYS(S$16,R$16)*IF(YEAR(R$16+1)=$D99,_xlfn.DAYS(DATE($D99,12,31),R$16)+1,IF(AND(YEAR(R$16+1)&lt;$D99,$D99&lt;YEAR(S$16)),_xlfn.DAYS(DATE($D99,12,31),DATE($D99,1,1))+1,0)),0))</f>
        <v>0</v>
      </c>
      <c r="T99" s="122" cm="1">
        <f t="array" ref="T99">IF(YEAR(T$16)=$D99, T$46-SUM(_xlfn._xlws.FILTER(T$63:T98,MOD(_xlfn.SEQUENCE(ROWS(T$63:T98)),5)=2)),ROUND(T$46/_xlfn.DAYS(T$16,S$16)*IF(YEAR(S$16+1)=$D99,_xlfn.DAYS(DATE($D99,12,31),S$16)+1,IF(AND(YEAR(S$16+1)&lt;$D99,$D99&lt;YEAR(T$16)),_xlfn.DAYS(DATE($D99,12,31),DATE($D99,1,1))+1,0)),0))</f>
        <v>0</v>
      </c>
      <c r="U99" s="122" cm="1">
        <f t="array" ref="U99">IF(YEAR(U$16)=$D99, U$46-SUM(_xlfn._xlws.FILTER(U$63:U98,MOD(_xlfn.SEQUENCE(ROWS(U$63:U98)),5)=2)),ROUND(U$46/_xlfn.DAYS(U$16,T$16)*IF(YEAR(T$16+1)=$D99,_xlfn.DAYS(DATE($D99,12,31),T$16)+1,IF(AND(YEAR(T$16+1)&lt;$D99,$D99&lt;YEAR(U$16)),_xlfn.DAYS(DATE($D99,12,31),DATE($D99,1,1))+1,0)),0))</f>
        <v>0</v>
      </c>
      <c r="V99" s="122" cm="1">
        <f t="array" ref="V99">IF(YEAR(V$16)=$D99, V$46-SUM(_xlfn._xlws.FILTER(V$63:V98,MOD(_xlfn.SEQUENCE(ROWS(V$63:V98)),5)=2)),ROUND(V$46/_xlfn.DAYS(V$16,U$16)*IF(YEAR(U$16+1)=$D99,_xlfn.DAYS(DATE($D99,12,31),U$16)+1,IF(AND(YEAR(U$16+1)&lt;$D99,$D99&lt;YEAR(V$16)),_xlfn.DAYS(DATE($D99,12,31),DATE($D99,1,1))+1,0)),0))</f>
        <v>0</v>
      </c>
      <c r="W99" s="122" cm="1">
        <f t="array" ref="W99">IF(YEAR(W$16)=$D99, W$46-SUM(_xlfn._xlws.FILTER(W$63:W98,MOD(_xlfn.SEQUENCE(ROWS(W$63:W98)),5)=2)),ROUND(W$46/_xlfn.DAYS(W$16,V$16)*IF(YEAR(V$16+1)=$D99,_xlfn.DAYS(DATE($D99,12,31),V$16)+1,IF(AND(YEAR(V$16+1)&lt;$D99,$D99&lt;YEAR(W$16)),_xlfn.DAYS(DATE($D99,12,31),DATE($D99,1,1))+1,0)),0))</f>
        <v>0</v>
      </c>
      <c r="X99" s="122" cm="1">
        <f t="array" ref="X99">IF(YEAR(X$16)=$D99, X$46-SUM(_xlfn._xlws.FILTER(X$63:X98,MOD(_xlfn.SEQUENCE(ROWS(X$63:X98)),5)=2)),ROUND(X$46/_xlfn.DAYS(X$16,W$16)*IF(YEAR(W$16+1)=$D99,_xlfn.DAYS(DATE($D99,12,31),W$16)+1,IF(AND(YEAR(W$16+1)&lt;$D99,$D99&lt;YEAR(X$16)),_xlfn.DAYS(DATE($D99,12,31),DATE($D99,1,1))+1,0)),0))</f>
        <v>0</v>
      </c>
    </row>
    <row r="100" spans="1:24" ht="17" hidden="1" outlineLevel="1" x14ac:dyDescent="0.25">
      <c r="A100" s="5">
        <v>29</v>
      </c>
      <c r="B100" s="129" t="s">
        <v>166</v>
      </c>
      <c r="C100" s="120" t="s">
        <v>167</v>
      </c>
      <c r="D100" s="121">
        <f t="shared" si="42"/>
        <v>2027</v>
      </c>
      <c r="E100" s="123">
        <f>E98-E99</f>
        <v>0</v>
      </c>
      <c r="F100" s="123">
        <f t="shared" ref="F100:X100" si="51">F98-F99</f>
        <v>0</v>
      </c>
      <c r="G100" s="123">
        <f t="shared" si="51"/>
        <v>0</v>
      </c>
      <c r="H100" s="123">
        <f t="shared" si="51"/>
        <v>0</v>
      </c>
      <c r="I100" s="123">
        <f t="shared" si="51"/>
        <v>0</v>
      </c>
      <c r="J100" s="123">
        <f t="shared" si="51"/>
        <v>0</v>
      </c>
      <c r="K100" s="123">
        <f t="shared" si="51"/>
        <v>11361</v>
      </c>
      <c r="L100" s="123">
        <f t="shared" si="51"/>
        <v>4678</v>
      </c>
      <c r="M100" s="123">
        <f t="shared" si="51"/>
        <v>0</v>
      </c>
      <c r="N100" s="123">
        <f t="shared" si="51"/>
        <v>0</v>
      </c>
      <c r="O100" s="123">
        <f t="shared" si="51"/>
        <v>0</v>
      </c>
      <c r="P100" s="123">
        <f t="shared" si="51"/>
        <v>0</v>
      </c>
      <c r="Q100" s="123">
        <f t="shared" si="51"/>
        <v>0</v>
      </c>
      <c r="R100" s="123">
        <f t="shared" si="51"/>
        <v>0</v>
      </c>
      <c r="S100" s="123">
        <f t="shared" si="51"/>
        <v>0</v>
      </c>
      <c r="T100" s="123">
        <f t="shared" si="51"/>
        <v>0</v>
      </c>
      <c r="U100" s="123">
        <f t="shared" si="51"/>
        <v>0</v>
      </c>
      <c r="V100" s="123">
        <f t="shared" si="51"/>
        <v>0</v>
      </c>
      <c r="W100" s="123">
        <f t="shared" si="51"/>
        <v>0</v>
      </c>
      <c r="X100" s="123">
        <f t="shared" si="51"/>
        <v>0</v>
      </c>
    </row>
    <row r="101" spans="1:24" ht="17" hidden="1" outlineLevel="1" x14ac:dyDescent="0.25">
      <c r="A101" s="5">
        <v>31</v>
      </c>
      <c r="B101" s="129" t="s">
        <v>168</v>
      </c>
      <c r="C101" s="120" t="s">
        <v>169</v>
      </c>
      <c r="D101" s="121">
        <f t="shared" si="42"/>
        <v>2027</v>
      </c>
      <c r="E101" s="122" cm="1">
        <f t="array" ref="E101">IF(YEAR(E$16)=$D101, E$59-SUM(_xlfn._xlws.FILTER(E$63:E100,MOD(_xlfn.SEQUENCE(ROWS(E$63:E100)),5)=4)),ROUND(E$59/_xlfn.DAYS(E$16,D$16)*IF(YEAR(D$16+1)=$D101,_xlfn.DAYS(DATE($D101,12,31),D$16)+1,IF(AND(YEAR(D$16+1)&lt;$D101,$D101&lt;YEAR(E$16)),_xlfn.DAYS(DATE($D101,12,31),DATE($D101,1,1))+1,0)),0))</f>
        <v>0</v>
      </c>
      <c r="F101" s="122" cm="1">
        <f t="array" ref="F101">IF(YEAR(F$16)=$D101, F$59-SUM(_xlfn._xlws.FILTER(F$63:F100,MOD(_xlfn.SEQUENCE(ROWS(F$63:F100)),5)=4)),ROUND(F$59/_xlfn.DAYS(F$16,E$16)*IF(YEAR(E$16+1)=$D101,_xlfn.DAYS(DATE($D101,12,31),E$16)+1,IF(AND(YEAR(E$16+1)&lt;$D101,$D101&lt;YEAR(F$16)),_xlfn.DAYS(DATE($D101,12,31),DATE($D101,1,1))+1,0)),0))</f>
        <v>0</v>
      </c>
      <c r="G101" s="122" cm="1">
        <f t="array" ref="G101">IF(YEAR(G$16)=$D101, G$59-SUM(_xlfn._xlws.FILTER(G$63:G100,MOD(_xlfn.SEQUENCE(ROWS(G$63:G100)),5)=4)),ROUND(G$59/_xlfn.DAYS(G$16,F$16)*IF(YEAR(F$16+1)=$D101,_xlfn.DAYS(DATE($D101,12,31),F$16)+1,IF(AND(YEAR(F$16+1)&lt;$D101,$D101&lt;YEAR(G$16)),_xlfn.DAYS(DATE($D101,12,31),DATE($D101,1,1))+1,0)),0))</f>
        <v>0</v>
      </c>
      <c r="H101" s="122" cm="1">
        <f t="array" ref="H101">IF(YEAR(H$16)=$D101, H$59-SUM(_xlfn._xlws.FILTER(H$63:H100,MOD(_xlfn.SEQUENCE(ROWS(H$63:H100)),5)=4)),ROUND(H$59/_xlfn.DAYS(H$16,G$16)*IF(YEAR(G$16+1)=$D101,_xlfn.DAYS(DATE($D101,12,31),G$16)+1,IF(AND(YEAR(G$16+1)&lt;$D101,$D101&lt;YEAR(H$16)),_xlfn.DAYS(DATE($D101,12,31),DATE($D101,1,1))+1,0)),0))</f>
        <v>0</v>
      </c>
      <c r="I101" s="122" cm="1">
        <f t="array" ref="I101">IF(YEAR(I$16)=$D101, I$59-SUM(_xlfn._xlws.FILTER(I$63:I100,MOD(_xlfn.SEQUENCE(ROWS(I$63:I100)),5)=4)),ROUND(I$59/_xlfn.DAYS(I$16,H$16)*IF(YEAR(H$16+1)=$D101,_xlfn.DAYS(DATE($D101,12,31),H$16)+1,IF(AND(YEAR(H$16+1)&lt;$D101,$D101&lt;YEAR(I$16)),_xlfn.DAYS(DATE($D101,12,31),DATE($D101,1,1))+1,0)),0))</f>
        <v>0</v>
      </c>
      <c r="J101" s="122" cm="1">
        <f t="array" ref="J101">IF(YEAR(J$16)=$D101, J$59-SUM(_xlfn._xlws.FILTER(J$63:J100,MOD(_xlfn.SEQUENCE(ROWS(J$63:J100)),5)=4)),ROUND(J$59/_xlfn.DAYS(J$16,I$16)*IF(YEAR(I$16+1)=$D101,_xlfn.DAYS(DATE($D101,12,31),I$16)+1,IF(AND(YEAR(I$16+1)&lt;$D101,$D101&lt;YEAR(J$16)),_xlfn.DAYS(DATE($D101,12,31),DATE($D101,1,1))+1,0)),0))</f>
        <v>0</v>
      </c>
      <c r="K101" s="122" cm="1">
        <f t="array" ref="K101">IF(YEAR(K$16)=$D101, K$59-SUM(_xlfn._xlws.FILTER(K$63:K100,MOD(_xlfn.SEQUENCE(ROWS(K$63:K100)),5)=4)),ROUND(K$59/_xlfn.DAYS(K$16,J$16)*IF(YEAR(J$16+1)=$D101,_xlfn.DAYS(DATE($D101,12,31),J$16)+1,IF(AND(YEAR(J$16+1)&lt;$D101,$D101&lt;YEAR(K$16)),_xlfn.DAYS(DATE($D101,12,31),DATE($D101,1,1))+1,0)),0))</f>
        <v>13366</v>
      </c>
      <c r="L101" s="122" cm="1">
        <f t="array" ref="L101">IF(YEAR(L$16)=$D101, L$59-SUM(_xlfn._xlws.FILTER(L$63:L100,MOD(_xlfn.SEQUENCE(ROWS(L$63:L100)),5)=4)),ROUND(L$59/_xlfn.DAYS(L$16,K$16)*IF(YEAR(K$16+1)=$D101,_xlfn.DAYS(DATE($D101,12,31),K$16)+1,IF(AND(YEAR(K$16+1)&lt;$D101,$D101&lt;YEAR(L$16)),_xlfn.DAYS(DATE($D101,12,31),DATE($D101,1,1))+1,0)),0))</f>
        <v>5504</v>
      </c>
      <c r="M101" s="122" cm="1">
        <f t="array" ref="M101">IF(YEAR(M$16)=$D101, M$59-SUM(_xlfn._xlws.FILTER(M$63:M100,MOD(_xlfn.SEQUENCE(ROWS(M$63:M100)),5)=4)),ROUND(M$59/_xlfn.DAYS(M$16,L$16)*IF(YEAR(L$16+1)=$D101,_xlfn.DAYS(DATE($D101,12,31),L$16)+1,IF(AND(YEAR(L$16+1)&lt;$D101,$D101&lt;YEAR(M$16)),_xlfn.DAYS(DATE($D101,12,31),DATE($D101,1,1))+1,0)),0))</f>
        <v>0</v>
      </c>
      <c r="N101" s="122" cm="1">
        <f t="array" ref="N101">IF(YEAR(N$16)=$D101, N$59-SUM(_xlfn._xlws.FILTER(N$63:N100,MOD(_xlfn.SEQUENCE(ROWS(N$63:N100)),5)=4)),ROUND(N$59/_xlfn.DAYS(N$16,M$16)*IF(YEAR(M$16+1)=$D101,_xlfn.DAYS(DATE($D101,12,31),M$16)+1,IF(AND(YEAR(M$16+1)&lt;$D101,$D101&lt;YEAR(N$16)),_xlfn.DAYS(DATE($D101,12,31),DATE($D101,1,1))+1,0)),0))</f>
        <v>0</v>
      </c>
      <c r="O101" s="122" cm="1">
        <f t="array" ref="O101">IF(YEAR(O$16)=$D101, O$59-SUM(_xlfn._xlws.FILTER(O$63:O100,MOD(_xlfn.SEQUENCE(ROWS(O$63:O100)),5)=4)),ROUND(O$59/_xlfn.DAYS(O$16,N$16)*IF(YEAR(N$16+1)=$D101,_xlfn.DAYS(DATE($D101,12,31),N$16)+1,IF(AND(YEAR(N$16+1)&lt;$D101,$D101&lt;YEAR(O$16)),_xlfn.DAYS(DATE($D101,12,31),DATE($D101,1,1))+1,0)),0))</f>
        <v>0</v>
      </c>
      <c r="P101" s="122" cm="1">
        <f t="array" ref="P101">IF(YEAR(P$16)=$D101, P$59-SUM(_xlfn._xlws.FILTER(P$63:P100,MOD(_xlfn.SEQUENCE(ROWS(P$63:P100)),5)=4)),ROUND(P$59/_xlfn.DAYS(P$16,O$16)*IF(YEAR(O$16+1)=$D101,_xlfn.DAYS(DATE($D101,12,31),O$16)+1,IF(AND(YEAR(O$16+1)&lt;$D101,$D101&lt;YEAR(P$16)),_xlfn.DAYS(DATE($D101,12,31),DATE($D101,1,1))+1,0)),0))</f>
        <v>0</v>
      </c>
      <c r="Q101" s="122" cm="1">
        <f t="array" ref="Q101">IF(YEAR(Q$16)=$D101, Q$59-SUM(_xlfn._xlws.FILTER(Q$63:Q100,MOD(_xlfn.SEQUENCE(ROWS(Q$63:Q100)),5)=4)),ROUND(Q$59/_xlfn.DAYS(Q$16,P$16)*IF(YEAR(P$16+1)=$D101,_xlfn.DAYS(DATE($D101,12,31),P$16)+1,IF(AND(YEAR(P$16+1)&lt;$D101,$D101&lt;YEAR(Q$16)),_xlfn.DAYS(DATE($D101,12,31),DATE($D101,1,1))+1,0)),0))</f>
        <v>0</v>
      </c>
      <c r="R101" s="122" cm="1">
        <f t="array" ref="R101">IF(YEAR(R$16)=$D101, R$59-SUM(_xlfn._xlws.FILTER(R$63:R100,MOD(_xlfn.SEQUENCE(ROWS(R$63:R100)),5)=4)),ROUND(R$59/_xlfn.DAYS(R$16,Q$16)*IF(YEAR(Q$16+1)=$D101,_xlfn.DAYS(DATE($D101,12,31),Q$16)+1,IF(AND(YEAR(Q$16+1)&lt;$D101,$D101&lt;YEAR(R$16)),_xlfn.DAYS(DATE($D101,12,31),DATE($D101,1,1))+1,0)),0))</f>
        <v>0</v>
      </c>
      <c r="S101" s="122" cm="1">
        <f t="array" ref="S101">IF(YEAR(S$16)=$D101, S$59-SUM(_xlfn._xlws.FILTER(S$63:S100,MOD(_xlfn.SEQUENCE(ROWS(S$63:S100)),5)=4)),ROUND(S$59/_xlfn.DAYS(S$16,R$16)*IF(YEAR(R$16+1)=$D101,_xlfn.DAYS(DATE($D101,12,31),R$16)+1,IF(AND(YEAR(R$16+1)&lt;$D101,$D101&lt;YEAR(S$16)),_xlfn.DAYS(DATE($D101,12,31),DATE($D101,1,1))+1,0)),0))</f>
        <v>0</v>
      </c>
      <c r="T101" s="122" cm="1">
        <f t="array" ref="T101">IF(YEAR(T$16)=$D101, T$59-SUM(_xlfn._xlws.FILTER(T$63:T100,MOD(_xlfn.SEQUENCE(ROWS(T$63:T100)),5)=4)),ROUND(T$59/_xlfn.DAYS(T$16,S$16)*IF(YEAR(S$16+1)=$D101,_xlfn.DAYS(DATE($D101,12,31),S$16)+1,IF(AND(YEAR(S$16+1)&lt;$D101,$D101&lt;YEAR(T$16)),_xlfn.DAYS(DATE($D101,12,31),DATE($D101,1,1))+1,0)),0))</f>
        <v>0</v>
      </c>
      <c r="U101" s="122" cm="1">
        <f t="array" ref="U101">IF(YEAR(U$16)=$D101, U$59-SUM(_xlfn._xlws.FILTER(U$63:U100,MOD(_xlfn.SEQUENCE(ROWS(U$63:U100)),5)=4)),ROUND(U$59/_xlfn.DAYS(U$16,T$16)*IF(YEAR(T$16+1)=$D101,_xlfn.DAYS(DATE($D101,12,31),T$16)+1,IF(AND(YEAR(T$16+1)&lt;$D101,$D101&lt;YEAR(U$16)),_xlfn.DAYS(DATE($D101,12,31),DATE($D101,1,1))+1,0)),0))</f>
        <v>0</v>
      </c>
      <c r="V101" s="122" cm="1">
        <f t="array" ref="V101">IF(YEAR(V$16)=$D101, V$59-SUM(_xlfn._xlws.FILTER(V$63:V100,MOD(_xlfn.SEQUENCE(ROWS(V$63:V100)),5)=4)),ROUND(V$59/_xlfn.DAYS(V$16,U$16)*IF(YEAR(U$16+1)=$D101,_xlfn.DAYS(DATE($D101,12,31),U$16)+1,IF(AND(YEAR(U$16+1)&lt;$D101,$D101&lt;YEAR(V$16)),_xlfn.DAYS(DATE($D101,12,31),DATE($D101,1,1))+1,0)),0))</f>
        <v>0</v>
      </c>
      <c r="W101" s="122" cm="1">
        <f t="array" ref="W101">IF(YEAR(W$16)=$D101, W$59-SUM(_xlfn._xlws.FILTER(W$63:W100,MOD(_xlfn.SEQUENCE(ROWS(W$63:W100)),5)=4)),ROUND(W$59/_xlfn.DAYS(W$16,V$16)*IF(YEAR(V$16+1)=$D101,_xlfn.DAYS(DATE($D101,12,31),V$16)+1,IF(AND(YEAR(V$16+1)&lt;$D101,$D101&lt;YEAR(W$16)),_xlfn.DAYS(DATE($D101,12,31),DATE($D101,1,1))+1,0)),0))</f>
        <v>0</v>
      </c>
      <c r="X101" s="122" cm="1">
        <f t="array" ref="X101">IF(YEAR(X$16)=$D101, X$59-SUM(_xlfn._xlws.FILTER(X$63:X100,MOD(_xlfn.SEQUENCE(ROWS(X$63:X100)),5)=4)),ROUND(X$59/_xlfn.DAYS(X$16,W$16)*IF(YEAR(W$16+1)=$D101,_xlfn.DAYS(DATE($D101,12,31),W$16)+1,IF(AND(YEAR(W$16+1)&lt;$D101,$D101&lt;YEAR(X$16)),_xlfn.DAYS(DATE($D101,12,31),DATE($D101,1,1))+1,0)),0))</f>
        <v>0</v>
      </c>
    </row>
    <row r="102" spans="1:24" ht="17" hidden="1" outlineLevel="1" x14ac:dyDescent="0.25">
      <c r="A102" s="5">
        <v>33</v>
      </c>
      <c r="B102" s="129" t="s">
        <v>170</v>
      </c>
      <c r="C102" s="124" t="s">
        <v>171</v>
      </c>
      <c r="D102" s="125">
        <f t="shared" si="42"/>
        <v>2027</v>
      </c>
      <c r="E102" s="126">
        <f>E98-E101</f>
        <v>0</v>
      </c>
      <c r="F102" s="126">
        <f t="shared" ref="F102:X102" si="52">F98-F101</f>
        <v>0</v>
      </c>
      <c r="G102" s="126">
        <f t="shared" si="52"/>
        <v>0</v>
      </c>
      <c r="H102" s="126">
        <f t="shared" si="52"/>
        <v>0</v>
      </c>
      <c r="I102" s="126">
        <f t="shared" si="52"/>
        <v>0</v>
      </c>
      <c r="J102" s="126">
        <f t="shared" si="52"/>
        <v>0</v>
      </c>
      <c r="K102" s="126">
        <f t="shared" si="52"/>
        <v>0</v>
      </c>
      <c r="L102" s="126">
        <f t="shared" si="52"/>
        <v>0</v>
      </c>
      <c r="M102" s="126">
        <f t="shared" si="52"/>
        <v>0</v>
      </c>
      <c r="N102" s="126">
        <f t="shared" si="52"/>
        <v>0</v>
      </c>
      <c r="O102" s="126">
        <f t="shared" si="52"/>
        <v>0</v>
      </c>
      <c r="P102" s="126">
        <f t="shared" si="52"/>
        <v>0</v>
      </c>
      <c r="Q102" s="126">
        <f t="shared" si="52"/>
        <v>0</v>
      </c>
      <c r="R102" s="126">
        <f t="shared" si="52"/>
        <v>0</v>
      </c>
      <c r="S102" s="126">
        <f t="shared" si="52"/>
        <v>0</v>
      </c>
      <c r="T102" s="126">
        <f t="shared" si="52"/>
        <v>0</v>
      </c>
      <c r="U102" s="126">
        <f t="shared" si="52"/>
        <v>0</v>
      </c>
      <c r="V102" s="126">
        <f t="shared" si="52"/>
        <v>0</v>
      </c>
      <c r="W102" s="126">
        <f t="shared" si="52"/>
        <v>0</v>
      </c>
      <c r="X102" s="126">
        <f t="shared" si="52"/>
        <v>0</v>
      </c>
    </row>
    <row r="103" spans="1:24" ht="17" hidden="1" outlineLevel="1" x14ac:dyDescent="0.25">
      <c r="A103" s="5">
        <v>27</v>
      </c>
      <c r="B103" s="37" t="s">
        <v>162</v>
      </c>
      <c r="C103" s="114" t="s">
        <v>163</v>
      </c>
      <c r="D103" s="115">
        <f t="shared" si="42"/>
        <v>2028</v>
      </c>
      <c r="E103" s="116" cm="1">
        <f t="array" ref="E103">IF(YEAR(E$16)=$D103, E$44-SUM(_xlfn._xlws.FILTER(E$63:E102,MOD(_xlfn.SEQUENCE(ROWS(E$63:E102)),5)=1)),ROUND(E$44/_xlfn.DAYS(E$16,D$16)*IF(YEAR(D$16+1)=$D103,_xlfn.DAYS(DATE($D103,12,31),D$16)+1,IF(AND(YEAR(D$16+1)&lt;$D103,$D103&lt;YEAR(E$16)),_xlfn.DAYS(DATE($D103,12,31),DATE($D103,1,1))+1,0)),0))</f>
        <v>0</v>
      </c>
      <c r="F103" s="116" cm="1">
        <f t="array" ref="F103">IF(YEAR(F$16)=$D103, F$44-SUM(_xlfn._xlws.FILTER(F$63:F102,MOD(_xlfn.SEQUENCE(ROWS(F$63:F102)),5)=1)),ROUND(F$44/_xlfn.DAYS(F$16,E$16)*IF(YEAR(E$16+1)=$D103,_xlfn.DAYS(DATE($D103,12,31),E$16)+1,IF(AND(YEAR(E$16+1)&lt;$D103,$D103&lt;YEAR(F$16)),_xlfn.DAYS(DATE($D103,12,31),DATE($D103,1,1))+1,0)),0))</f>
        <v>0</v>
      </c>
      <c r="G103" s="116" cm="1">
        <f t="array" ref="G103">IF(YEAR(G$16)=$D103, G$44-SUM(_xlfn._xlws.FILTER(G$63:G102,MOD(_xlfn.SEQUENCE(ROWS(G$63:G102)),5)=1)),ROUND(G$44/_xlfn.DAYS(G$16,F$16)*IF(YEAR(F$16+1)=$D103,_xlfn.DAYS(DATE($D103,12,31),F$16)+1,IF(AND(YEAR(F$16+1)&lt;$D103,$D103&lt;YEAR(G$16)),_xlfn.DAYS(DATE($D103,12,31),DATE($D103,1,1))+1,0)),0))</f>
        <v>0</v>
      </c>
      <c r="H103" s="116" cm="1">
        <f t="array" ref="H103">IF(YEAR(H$16)=$D103, H$44-SUM(_xlfn._xlws.FILTER(H$63:H102,MOD(_xlfn.SEQUENCE(ROWS(H$63:H102)),5)=1)),ROUND(H$44/_xlfn.DAYS(H$16,G$16)*IF(YEAR(G$16+1)=$D103,_xlfn.DAYS(DATE($D103,12,31),G$16)+1,IF(AND(YEAR(G$16+1)&lt;$D103,$D103&lt;YEAR(H$16)),_xlfn.DAYS(DATE($D103,12,31),DATE($D103,1,1))+1,0)),0))</f>
        <v>0</v>
      </c>
      <c r="I103" s="116" cm="1">
        <f t="array" ref="I103">IF(YEAR(I$16)=$D103, I$44-SUM(_xlfn._xlws.FILTER(I$63:I102,MOD(_xlfn.SEQUENCE(ROWS(I$63:I102)),5)=1)),ROUND(I$44/_xlfn.DAYS(I$16,H$16)*IF(YEAR(H$16+1)=$D103,_xlfn.DAYS(DATE($D103,12,31),H$16)+1,IF(AND(YEAR(H$16+1)&lt;$D103,$D103&lt;YEAR(I$16)),_xlfn.DAYS(DATE($D103,12,31),DATE($D103,1,1))+1,0)),0))</f>
        <v>0</v>
      </c>
      <c r="J103" s="116" cm="1">
        <f t="array" ref="J103">IF(YEAR(J$16)=$D103, J$44-SUM(_xlfn._xlws.FILTER(J$63:J102,MOD(_xlfn.SEQUENCE(ROWS(J$63:J102)),5)=1)),ROUND(J$44/_xlfn.DAYS(J$16,I$16)*IF(YEAR(I$16+1)=$D103,_xlfn.DAYS(DATE($D103,12,31),I$16)+1,IF(AND(YEAR(I$16+1)&lt;$D103,$D103&lt;YEAR(J$16)),_xlfn.DAYS(DATE($D103,12,31),DATE($D103,1,1))+1,0)),0))</f>
        <v>0</v>
      </c>
      <c r="K103" s="116" cm="1">
        <f t="array" ref="K103">IF(YEAR(K$16)=$D103, K$44-SUM(_xlfn._xlws.FILTER(K$63:K102,MOD(_xlfn.SEQUENCE(ROWS(K$63:K102)),5)=1)),ROUND(K$44/_xlfn.DAYS(K$16,J$16)*IF(YEAR(J$16+1)=$D103,_xlfn.DAYS(DATE($D103,12,31),J$16)+1,IF(AND(YEAR(J$16+1)&lt;$D103,$D103&lt;YEAR(K$16)),_xlfn.DAYS(DATE($D103,12,31),DATE($D103,1,1))+1,0)),0))</f>
        <v>0</v>
      </c>
      <c r="L103" s="116" cm="1">
        <f t="array" ref="L103">IF(YEAR(L$16)=$D103, L$44-SUM(_xlfn._xlws.FILTER(L$63:L102,MOD(_xlfn.SEQUENCE(ROWS(L$63:L102)),5)=1)),ROUND(L$44/_xlfn.DAYS(L$16,K$16)*IF(YEAR(K$16+1)=$D103,_xlfn.DAYS(DATE($D103,12,31),K$16)+1,IF(AND(YEAR(K$16+1)&lt;$D103,$D103&lt;YEAR(L$16)),_xlfn.DAYS(DATE($D103,12,31),DATE($D103,1,1))+1,0)),0))</f>
        <v>13149</v>
      </c>
      <c r="M103" s="116" cm="1">
        <f t="array" ref="M103">IF(YEAR(M$16)=$D103, M$44-SUM(_xlfn._xlws.FILTER(M$63:M102,MOD(_xlfn.SEQUENCE(ROWS(M$63:M102)),5)=1)),ROUND(M$44/_xlfn.DAYS(M$16,L$16)*IF(YEAR(L$16+1)=$D103,_xlfn.DAYS(DATE($D103,12,31),L$16)+1,IF(AND(YEAR(L$16+1)&lt;$D103,$D103&lt;YEAR(M$16)),_xlfn.DAYS(DATE($D103,12,31),DATE($D103,1,1))+1,0)),0))</f>
        <v>5409</v>
      </c>
      <c r="N103" s="116" cm="1">
        <f t="array" ref="N103">IF(YEAR(N$16)=$D103, N$44-SUM(_xlfn._xlws.FILTER(N$63:N102,MOD(_xlfn.SEQUENCE(ROWS(N$63:N102)),5)=1)),ROUND(N$44/_xlfn.DAYS(N$16,M$16)*IF(YEAR(M$16+1)=$D103,_xlfn.DAYS(DATE($D103,12,31),M$16)+1,IF(AND(YEAR(M$16+1)&lt;$D103,$D103&lt;YEAR(N$16)),_xlfn.DAYS(DATE($D103,12,31),DATE($D103,1,1))+1,0)),0))</f>
        <v>0</v>
      </c>
      <c r="O103" s="116" cm="1">
        <f t="array" ref="O103">IF(YEAR(O$16)=$D103, O$44-SUM(_xlfn._xlws.FILTER(O$63:O102,MOD(_xlfn.SEQUENCE(ROWS(O$63:O102)),5)=1)),ROUND(O$44/_xlfn.DAYS(O$16,N$16)*IF(YEAR(N$16+1)=$D103,_xlfn.DAYS(DATE($D103,12,31),N$16)+1,IF(AND(YEAR(N$16+1)&lt;$D103,$D103&lt;YEAR(O$16)),_xlfn.DAYS(DATE($D103,12,31),DATE($D103,1,1))+1,0)),0))</f>
        <v>0</v>
      </c>
      <c r="P103" s="116" cm="1">
        <f t="array" ref="P103">IF(YEAR(P$16)=$D103, P$44-SUM(_xlfn._xlws.FILTER(P$63:P102,MOD(_xlfn.SEQUENCE(ROWS(P$63:P102)),5)=1)),ROUND(P$44/_xlfn.DAYS(P$16,O$16)*IF(YEAR(O$16+1)=$D103,_xlfn.DAYS(DATE($D103,12,31),O$16)+1,IF(AND(YEAR(O$16+1)&lt;$D103,$D103&lt;YEAR(P$16)),_xlfn.DAYS(DATE($D103,12,31),DATE($D103,1,1))+1,0)),0))</f>
        <v>0</v>
      </c>
      <c r="Q103" s="116" cm="1">
        <f t="array" ref="Q103">IF(YEAR(Q$16)=$D103, Q$44-SUM(_xlfn._xlws.FILTER(Q$63:Q102,MOD(_xlfn.SEQUENCE(ROWS(Q$63:Q102)),5)=1)),ROUND(Q$44/_xlfn.DAYS(Q$16,P$16)*IF(YEAR(P$16+1)=$D103,_xlfn.DAYS(DATE($D103,12,31),P$16)+1,IF(AND(YEAR(P$16+1)&lt;$D103,$D103&lt;YEAR(Q$16)),_xlfn.DAYS(DATE($D103,12,31),DATE($D103,1,1))+1,0)),0))</f>
        <v>0</v>
      </c>
      <c r="R103" s="116" cm="1">
        <f t="array" ref="R103">IF(YEAR(R$16)=$D103, R$44-SUM(_xlfn._xlws.FILTER(R$63:R102,MOD(_xlfn.SEQUENCE(ROWS(R$63:R102)),5)=1)),ROUND(R$44/_xlfn.DAYS(R$16,Q$16)*IF(YEAR(Q$16+1)=$D103,_xlfn.DAYS(DATE($D103,12,31),Q$16)+1,IF(AND(YEAR(Q$16+1)&lt;$D103,$D103&lt;YEAR(R$16)),_xlfn.DAYS(DATE($D103,12,31),DATE($D103,1,1))+1,0)),0))</f>
        <v>0</v>
      </c>
      <c r="S103" s="116" cm="1">
        <f t="array" ref="S103">IF(YEAR(S$16)=$D103, S$44-SUM(_xlfn._xlws.FILTER(S$63:S102,MOD(_xlfn.SEQUENCE(ROWS(S$63:S102)),5)=1)),ROUND(S$44/_xlfn.DAYS(S$16,R$16)*IF(YEAR(R$16+1)=$D103,_xlfn.DAYS(DATE($D103,12,31),R$16)+1,IF(AND(YEAR(R$16+1)&lt;$D103,$D103&lt;YEAR(S$16)),_xlfn.DAYS(DATE($D103,12,31),DATE($D103,1,1))+1,0)),0))</f>
        <v>0</v>
      </c>
      <c r="T103" s="116" cm="1">
        <f t="array" ref="T103">IF(YEAR(T$16)=$D103, T$44-SUM(_xlfn._xlws.FILTER(T$63:T102,MOD(_xlfn.SEQUENCE(ROWS(T$63:T102)),5)=1)),ROUND(T$44/_xlfn.DAYS(T$16,S$16)*IF(YEAR(S$16+1)=$D103,_xlfn.DAYS(DATE($D103,12,31),S$16)+1,IF(AND(YEAR(S$16+1)&lt;$D103,$D103&lt;YEAR(T$16)),_xlfn.DAYS(DATE($D103,12,31),DATE($D103,1,1))+1,0)),0))</f>
        <v>0</v>
      </c>
      <c r="U103" s="116" cm="1">
        <f t="array" ref="U103">IF(YEAR(U$16)=$D103, U$44-SUM(_xlfn._xlws.FILTER(U$63:U102,MOD(_xlfn.SEQUENCE(ROWS(U$63:U102)),5)=1)),ROUND(U$44/_xlfn.DAYS(U$16,T$16)*IF(YEAR(T$16+1)=$D103,_xlfn.DAYS(DATE($D103,12,31),T$16)+1,IF(AND(YEAR(T$16+1)&lt;$D103,$D103&lt;YEAR(U$16)),_xlfn.DAYS(DATE($D103,12,31),DATE($D103,1,1))+1,0)),0))</f>
        <v>0</v>
      </c>
      <c r="V103" s="116" cm="1">
        <f t="array" ref="V103">IF(YEAR(V$16)=$D103, V$44-SUM(_xlfn._xlws.FILTER(V$63:V102,MOD(_xlfn.SEQUENCE(ROWS(V$63:V102)),5)=1)),ROUND(V$44/_xlfn.DAYS(V$16,U$16)*IF(YEAR(U$16+1)=$D103,_xlfn.DAYS(DATE($D103,12,31),U$16)+1,IF(AND(YEAR(U$16+1)&lt;$D103,$D103&lt;YEAR(V$16)),_xlfn.DAYS(DATE($D103,12,31),DATE($D103,1,1))+1,0)),0))</f>
        <v>0</v>
      </c>
      <c r="W103" s="116" cm="1">
        <f t="array" ref="W103">IF(YEAR(W$16)=$D103, W$44-SUM(_xlfn._xlws.FILTER(W$63:W102,MOD(_xlfn.SEQUENCE(ROWS(W$63:W102)),5)=1)),ROUND(W$44/_xlfn.DAYS(W$16,V$16)*IF(YEAR(V$16+1)=$D103,_xlfn.DAYS(DATE($D103,12,31),V$16)+1,IF(AND(YEAR(V$16+1)&lt;$D103,$D103&lt;YEAR(W$16)),_xlfn.DAYS(DATE($D103,12,31),DATE($D103,1,1))+1,0)),0))</f>
        <v>0</v>
      </c>
      <c r="X103" s="116" cm="1">
        <f t="array" ref="X103">IF(YEAR(X$16)=$D103, X$44-SUM(_xlfn._xlws.FILTER(X$63:X102,MOD(_xlfn.SEQUENCE(ROWS(X$63:X102)),5)=1)),ROUND(X$44/_xlfn.DAYS(X$16,W$16)*IF(YEAR(W$16+1)=$D103,_xlfn.DAYS(DATE($D103,12,31),W$16)+1,IF(AND(YEAR(W$16+1)&lt;$D103,$D103&lt;YEAR(X$16)),_xlfn.DAYS(DATE($D103,12,31),DATE($D103,1,1))+1,0)),0))</f>
        <v>0</v>
      </c>
    </row>
    <row r="104" spans="1:24" ht="17" hidden="1" outlineLevel="1" x14ac:dyDescent="0.25">
      <c r="A104" s="5">
        <v>28</v>
      </c>
      <c r="B104" s="129" t="s">
        <v>164</v>
      </c>
      <c r="C104" s="114" t="s">
        <v>165</v>
      </c>
      <c r="D104" s="115">
        <f t="shared" si="42"/>
        <v>2028</v>
      </c>
      <c r="E104" s="116" cm="1">
        <f t="array" ref="E104">IF(YEAR(E$16)=$D104, E$46-SUM(_xlfn._xlws.FILTER(E$63:E103,MOD(_xlfn.SEQUENCE(ROWS(E$63:E103)),5)=2)),ROUND(E$46/_xlfn.DAYS(E$16,D$16)*IF(YEAR(D$16+1)=$D104,_xlfn.DAYS(DATE($D104,12,31),D$16)+1,IF(AND(YEAR(D$16+1)&lt;$D104,$D104&lt;YEAR(E$16)),_xlfn.DAYS(DATE($D104,12,31),DATE($D104,1,1))+1,0)),0))</f>
        <v>0</v>
      </c>
      <c r="F104" s="116" cm="1">
        <f t="array" ref="F104">IF(YEAR(F$16)=$D104, F$46-SUM(_xlfn._xlws.FILTER(F$63:F103,MOD(_xlfn.SEQUENCE(ROWS(F$63:F103)),5)=2)),ROUND(F$46/_xlfn.DAYS(F$16,E$16)*IF(YEAR(E$16+1)=$D104,_xlfn.DAYS(DATE($D104,12,31),E$16)+1,IF(AND(YEAR(E$16+1)&lt;$D104,$D104&lt;YEAR(F$16)),_xlfn.DAYS(DATE($D104,12,31),DATE($D104,1,1))+1,0)),0))</f>
        <v>0</v>
      </c>
      <c r="G104" s="116" cm="1">
        <f t="array" ref="G104">IF(YEAR(G$16)=$D104, G$46-SUM(_xlfn._xlws.FILTER(G$63:G103,MOD(_xlfn.SEQUENCE(ROWS(G$63:G103)),5)=2)),ROUND(G$46/_xlfn.DAYS(G$16,F$16)*IF(YEAR(F$16+1)=$D104,_xlfn.DAYS(DATE($D104,12,31),F$16)+1,IF(AND(YEAR(F$16+1)&lt;$D104,$D104&lt;YEAR(G$16)),_xlfn.DAYS(DATE($D104,12,31),DATE($D104,1,1))+1,0)),0))</f>
        <v>0</v>
      </c>
      <c r="H104" s="116" cm="1">
        <f t="array" ref="H104">IF(YEAR(H$16)=$D104, H$46-SUM(_xlfn._xlws.FILTER(H$63:H103,MOD(_xlfn.SEQUENCE(ROWS(H$63:H103)),5)=2)),ROUND(H$46/_xlfn.DAYS(H$16,G$16)*IF(YEAR(G$16+1)=$D104,_xlfn.DAYS(DATE($D104,12,31),G$16)+1,IF(AND(YEAR(G$16+1)&lt;$D104,$D104&lt;YEAR(H$16)),_xlfn.DAYS(DATE($D104,12,31),DATE($D104,1,1))+1,0)),0))</f>
        <v>0</v>
      </c>
      <c r="I104" s="116" cm="1">
        <f t="array" ref="I104">IF(YEAR(I$16)=$D104, I$46-SUM(_xlfn._xlws.FILTER(I$63:I103,MOD(_xlfn.SEQUENCE(ROWS(I$63:I103)),5)=2)),ROUND(I$46/_xlfn.DAYS(I$16,H$16)*IF(YEAR(H$16+1)=$D104,_xlfn.DAYS(DATE($D104,12,31),H$16)+1,IF(AND(YEAR(H$16+1)&lt;$D104,$D104&lt;YEAR(I$16)),_xlfn.DAYS(DATE($D104,12,31),DATE($D104,1,1))+1,0)),0))</f>
        <v>0</v>
      </c>
      <c r="J104" s="116" cm="1">
        <f t="array" ref="J104">IF(YEAR(J$16)=$D104, J$46-SUM(_xlfn._xlws.FILTER(J$63:J103,MOD(_xlfn.SEQUENCE(ROWS(J$63:J103)),5)=2)),ROUND(J$46/_xlfn.DAYS(J$16,I$16)*IF(YEAR(I$16+1)=$D104,_xlfn.DAYS(DATE($D104,12,31),I$16)+1,IF(AND(YEAR(I$16+1)&lt;$D104,$D104&lt;YEAR(J$16)),_xlfn.DAYS(DATE($D104,12,31),DATE($D104,1,1))+1,0)),0))</f>
        <v>0</v>
      </c>
      <c r="K104" s="116" cm="1">
        <f t="array" ref="K104">IF(YEAR(K$16)=$D104, K$46-SUM(_xlfn._xlws.FILTER(K$63:K103,MOD(_xlfn.SEQUENCE(ROWS(K$63:K103)),5)=2)),ROUND(K$46/_xlfn.DAYS(K$16,J$16)*IF(YEAR(J$16+1)=$D104,_xlfn.DAYS(DATE($D104,12,31),J$16)+1,IF(AND(YEAR(J$16+1)&lt;$D104,$D104&lt;YEAR(K$16)),_xlfn.DAYS(DATE($D104,12,31),DATE($D104,1,1))+1,0)),0))</f>
        <v>0</v>
      </c>
      <c r="L104" s="116" cm="1">
        <f t="array" ref="L104">IF(YEAR(L$16)=$D104, L$46-SUM(_xlfn._xlws.FILTER(L$63:L103,MOD(_xlfn.SEQUENCE(ROWS(L$63:L103)),5)=2)),ROUND(L$46/_xlfn.DAYS(L$16,K$16)*IF(YEAR(K$16+1)=$D104,_xlfn.DAYS(DATE($D104,12,31),K$16)+1,IF(AND(YEAR(K$16+1)&lt;$D104,$D104&lt;YEAR(L$16)),_xlfn.DAYS(DATE($D104,12,31),DATE($D104,1,1))+1,0)),0))</f>
        <v>1972</v>
      </c>
      <c r="M104" s="116" cm="1">
        <f t="array" ref="M104">IF(YEAR(M$16)=$D104, M$46-SUM(_xlfn._xlws.FILTER(M$63:M103,MOD(_xlfn.SEQUENCE(ROWS(M$63:M103)),5)=2)),ROUND(M$46/_xlfn.DAYS(M$16,L$16)*IF(YEAR(L$16+1)=$D104,_xlfn.DAYS(DATE($D104,12,31),L$16)+1,IF(AND(YEAR(L$16+1)&lt;$D104,$D104&lt;YEAR(M$16)),_xlfn.DAYS(DATE($D104,12,31),DATE($D104,1,1))+1,0)),0))</f>
        <v>812</v>
      </c>
      <c r="N104" s="116" cm="1">
        <f t="array" ref="N104">IF(YEAR(N$16)=$D104, N$46-SUM(_xlfn._xlws.FILTER(N$63:N103,MOD(_xlfn.SEQUENCE(ROWS(N$63:N103)),5)=2)),ROUND(N$46/_xlfn.DAYS(N$16,M$16)*IF(YEAR(M$16+1)=$D104,_xlfn.DAYS(DATE($D104,12,31),M$16)+1,IF(AND(YEAR(M$16+1)&lt;$D104,$D104&lt;YEAR(N$16)),_xlfn.DAYS(DATE($D104,12,31),DATE($D104,1,1))+1,0)),0))</f>
        <v>0</v>
      </c>
      <c r="O104" s="116" cm="1">
        <f t="array" ref="O104">IF(YEAR(O$16)=$D104, O$46-SUM(_xlfn._xlws.FILTER(O$63:O103,MOD(_xlfn.SEQUENCE(ROWS(O$63:O103)),5)=2)),ROUND(O$46/_xlfn.DAYS(O$16,N$16)*IF(YEAR(N$16+1)=$D104,_xlfn.DAYS(DATE($D104,12,31),N$16)+1,IF(AND(YEAR(N$16+1)&lt;$D104,$D104&lt;YEAR(O$16)),_xlfn.DAYS(DATE($D104,12,31),DATE($D104,1,1))+1,0)),0))</f>
        <v>0</v>
      </c>
      <c r="P104" s="116" cm="1">
        <f t="array" ref="P104">IF(YEAR(P$16)=$D104, P$46-SUM(_xlfn._xlws.FILTER(P$63:P103,MOD(_xlfn.SEQUENCE(ROWS(P$63:P103)),5)=2)),ROUND(P$46/_xlfn.DAYS(P$16,O$16)*IF(YEAR(O$16+1)=$D104,_xlfn.DAYS(DATE($D104,12,31),O$16)+1,IF(AND(YEAR(O$16+1)&lt;$D104,$D104&lt;YEAR(P$16)),_xlfn.DAYS(DATE($D104,12,31),DATE($D104,1,1))+1,0)),0))</f>
        <v>0</v>
      </c>
      <c r="Q104" s="116" cm="1">
        <f t="array" ref="Q104">IF(YEAR(Q$16)=$D104, Q$46-SUM(_xlfn._xlws.FILTER(Q$63:Q103,MOD(_xlfn.SEQUENCE(ROWS(Q$63:Q103)),5)=2)),ROUND(Q$46/_xlfn.DAYS(Q$16,P$16)*IF(YEAR(P$16+1)=$D104,_xlfn.DAYS(DATE($D104,12,31),P$16)+1,IF(AND(YEAR(P$16+1)&lt;$D104,$D104&lt;YEAR(Q$16)),_xlfn.DAYS(DATE($D104,12,31),DATE($D104,1,1))+1,0)),0))</f>
        <v>0</v>
      </c>
      <c r="R104" s="116" cm="1">
        <f t="array" ref="R104">IF(YEAR(R$16)=$D104, R$46-SUM(_xlfn._xlws.FILTER(R$63:R103,MOD(_xlfn.SEQUENCE(ROWS(R$63:R103)),5)=2)),ROUND(R$46/_xlfn.DAYS(R$16,Q$16)*IF(YEAR(Q$16+1)=$D104,_xlfn.DAYS(DATE($D104,12,31),Q$16)+1,IF(AND(YEAR(Q$16+1)&lt;$D104,$D104&lt;YEAR(R$16)),_xlfn.DAYS(DATE($D104,12,31),DATE($D104,1,1))+1,0)),0))</f>
        <v>0</v>
      </c>
      <c r="S104" s="116" cm="1">
        <f t="array" ref="S104">IF(YEAR(S$16)=$D104, S$46-SUM(_xlfn._xlws.FILTER(S$63:S103,MOD(_xlfn.SEQUENCE(ROWS(S$63:S103)),5)=2)),ROUND(S$46/_xlfn.DAYS(S$16,R$16)*IF(YEAR(R$16+1)=$D104,_xlfn.DAYS(DATE($D104,12,31),R$16)+1,IF(AND(YEAR(R$16+1)&lt;$D104,$D104&lt;YEAR(S$16)),_xlfn.DAYS(DATE($D104,12,31),DATE($D104,1,1))+1,0)),0))</f>
        <v>0</v>
      </c>
      <c r="T104" s="116" cm="1">
        <f t="array" ref="T104">IF(YEAR(T$16)=$D104, T$46-SUM(_xlfn._xlws.FILTER(T$63:T103,MOD(_xlfn.SEQUENCE(ROWS(T$63:T103)),5)=2)),ROUND(T$46/_xlfn.DAYS(T$16,S$16)*IF(YEAR(S$16+1)=$D104,_xlfn.DAYS(DATE($D104,12,31),S$16)+1,IF(AND(YEAR(S$16+1)&lt;$D104,$D104&lt;YEAR(T$16)),_xlfn.DAYS(DATE($D104,12,31),DATE($D104,1,1))+1,0)),0))</f>
        <v>0</v>
      </c>
      <c r="U104" s="116" cm="1">
        <f t="array" ref="U104">IF(YEAR(U$16)=$D104, U$46-SUM(_xlfn._xlws.FILTER(U$63:U103,MOD(_xlfn.SEQUENCE(ROWS(U$63:U103)),5)=2)),ROUND(U$46/_xlfn.DAYS(U$16,T$16)*IF(YEAR(T$16+1)=$D104,_xlfn.DAYS(DATE($D104,12,31),T$16)+1,IF(AND(YEAR(T$16+1)&lt;$D104,$D104&lt;YEAR(U$16)),_xlfn.DAYS(DATE($D104,12,31),DATE($D104,1,1))+1,0)),0))</f>
        <v>0</v>
      </c>
      <c r="V104" s="116" cm="1">
        <f t="array" ref="V104">IF(YEAR(V$16)=$D104, V$46-SUM(_xlfn._xlws.FILTER(V$63:V103,MOD(_xlfn.SEQUENCE(ROWS(V$63:V103)),5)=2)),ROUND(V$46/_xlfn.DAYS(V$16,U$16)*IF(YEAR(U$16+1)=$D104,_xlfn.DAYS(DATE($D104,12,31),U$16)+1,IF(AND(YEAR(U$16+1)&lt;$D104,$D104&lt;YEAR(V$16)),_xlfn.DAYS(DATE($D104,12,31),DATE($D104,1,1))+1,0)),0))</f>
        <v>0</v>
      </c>
      <c r="W104" s="116" cm="1">
        <f t="array" ref="W104">IF(YEAR(W$16)=$D104, W$46-SUM(_xlfn._xlws.FILTER(W$63:W103,MOD(_xlfn.SEQUENCE(ROWS(W$63:W103)),5)=2)),ROUND(W$46/_xlfn.DAYS(W$16,V$16)*IF(YEAR(V$16+1)=$D104,_xlfn.DAYS(DATE($D104,12,31),V$16)+1,IF(AND(YEAR(V$16+1)&lt;$D104,$D104&lt;YEAR(W$16)),_xlfn.DAYS(DATE($D104,12,31),DATE($D104,1,1))+1,0)),0))</f>
        <v>0</v>
      </c>
      <c r="X104" s="116" cm="1">
        <f t="array" ref="X104">IF(YEAR(X$16)=$D104, X$46-SUM(_xlfn._xlws.FILTER(X$63:X103,MOD(_xlfn.SEQUENCE(ROWS(X$63:X103)),5)=2)),ROUND(X$46/_xlfn.DAYS(X$16,W$16)*IF(YEAR(W$16+1)=$D104,_xlfn.DAYS(DATE($D104,12,31),W$16)+1,IF(AND(YEAR(W$16+1)&lt;$D104,$D104&lt;YEAR(X$16)),_xlfn.DAYS(DATE($D104,12,31),DATE($D104,1,1))+1,0)),0))</f>
        <v>0</v>
      </c>
    </row>
    <row r="105" spans="1:24" ht="17" hidden="1" outlineLevel="1" x14ac:dyDescent="0.25">
      <c r="A105" s="5">
        <v>29</v>
      </c>
      <c r="B105" s="129" t="s">
        <v>166</v>
      </c>
      <c r="C105" s="114" t="s">
        <v>167</v>
      </c>
      <c r="D105" s="115">
        <f t="shared" si="42"/>
        <v>2028</v>
      </c>
      <c r="E105" s="116">
        <f>E103-E104</f>
        <v>0</v>
      </c>
      <c r="F105" s="116">
        <f t="shared" ref="F105:X105" si="53">F103-F104</f>
        <v>0</v>
      </c>
      <c r="G105" s="116">
        <f t="shared" si="53"/>
        <v>0</v>
      </c>
      <c r="H105" s="116">
        <f t="shared" si="53"/>
        <v>0</v>
      </c>
      <c r="I105" s="116">
        <f t="shared" si="53"/>
        <v>0</v>
      </c>
      <c r="J105" s="116">
        <f t="shared" si="53"/>
        <v>0</v>
      </c>
      <c r="K105" s="116">
        <f t="shared" si="53"/>
        <v>0</v>
      </c>
      <c r="L105" s="116">
        <f t="shared" si="53"/>
        <v>11177</v>
      </c>
      <c r="M105" s="116">
        <f t="shared" si="53"/>
        <v>4597</v>
      </c>
      <c r="N105" s="116">
        <f t="shared" si="53"/>
        <v>0</v>
      </c>
      <c r="O105" s="116">
        <f t="shared" si="53"/>
        <v>0</v>
      </c>
      <c r="P105" s="116">
        <f t="shared" si="53"/>
        <v>0</v>
      </c>
      <c r="Q105" s="116">
        <f t="shared" si="53"/>
        <v>0</v>
      </c>
      <c r="R105" s="116">
        <f t="shared" si="53"/>
        <v>0</v>
      </c>
      <c r="S105" s="116">
        <f t="shared" si="53"/>
        <v>0</v>
      </c>
      <c r="T105" s="116">
        <f t="shared" si="53"/>
        <v>0</v>
      </c>
      <c r="U105" s="116">
        <f t="shared" si="53"/>
        <v>0</v>
      </c>
      <c r="V105" s="116">
        <f t="shared" si="53"/>
        <v>0</v>
      </c>
      <c r="W105" s="116">
        <f t="shared" si="53"/>
        <v>0</v>
      </c>
      <c r="X105" s="116">
        <f t="shared" si="53"/>
        <v>0</v>
      </c>
    </row>
    <row r="106" spans="1:24" ht="17" hidden="1" outlineLevel="1" x14ac:dyDescent="0.25">
      <c r="A106" s="5">
        <v>31</v>
      </c>
      <c r="B106" s="129" t="s">
        <v>168</v>
      </c>
      <c r="C106" s="114" t="s">
        <v>169</v>
      </c>
      <c r="D106" s="115">
        <f t="shared" si="42"/>
        <v>2028</v>
      </c>
      <c r="E106" s="116" cm="1">
        <f t="array" ref="E106">IF(YEAR(E$16)=$D106, E$59-SUM(_xlfn._xlws.FILTER(E$63:E105,MOD(_xlfn.SEQUENCE(ROWS(E$63:E105)),5)=4)),ROUND(E$59/_xlfn.DAYS(E$16,D$16)*IF(YEAR(D$16+1)=$D106,_xlfn.DAYS(DATE($D106,12,31),D$16)+1,IF(AND(YEAR(D$16+1)&lt;$D106,$D106&lt;YEAR(E$16)),_xlfn.DAYS(DATE($D106,12,31),DATE($D106,1,1))+1,0)),0))</f>
        <v>0</v>
      </c>
      <c r="F106" s="116" cm="1">
        <f t="array" ref="F106">IF(YEAR(F$16)=$D106, F$59-SUM(_xlfn._xlws.FILTER(F$63:F105,MOD(_xlfn.SEQUENCE(ROWS(F$63:F105)),5)=4)),ROUND(F$59/_xlfn.DAYS(F$16,E$16)*IF(YEAR(E$16+1)=$D106,_xlfn.DAYS(DATE($D106,12,31),E$16)+1,IF(AND(YEAR(E$16+1)&lt;$D106,$D106&lt;YEAR(F$16)),_xlfn.DAYS(DATE($D106,12,31),DATE($D106,1,1))+1,0)),0))</f>
        <v>0</v>
      </c>
      <c r="G106" s="116" cm="1">
        <f t="array" ref="G106">IF(YEAR(G$16)=$D106, G$59-SUM(_xlfn._xlws.FILTER(G$63:G105,MOD(_xlfn.SEQUENCE(ROWS(G$63:G105)),5)=4)),ROUND(G$59/_xlfn.DAYS(G$16,F$16)*IF(YEAR(F$16+1)=$D106,_xlfn.DAYS(DATE($D106,12,31),F$16)+1,IF(AND(YEAR(F$16+1)&lt;$D106,$D106&lt;YEAR(G$16)),_xlfn.DAYS(DATE($D106,12,31),DATE($D106,1,1))+1,0)),0))</f>
        <v>0</v>
      </c>
      <c r="H106" s="116" cm="1">
        <f t="array" ref="H106">IF(YEAR(H$16)=$D106, H$59-SUM(_xlfn._xlws.FILTER(H$63:H105,MOD(_xlfn.SEQUENCE(ROWS(H$63:H105)),5)=4)),ROUND(H$59/_xlfn.DAYS(H$16,G$16)*IF(YEAR(G$16+1)=$D106,_xlfn.DAYS(DATE($D106,12,31),G$16)+1,IF(AND(YEAR(G$16+1)&lt;$D106,$D106&lt;YEAR(H$16)),_xlfn.DAYS(DATE($D106,12,31),DATE($D106,1,1))+1,0)),0))</f>
        <v>0</v>
      </c>
      <c r="I106" s="116" cm="1">
        <f t="array" ref="I106">IF(YEAR(I$16)=$D106, I$59-SUM(_xlfn._xlws.FILTER(I$63:I105,MOD(_xlfn.SEQUENCE(ROWS(I$63:I105)),5)=4)),ROUND(I$59/_xlfn.DAYS(I$16,H$16)*IF(YEAR(H$16+1)=$D106,_xlfn.DAYS(DATE($D106,12,31),H$16)+1,IF(AND(YEAR(H$16+1)&lt;$D106,$D106&lt;YEAR(I$16)),_xlfn.DAYS(DATE($D106,12,31),DATE($D106,1,1))+1,0)),0))</f>
        <v>0</v>
      </c>
      <c r="J106" s="116" cm="1">
        <f t="array" ref="J106">IF(YEAR(J$16)=$D106, J$59-SUM(_xlfn._xlws.FILTER(J$63:J105,MOD(_xlfn.SEQUENCE(ROWS(J$63:J105)),5)=4)),ROUND(J$59/_xlfn.DAYS(J$16,I$16)*IF(YEAR(I$16+1)=$D106,_xlfn.DAYS(DATE($D106,12,31),I$16)+1,IF(AND(YEAR(I$16+1)&lt;$D106,$D106&lt;YEAR(J$16)),_xlfn.DAYS(DATE($D106,12,31),DATE($D106,1,1))+1,0)),0))</f>
        <v>0</v>
      </c>
      <c r="K106" s="116" cm="1">
        <f t="array" ref="K106">IF(YEAR(K$16)=$D106, K$59-SUM(_xlfn._xlws.FILTER(K$63:K105,MOD(_xlfn.SEQUENCE(ROWS(K$63:K105)),5)=4)),ROUND(K$59/_xlfn.DAYS(K$16,J$16)*IF(YEAR(J$16+1)=$D106,_xlfn.DAYS(DATE($D106,12,31),J$16)+1,IF(AND(YEAR(J$16+1)&lt;$D106,$D106&lt;YEAR(K$16)),_xlfn.DAYS(DATE($D106,12,31),DATE($D106,1,1))+1,0)),0))</f>
        <v>0</v>
      </c>
      <c r="L106" s="116" cm="1">
        <f t="array" ref="L106">IF(YEAR(L$16)=$D106, L$59-SUM(_xlfn._xlws.FILTER(L$63:L105,MOD(_xlfn.SEQUENCE(ROWS(L$63:L105)),5)=4)),ROUND(L$59/_xlfn.DAYS(L$16,K$16)*IF(YEAR(K$16+1)=$D106,_xlfn.DAYS(DATE($D106,12,31),K$16)+1,IF(AND(YEAR(K$16+1)&lt;$D106,$D106&lt;YEAR(L$16)),_xlfn.DAYS(DATE($D106,12,31),DATE($D106,1,1))+1,0)),0))</f>
        <v>13149</v>
      </c>
      <c r="M106" s="116" cm="1">
        <f t="array" ref="M106">IF(YEAR(M$16)=$D106, M$59-SUM(_xlfn._xlws.FILTER(M$63:M105,MOD(_xlfn.SEQUENCE(ROWS(M$63:M105)),5)=4)),ROUND(M$59/_xlfn.DAYS(M$16,L$16)*IF(YEAR(L$16+1)=$D106,_xlfn.DAYS(DATE($D106,12,31),L$16)+1,IF(AND(YEAR(L$16+1)&lt;$D106,$D106&lt;YEAR(M$16)),_xlfn.DAYS(DATE($D106,12,31),DATE($D106,1,1))+1,0)),0))</f>
        <v>5409</v>
      </c>
      <c r="N106" s="116" cm="1">
        <f t="array" ref="N106">IF(YEAR(N$16)=$D106, N$59-SUM(_xlfn._xlws.FILTER(N$63:N105,MOD(_xlfn.SEQUENCE(ROWS(N$63:N105)),5)=4)),ROUND(N$59/_xlfn.DAYS(N$16,M$16)*IF(YEAR(M$16+1)=$D106,_xlfn.DAYS(DATE($D106,12,31),M$16)+1,IF(AND(YEAR(M$16+1)&lt;$D106,$D106&lt;YEAR(N$16)),_xlfn.DAYS(DATE($D106,12,31),DATE($D106,1,1))+1,0)),0))</f>
        <v>0</v>
      </c>
      <c r="O106" s="116" cm="1">
        <f t="array" ref="O106">IF(YEAR(O$16)=$D106, O$59-SUM(_xlfn._xlws.FILTER(O$63:O105,MOD(_xlfn.SEQUENCE(ROWS(O$63:O105)),5)=4)),ROUND(O$59/_xlfn.DAYS(O$16,N$16)*IF(YEAR(N$16+1)=$D106,_xlfn.DAYS(DATE($D106,12,31),N$16)+1,IF(AND(YEAR(N$16+1)&lt;$D106,$D106&lt;YEAR(O$16)),_xlfn.DAYS(DATE($D106,12,31),DATE($D106,1,1))+1,0)),0))</f>
        <v>0</v>
      </c>
      <c r="P106" s="116" cm="1">
        <f t="array" ref="P106">IF(YEAR(P$16)=$D106, P$59-SUM(_xlfn._xlws.FILTER(P$63:P105,MOD(_xlfn.SEQUENCE(ROWS(P$63:P105)),5)=4)),ROUND(P$59/_xlfn.DAYS(P$16,O$16)*IF(YEAR(O$16+1)=$D106,_xlfn.DAYS(DATE($D106,12,31),O$16)+1,IF(AND(YEAR(O$16+1)&lt;$D106,$D106&lt;YEAR(P$16)),_xlfn.DAYS(DATE($D106,12,31),DATE($D106,1,1))+1,0)),0))</f>
        <v>0</v>
      </c>
      <c r="Q106" s="116" cm="1">
        <f t="array" ref="Q106">IF(YEAR(Q$16)=$D106, Q$59-SUM(_xlfn._xlws.FILTER(Q$63:Q105,MOD(_xlfn.SEQUENCE(ROWS(Q$63:Q105)),5)=4)),ROUND(Q$59/_xlfn.DAYS(Q$16,P$16)*IF(YEAR(P$16+1)=$D106,_xlfn.DAYS(DATE($D106,12,31),P$16)+1,IF(AND(YEAR(P$16+1)&lt;$D106,$D106&lt;YEAR(Q$16)),_xlfn.DAYS(DATE($D106,12,31),DATE($D106,1,1))+1,0)),0))</f>
        <v>0</v>
      </c>
      <c r="R106" s="116" cm="1">
        <f t="array" ref="R106">IF(YEAR(R$16)=$D106, R$59-SUM(_xlfn._xlws.FILTER(R$63:R105,MOD(_xlfn.SEQUENCE(ROWS(R$63:R105)),5)=4)),ROUND(R$59/_xlfn.DAYS(R$16,Q$16)*IF(YEAR(Q$16+1)=$D106,_xlfn.DAYS(DATE($D106,12,31),Q$16)+1,IF(AND(YEAR(Q$16+1)&lt;$D106,$D106&lt;YEAR(R$16)),_xlfn.DAYS(DATE($D106,12,31),DATE($D106,1,1))+1,0)),0))</f>
        <v>0</v>
      </c>
      <c r="S106" s="116" cm="1">
        <f t="array" ref="S106">IF(YEAR(S$16)=$D106, S$59-SUM(_xlfn._xlws.FILTER(S$63:S105,MOD(_xlfn.SEQUENCE(ROWS(S$63:S105)),5)=4)),ROUND(S$59/_xlfn.DAYS(S$16,R$16)*IF(YEAR(R$16+1)=$D106,_xlfn.DAYS(DATE($D106,12,31),R$16)+1,IF(AND(YEAR(R$16+1)&lt;$D106,$D106&lt;YEAR(S$16)),_xlfn.DAYS(DATE($D106,12,31),DATE($D106,1,1))+1,0)),0))</f>
        <v>0</v>
      </c>
      <c r="T106" s="116" cm="1">
        <f t="array" ref="T106">IF(YEAR(T$16)=$D106, T$59-SUM(_xlfn._xlws.FILTER(T$63:T105,MOD(_xlfn.SEQUENCE(ROWS(T$63:T105)),5)=4)),ROUND(T$59/_xlfn.DAYS(T$16,S$16)*IF(YEAR(S$16+1)=$D106,_xlfn.DAYS(DATE($D106,12,31),S$16)+1,IF(AND(YEAR(S$16+1)&lt;$D106,$D106&lt;YEAR(T$16)),_xlfn.DAYS(DATE($D106,12,31),DATE($D106,1,1))+1,0)),0))</f>
        <v>0</v>
      </c>
      <c r="U106" s="116" cm="1">
        <f t="array" ref="U106">IF(YEAR(U$16)=$D106, U$59-SUM(_xlfn._xlws.FILTER(U$63:U105,MOD(_xlfn.SEQUENCE(ROWS(U$63:U105)),5)=4)),ROUND(U$59/_xlfn.DAYS(U$16,T$16)*IF(YEAR(T$16+1)=$D106,_xlfn.DAYS(DATE($D106,12,31),T$16)+1,IF(AND(YEAR(T$16+1)&lt;$D106,$D106&lt;YEAR(U$16)),_xlfn.DAYS(DATE($D106,12,31),DATE($D106,1,1))+1,0)),0))</f>
        <v>0</v>
      </c>
      <c r="V106" s="116" cm="1">
        <f t="array" ref="V106">IF(YEAR(V$16)=$D106, V$59-SUM(_xlfn._xlws.FILTER(V$63:V105,MOD(_xlfn.SEQUENCE(ROWS(V$63:V105)),5)=4)),ROUND(V$59/_xlfn.DAYS(V$16,U$16)*IF(YEAR(U$16+1)=$D106,_xlfn.DAYS(DATE($D106,12,31),U$16)+1,IF(AND(YEAR(U$16+1)&lt;$D106,$D106&lt;YEAR(V$16)),_xlfn.DAYS(DATE($D106,12,31),DATE($D106,1,1))+1,0)),0))</f>
        <v>0</v>
      </c>
      <c r="W106" s="116" cm="1">
        <f t="array" ref="W106">IF(YEAR(W$16)=$D106, W$59-SUM(_xlfn._xlws.FILTER(W$63:W105,MOD(_xlfn.SEQUENCE(ROWS(W$63:W105)),5)=4)),ROUND(W$59/_xlfn.DAYS(W$16,V$16)*IF(YEAR(V$16+1)=$D106,_xlfn.DAYS(DATE($D106,12,31),V$16)+1,IF(AND(YEAR(V$16+1)&lt;$D106,$D106&lt;YEAR(W$16)),_xlfn.DAYS(DATE($D106,12,31),DATE($D106,1,1))+1,0)),0))</f>
        <v>0</v>
      </c>
      <c r="X106" s="116" cm="1">
        <f t="array" ref="X106">IF(YEAR(X$16)=$D106, X$59-SUM(_xlfn._xlws.FILTER(X$63:X105,MOD(_xlfn.SEQUENCE(ROWS(X$63:X105)),5)=4)),ROUND(X$59/_xlfn.DAYS(X$16,W$16)*IF(YEAR(W$16+1)=$D106,_xlfn.DAYS(DATE($D106,12,31),W$16)+1,IF(AND(YEAR(W$16+1)&lt;$D106,$D106&lt;YEAR(X$16)),_xlfn.DAYS(DATE($D106,12,31),DATE($D106,1,1))+1,0)),0))</f>
        <v>0</v>
      </c>
    </row>
    <row r="107" spans="1:24" ht="17" hidden="1" outlineLevel="1" x14ac:dyDescent="0.25">
      <c r="A107" s="5">
        <v>33</v>
      </c>
      <c r="B107" s="129" t="s">
        <v>170</v>
      </c>
      <c r="C107" s="117" t="s">
        <v>171</v>
      </c>
      <c r="D107" s="118">
        <f t="shared" si="42"/>
        <v>2028</v>
      </c>
      <c r="E107" s="119">
        <f>E103-E106</f>
        <v>0</v>
      </c>
      <c r="F107" s="119">
        <f t="shared" ref="F107:X107" si="54">F103-F106</f>
        <v>0</v>
      </c>
      <c r="G107" s="119">
        <f t="shared" si="54"/>
        <v>0</v>
      </c>
      <c r="H107" s="119">
        <f t="shared" si="54"/>
        <v>0</v>
      </c>
      <c r="I107" s="119">
        <f t="shared" si="54"/>
        <v>0</v>
      </c>
      <c r="J107" s="119">
        <f t="shared" si="54"/>
        <v>0</v>
      </c>
      <c r="K107" s="119">
        <f t="shared" si="54"/>
        <v>0</v>
      </c>
      <c r="L107" s="119">
        <f t="shared" si="54"/>
        <v>0</v>
      </c>
      <c r="M107" s="119">
        <f t="shared" si="54"/>
        <v>0</v>
      </c>
      <c r="N107" s="119">
        <f t="shared" si="54"/>
        <v>0</v>
      </c>
      <c r="O107" s="119">
        <f t="shared" si="54"/>
        <v>0</v>
      </c>
      <c r="P107" s="119">
        <f t="shared" si="54"/>
        <v>0</v>
      </c>
      <c r="Q107" s="119">
        <f t="shared" si="54"/>
        <v>0</v>
      </c>
      <c r="R107" s="119">
        <f t="shared" si="54"/>
        <v>0</v>
      </c>
      <c r="S107" s="119">
        <f t="shared" si="54"/>
        <v>0</v>
      </c>
      <c r="T107" s="119">
        <f t="shared" si="54"/>
        <v>0</v>
      </c>
      <c r="U107" s="119">
        <f t="shared" si="54"/>
        <v>0</v>
      </c>
      <c r="V107" s="119">
        <f t="shared" si="54"/>
        <v>0</v>
      </c>
      <c r="W107" s="119">
        <f t="shared" si="54"/>
        <v>0</v>
      </c>
      <c r="X107" s="119">
        <f t="shared" si="54"/>
        <v>0</v>
      </c>
    </row>
    <row r="108" spans="1:24" ht="17" hidden="1" outlineLevel="1" x14ac:dyDescent="0.25">
      <c r="A108" s="5">
        <v>27</v>
      </c>
      <c r="B108" s="37" t="s">
        <v>162</v>
      </c>
      <c r="C108" s="120" t="s">
        <v>163</v>
      </c>
      <c r="D108" s="121">
        <f t="shared" si="42"/>
        <v>2029</v>
      </c>
      <c r="E108" s="122" cm="1">
        <f t="array" ref="E108">IF(YEAR(E$16)=$D108, E$44-SUM(_xlfn._xlws.FILTER(E$63:E107,MOD(_xlfn.SEQUENCE(ROWS(E$63:E107)),5)=1)),ROUND(E$44/_xlfn.DAYS(E$16,D$16)*IF(YEAR(D$16+1)=$D108,_xlfn.DAYS(DATE($D108,12,31),D$16)+1,IF(AND(YEAR(D$16+1)&lt;$D108,$D108&lt;YEAR(E$16)),_xlfn.DAYS(DATE($D108,12,31),DATE($D108,1,1))+1,0)),0))</f>
        <v>0</v>
      </c>
      <c r="F108" s="122" cm="1">
        <f t="array" ref="F108">IF(YEAR(F$16)=$D108, F$44-SUM(_xlfn._xlws.FILTER(F$63:F107,MOD(_xlfn.SEQUENCE(ROWS(F$63:F107)),5)=1)),ROUND(F$44/_xlfn.DAYS(F$16,E$16)*IF(YEAR(E$16+1)=$D108,_xlfn.DAYS(DATE($D108,12,31),E$16)+1,IF(AND(YEAR(E$16+1)&lt;$D108,$D108&lt;YEAR(F$16)),_xlfn.DAYS(DATE($D108,12,31),DATE($D108,1,1))+1,0)),0))</f>
        <v>0</v>
      </c>
      <c r="G108" s="122" cm="1">
        <f t="array" ref="G108">IF(YEAR(G$16)=$D108, G$44-SUM(_xlfn._xlws.FILTER(G$63:G107,MOD(_xlfn.SEQUENCE(ROWS(G$63:G107)),5)=1)),ROUND(G$44/_xlfn.DAYS(G$16,F$16)*IF(YEAR(F$16+1)=$D108,_xlfn.DAYS(DATE($D108,12,31),F$16)+1,IF(AND(YEAR(F$16+1)&lt;$D108,$D108&lt;YEAR(G$16)),_xlfn.DAYS(DATE($D108,12,31),DATE($D108,1,1))+1,0)),0))</f>
        <v>0</v>
      </c>
      <c r="H108" s="122" cm="1">
        <f t="array" ref="H108">IF(YEAR(H$16)=$D108, H$44-SUM(_xlfn._xlws.FILTER(H$63:H107,MOD(_xlfn.SEQUENCE(ROWS(H$63:H107)),5)=1)),ROUND(H$44/_xlfn.DAYS(H$16,G$16)*IF(YEAR(G$16+1)=$D108,_xlfn.DAYS(DATE($D108,12,31),G$16)+1,IF(AND(YEAR(G$16+1)&lt;$D108,$D108&lt;YEAR(H$16)),_xlfn.DAYS(DATE($D108,12,31),DATE($D108,1,1))+1,0)),0))</f>
        <v>0</v>
      </c>
      <c r="I108" s="122" cm="1">
        <f t="array" ref="I108">IF(YEAR(I$16)=$D108, I$44-SUM(_xlfn._xlws.FILTER(I$63:I107,MOD(_xlfn.SEQUENCE(ROWS(I$63:I107)),5)=1)),ROUND(I$44/_xlfn.DAYS(I$16,H$16)*IF(YEAR(H$16+1)=$D108,_xlfn.DAYS(DATE($D108,12,31),H$16)+1,IF(AND(YEAR(H$16+1)&lt;$D108,$D108&lt;YEAR(I$16)),_xlfn.DAYS(DATE($D108,12,31),DATE($D108,1,1))+1,0)),0))</f>
        <v>0</v>
      </c>
      <c r="J108" s="122" cm="1">
        <f t="array" ref="J108">IF(YEAR(J$16)=$D108, J$44-SUM(_xlfn._xlws.FILTER(J$63:J107,MOD(_xlfn.SEQUENCE(ROWS(J$63:J107)),5)=1)),ROUND(J$44/_xlfn.DAYS(J$16,I$16)*IF(YEAR(I$16+1)=$D108,_xlfn.DAYS(DATE($D108,12,31),I$16)+1,IF(AND(YEAR(I$16+1)&lt;$D108,$D108&lt;YEAR(J$16)),_xlfn.DAYS(DATE($D108,12,31),DATE($D108,1,1))+1,0)),0))</f>
        <v>0</v>
      </c>
      <c r="K108" s="122" cm="1">
        <f t="array" ref="K108">IF(YEAR(K$16)=$D108, K$44-SUM(_xlfn._xlws.FILTER(K$63:K107,MOD(_xlfn.SEQUENCE(ROWS(K$63:K107)),5)=1)),ROUND(K$44/_xlfn.DAYS(K$16,J$16)*IF(YEAR(J$16+1)=$D108,_xlfn.DAYS(DATE($D108,12,31),J$16)+1,IF(AND(YEAR(J$16+1)&lt;$D108,$D108&lt;YEAR(K$16)),_xlfn.DAYS(DATE($D108,12,31),DATE($D108,1,1))+1,0)),0))</f>
        <v>0</v>
      </c>
      <c r="L108" s="122" cm="1">
        <f t="array" ref="L108">IF(YEAR(L$16)=$D108, L$44-SUM(_xlfn._xlws.FILTER(L$63:L107,MOD(_xlfn.SEQUENCE(ROWS(L$63:L107)),5)=1)),ROUND(L$44/_xlfn.DAYS(L$16,K$16)*IF(YEAR(K$16+1)=$D108,_xlfn.DAYS(DATE($D108,12,31),K$16)+1,IF(AND(YEAR(K$16+1)&lt;$D108,$D108&lt;YEAR(L$16)),_xlfn.DAYS(DATE($D108,12,31),DATE($D108,1,1))+1,0)),0))</f>
        <v>0</v>
      </c>
      <c r="M108" s="122" cm="1">
        <f t="array" ref="M108">IF(YEAR(M$16)=$D108, M$44-SUM(_xlfn._xlws.FILTER(M$63:M107,MOD(_xlfn.SEQUENCE(ROWS(M$63:M107)),5)=1)),ROUND(M$44/_xlfn.DAYS(M$16,L$16)*IF(YEAR(L$16+1)=$D108,_xlfn.DAYS(DATE($D108,12,31),L$16)+1,IF(AND(YEAR(L$16+1)&lt;$D108,$D108&lt;YEAR(M$16)),_xlfn.DAYS(DATE($D108,12,31),DATE($D108,1,1))+1,0)),0))</f>
        <v>12873</v>
      </c>
      <c r="N108" s="122" cm="1">
        <f t="array" ref="N108">IF(YEAR(N$16)=$D108, N$44-SUM(_xlfn._xlws.FILTER(N$63:N107,MOD(_xlfn.SEQUENCE(ROWS(N$63:N107)),5)=1)),ROUND(N$44/_xlfn.DAYS(N$16,M$16)*IF(YEAR(M$16+1)=$D108,_xlfn.DAYS(DATE($D108,12,31),M$16)+1,IF(AND(YEAR(M$16+1)&lt;$D108,$D108&lt;YEAR(N$16)),_xlfn.DAYS(DATE($D108,12,31),DATE($D108,1,1))+1,0)),0))</f>
        <v>5288</v>
      </c>
      <c r="O108" s="122" cm="1">
        <f t="array" ref="O108">IF(YEAR(O$16)=$D108, O$44-SUM(_xlfn._xlws.FILTER(O$63:O107,MOD(_xlfn.SEQUENCE(ROWS(O$63:O107)),5)=1)),ROUND(O$44/_xlfn.DAYS(O$16,N$16)*IF(YEAR(N$16+1)=$D108,_xlfn.DAYS(DATE($D108,12,31),N$16)+1,IF(AND(YEAR(N$16+1)&lt;$D108,$D108&lt;YEAR(O$16)),_xlfn.DAYS(DATE($D108,12,31),DATE($D108,1,1))+1,0)),0))</f>
        <v>0</v>
      </c>
      <c r="P108" s="122" cm="1">
        <f t="array" ref="P108">IF(YEAR(P$16)=$D108, P$44-SUM(_xlfn._xlws.FILTER(P$63:P107,MOD(_xlfn.SEQUENCE(ROWS(P$63:P107)),5)=1)),ROUND(P$44/_xlfn.DAYS(P$16,O$16)*IF(YEAR(O$16+1)=$D108,_xlfn.DAYS(DATE($D108,12,31),O$16)+1,IF(AND(YEAR(O$16+1)&lt;$D108,$D108&lt;YEAR(P$16)),_xlfn.DAYS(DATE($D108,12,31),DATE($D108,1,1))+1,0)),0))</f>
        <v>0</v>
      </c>
      <c r="Q108" s="122" cm="1">
        <f t="array" ref="Q108">IF(YEAR(Q$16)=$D108, Q$44-SUM(_xlfn._xlws.FILTER(Q$63:Q107,MOD(_xlfn.SEQUENCE(ROWS(Q$63:Q107)),5)=1)),ROUND(Q$44/_xlfn.DAYS(Q$16,P$16)*IF(YEAR(P$16+1)=$D108,_xlfn.DAYS(DATE($D108,12,31),P$16)+1,IF(AND(YEAR(P$16+1)&lt;$D108,$D108&lt;YEAR(Q$16)),_xlfn.DAYS(DATE($D108,12,31),DATE($D108,1,1))+1,0)),0))</f>
        <v>0</v>
      </c>
      <c r="R108" s="122" cm="1">
        <f t="array" ref="R108">IF(YEAR(R$16)=$D108, R$44-SUM(_xlfn._xlws.FILTER(R$63:R107,MOD(_xlfn.SEQUENCE(ROWS(R$63:R107)),5)=1)),ROUND(R$44/_xlfn.DAYS(R$16,Q$16)*IF(YEAR(Q$16+1)=$D108,_xlfn.DAYS(DATE($D108,12,31),Q$16)+1,IF(AND(YEAR(Q$16+1)&lt;$D108,$D108&lt;YEAR(R$16)),_xlfn.DAYS(DATE($D108,12,31),DATE($D108,1,1))+1,0)),0))</f>
        <v>0</v>
      </c>
      <c r="S108" s="122" cm="1">
        <f t="array" ref="S108">IF(YEAR(S$16)=$D108, S$44-SUM(_xlfn._xlws.FILTER(S$63:S107,MOD(_xlfn.SEQUENCE(ROWS(S$63:S107)),5)=1)),ROUND(S$44/_xlfn.DAYS(S$16,R$16)*IF(YEAR(R$16+1)=$D108,_xlfn.DAYS(DATE($D108,12,31),R$16)+1,IF(AND(YEAR(R$16+1)&lt;$D108,$D108&lt;YEAR(S$16)),_xlfn.DAYS(DATE($D108,12,31),DATE($D108,1,1))+1,0)),0))</f>
        <v>0</v>
      </c>
      <c r="T108" s="122" cm="1">
        <f t="array" ref="T108">IF(YEAR(T$16)=$D108, T$44-SUM(_xlfn._xlws.FILTER(T$63:T107,MOD(_xlfn.SEQUENCE(ROWS(T$63:T107)),5)=1)),ROUND(T$44/_xlfn.DAYS(T$16,S$16)*IF(YEAR(S$16+1)=$D108,_xlfn.DAYS(DATE($D108,12,31),S$16)+1,IF(AND(YEAR(S$16+1)&lt;$D108,$D108&lt;YEAR(T$16)),_xlfn.DAYS(DATE($D108,12,31),DATE($D108,1,1))+1,0)),0))</f>
        <v>0</v>
      </c>
      <c r="U108" s="122" cm="1">
        <f t="array" ref="U108">IF(YEAR(U$16)=$D108, U$44-SUM(_xlfn._xlws.FILTER(U$63:U107,MOD(_xlfn.SEQUENCE(ROWS(U$63:U107)),5)=1)),ROUND(U$44/_xlfn.DAYS(U$16,T$16)*IF(YEAR(T$16+1)=$D108,_xlfn.DAYS(DATE($D108,12,31),T$16)+1,IF(AND(YEAR(T$16+1)&lt;$D108,$D108&lt;YEAR(U$16)),_xlfn.DAYS(DATE($D108,12,31),DATE($D108,1,1))+1,0)),0))</f>
        <v>0</v>
      </c>
      <c r="V108" s="122" cm="1">
        <f t="array" ref="V108">IF(YEAR(V$16)=$D108, V$44-SUM(_xlfn._xlws.FILTER(V$63:V107,MOD(_xlfn.SEQUENCE(ROWS(V$63:V107)),5)=1)),ROUND(V$44/_xlfn.DAYS(V$16,U$16)*IF(YEAR(U$16+1)=$D108,_xlfn.DAYS(DATE($D108,12,31),U$16)+1,IF(AND(YEAR(U$16+1)&lt;$D108,$D108&lt;YEAR(V$16)),_xlfn.DAYS(DATE($D108,12,31),DATE($D108,1,1))+1,0)),0))</f>
        <v>0</v>
      </c>
      <c r="W108" s="122" cm="1">
        <f t="array" ref="W108">IF(YEAR(W$16)=$D108, W$44-SUM(_xlfn._xlws.FILTER(W$63:W107,MOD(_xlfn.SEQUENCE(ROWS(W$63:W107)),5)=1)),ROUND(W$44/_xlfn.DAYS(W$16,V$16)*IF(YEAR(V$16+1)=$D108,_xlfn.DAYS(DATE($D108,12,31),V$16)+1,IF(AND(YEAR(V$16+1)&lt;$D108,$D108&lt;YEAR(W$16)),_xlfn.DAYS(DATE($D108,12,31),DATE($D108,1,1))+1,0)),0))</f>
        <v>0</v>
      </c>
      <c r="X108" s="122" cm="1">
        <f t="array" ref="X108">IF(YEAR(X$16)=$D108, X$44-SUM(_xlfn._xlws.FILTER(X$63:X107,MOD(_xlfn.SEQUENCE(ROWS(X$63:X107)),5)=1)),ROUND(X$44/_xlfn.DAYS(X$16,W$16)*IF(YEAR(W$16+1)=$D108,_xlfn.DAYS(DATE($D108,12,31),W$16)+1,IF(AND(YEAR(W$16+1)&lt;$D108,$D108&lt;YEAR(X$16)),_xlfn.DAYS(DATE($D108,12,31),DATE($D108,1,1))+1,0)),0))</f>
        <v>0</v>
      </c>
    </row>
    <row r="109" spans="1:24" ht="17" hidden="1" outlineLevel="1" x14ac:dyDescent="0.25">
      <c r="A109" s="5">
        <v>28</v>
      </c>
      <c r="B109" s="129" t="s">
        <v>164</v>
      </c>
      <c r="C109" s="120" t="s">
        <v>165</v>
      </c>
      <c r="D109" s="121">
        <f t="shared" si="42"/>
        <v>2029</v>
      </c>
      <c r="E109" s="122" cm="1">
        <f t="array" ref="E109">IF(YEAR(E$16)=$D109, E$46-SUM(_xlfn._xlws.FILTER(E$63:E108,MOD(_xlfn.SEQUENCE(ROWS(E$63:E108)),5)=2)),ROUND(E$46/_xlfn.DAYS(E$16,D$16)*IF(YEAR(D$16+1)=$D109,_xlfn.DAYS(DATE($D109,12,31),D$16)+1,IF(AND(YEAR(D$16+1)&lt;$D109,$D109&lt;YEAR(E$16)),_xlfn.DAYS(DATE($D109,12,31),DATE($D109,1,1))+1,0)),0))</f>
        <v>0</v>
      </c>
      <c r="F109" s="122" cm="1">
        <f t="array" ref="F109">IF(YEAR(F$16)=$D109, F$46-SUM(_xlfn._xlws.FILTER(F$63:F108,MOD(_xlfn.SEQUENCE(ROWS(F$63:F108)),5)=2)),ROUND(F$46/_xlfn.DAYS(F$16,E$16)*IF(YEAR(E$16+1)=$D109,_xlfn.DAYS(DATE($D109,12,31),E$16)+1,IF(AND(YEAR(E$16+1)&lt;$D109,$D109&lt;YEAR(F$16)),_xlfn.DAYS(DATE($D109,12,31),DATE($D109,1,1))+1,0)),0))</f>
        <v>0</v>
      </c>
      <c r="G109" s="122" cm="1">
        <f t="array" ref="G109">IF(YEAR(G$16)=$D109, G$46-SUM(_xlfn._xlws.FILTER(G$63:G108,MOD(_xlfn.SEQUENCE(ROWS(G$63:G108)),5)=2)),ROUND(G$46/_xlfn.DAYS(G$16,F$16)*IF(YEAR(F$16+1)=$D109,_xlfn.DAYS(DATE($D109,12,31),F$16)+1,IF(AND(YEAR(F$16+1)&lt;$D109,$D109&lt;YEAR(G$16)),_xlfn.DAYS(DATE($D109,12,31),DATE($D109,1,1))+1,0)),0))</f>
        <v>0</v>
      </c>
      <c r="H109" s="122" cm="1">
        <f t="array" ref="H109">IF(YEAR(H$16)=$D109, H$46-SUM(_xlfn._xlws.FILTER(H$63:H108,MOD(_xlfn.SEQUENCE(ROWS(H$63:H108)),5)=2)),ROUND(H$46/_xlfn.DAYS(H$16,G$16)*IF(YEAR(G$16+1)=$D109,_xlfn.DAYS(DATE($D109,12,31),G$16)+1,IF(AND(YEAR(G$16+1)&lt;$D109,$D109&lt;YEAR(H$16)),_xlfn.DAYS(DATE($D109,12,31),DATE($D109,1,1))+1,0)),0))</f>
        <v>0</v>
      </c>
      <c r="I109" s="122" cm="1">
        <f t="array" ref="I109">IF(YEAR(I$16)=$D109, I$46-SUM(_xlfn._xlws.FILTER(I$63:I108,MOD(_xlfn.SEQUENCE(ROWS(I$63:I108)),5)=2)),ROUND(I$46/_xlfn.DAYS(I$16,H$16)*IF(YEAR(H$16+1)=$D109,_xlfn.DAYS(DATE($D109,12,31),H$16)+1,IF(AND(YEAR(H$16+1)&lt;$D109,$D109&lt;YEAR(I$16)),_xlfn.DAYS(DATE($D109,12,31),DATE($D109,1,1))+1,0)),0))</f>
        <v>0</v>
      </c>
      <c r="J109" s="122" cm="1">
        <f t="array" ref="J109">IF(YEAR(J$16)=$D109, J$46-SUM(_xlfn._xlws.FILTER(J$63:J108,MOD(_xlfn.SEQUENCE(ROWS(J$63:J108)),5)=2)),ROUND(J$46/_xlfn.DAYS(J$16,I$16)*IF(YEAR(I$16+1)=$D109,_xlfn.DAYS(DATE($D109,12,31),I$16)+1,IF(AND(YEAR(I$16+1)&lt;$D109,$D109&lt;YEAR(J$16)),_xlfn.DAYS(DATE($D109,12,31),DATE($D109,1,1))+1,0)),0))</f>
        <v>0</v>
      </c>
      <c r="K109" s="122" cm="1">
        <f t="array" ref="K109">IF(YEAR(K$16)=$D109, K$46-SUM(_xlfn._xlws.FILTER(K$63:K108,MOD(_xlfn.SEQUENCE(ROWS(K$63:K108)),5)=2)),ROUND(K$46/_xlfn.DAYS(K$16,J$16)*IF(YEAR(J$16+1)=$D109,_xlfn.DAYS(DATE($D109,12,31),J$16)+1,IF(AND(YEAR(J$16+1)&lt;$D109,$D109&lt;YEAR(K$16)),_xlfn.DAYS(DATE($D109,12,31),DATE($D109,1,1))+1,0)),0))</f>
        <v>0</v>
      </c>
      <c r="L109" s="122" cm="1">
        <f t="array" ref="L109">IF(YEAR(L$16)=$D109, L$46-SUM(_xlfn._xlws.FILTER(L$63:L108,MOD(_xlfn.SEQUENCE(ROWS(L$63:L108)),5)=2)),ROUND(L$46/_xlfn.DAYS(L$16,K$16)*IF(YEAR(K$16+1)=$D109,_xlfn.DAYS(DATE($D109,12,31),K$16)+1,IF(AND(YEAR(K$16+1)&lt;$D109,$D109&lt;YEAR(L$16)),_xlfn.DAYS(DATE($D109,12,31),DATE($D109,1,1))+1,0)),0))</f>
        <v>0</v>
      </c>
      <c r="M109" s="122" cm="1">
        <f t="array" ref="M109">IF(YEAR(M$16)=$D109, M$46-SUM(_xlfn._xlws.FILTER(M$63:M108,MOD(_xlfn.SEQUENCE(ROWS(M$63:M108)),5)=2)),ROUND(M$46/_xlfn.DAYS(M$16,L$16)*IF(YEAR(L$16+1)=$D109,_xlfn.DAYS(DATE($D109,12,31),L$16)+1,IF(AND(YEAR(L$16+1)&lt;$D109,$D109&lt;YEAR(M$16)),_xlfn.DAYS(DATE($D109,12,31),DATE($D109,1,1))+1,0)),0))</f>
        <v>1931</v>
      </c>
      <c r="N109" s="122" cm="1">
        <f t="array" ref="N109">IF(YEAR(N$16)=$D109, N$46-SUM(_xlfn._xlws.FILTER(N$63:N108,MOD(_xlfn.SEQUENCE(ROWS(N$63:N108)),5)=2)),ROUND(N$46/_xlfn.DAYS(N$16,M$16)*IF(YEAR(M$16+1)=$D109,_xlfn.DAYS(DATE($D109,12,31),M$16)+1,IF(AND(YEAR(M$16+1)&lt;$D109,$D109&lt;YEAR(N$16)),_xlfn.DAYS(DATE($D109,12,31),DATE($D109,1,1))+1,0)),0))</f>
        <v>793</v>
      </c>
      <c r="O109" s="122" cm="1">
        <f t="array" ref="O109">IF(YEAR(O$16)=$D109, O$46-SUM(_xlfn._xlws.FILTER(O$63:O108,MOD(_xlfn.SEQUENCE(ROWS(O$63:O108)),5)=2)),ROUND(O$46/_xlfn.DAYS(O$16,N$16)*IF(YEAR(N$16+1)=$D109,_xlfn.DAYS(DATE($D109,12,31),N$16)+1,IF(AND(YEAR(N$16+1)&lt;$D109,$D109&lt;YEAR(O$16)),_xlfn.DAYS(DATE($D109,12,31),DATE($D109,1,1))+1,0)),0))</f>
        <v>0</v>
      </c>
      <c r="P109" s="122" cm="1">
        <f t="array" ref="P109">IF(YEAR(P$16)=$D109, P$46-SUM(_xlfn._xlws.FILTER(P$63:P108,MOD(_xlfn.SEQUENCE(ROWS(P$63:P108)),5)=2)),ROUND(P$46/_xlfn.DAYS(P$16,O$16)*IF(YEAR(O$16+1)=$D109,_xlfn.DAYS(DATE($D109,12,31),O$16)+1,IF(AND(YEAR(O$16+1)&lt;$D109,$D109&lt;YEAR(P$16)),_xlfn.DAYS(DATE($D109,12,31),DATE($D109,1,1))+1,0)),0))</f>
        <v>0</v>
      </c>
      <c r="Q109" s="122" cm="1">
        <f t="array" ref="Q109">IF(YEAR(Q$16)=$D109, Q$46-SUM(_xlfn._xlws.FILTER(Q$63:Q108,MOD(_xlfn.SEQUENCE(ROWS(Q$63:Q108)),5)=2)),ROUND(Q$46/_xlfn.DAYS(Q$16,P$16)*IF(YEAR(P$16+1)=$D109,_xlfn.DAYS(DATE($D109,12,31),P$16)+1,IF(AND(YEAR(P$16+1)&lt;$D109,$D109&lt;YEAR(Q$16)),_xlfn.DAYS(DATE($D109,12,31),DATE($D109,1,1))+1,0)),0))</f>
        <v>0</v>
      </c>
      <c r="R109" s="122" cm="1">
        <f t="array" ref="R109">IF(YEAR(R$16)=$D109, R$46-SUM(_xlfn._xlws.FILTER(R$63:R108,MOD(_xlfn.SEQUENCE(ROWS(R$63:R108)),5)=2)),ROUND(R$46/_xlfn.DAYS(R$16,Q$16)*IF(YEAR(Q$16+1)=$D109,_xlfn.DAYS(DATE($D109,12,31),Q$16)+1,IF(AND(YEAR(Q$16+1)&lt;$D109,$D109&lt;YEAR(R$16)),_xlfn.DAYS(DATE($D109,12,31),DATE($D109,1,1))+1,0)),0))</f>
        <v>0</v>
      </c>
      <c r="S109" s="122" cm="1">
        <f t="array" ref="S109">IF(YEAR(S$16)=$D109, S$46-SUM(_xlfn._xlws.FILTER(S$63:S108,MOD(_xlfn.SEQUENCE(ROWS(S$63:S108)),5)=2)),ROUND(S$46/_xlfn.DAYS(S$16,R$16)*IF(YEAR(R$16+1)=$D109,_xlfn.DAYS(DATE($D109,12,31),R$16)+1,IF(AND(YEAR(R$16+1)&lt;$D109,$D109&lt;YEAR(S$16)),_xlfn.DAYS(DATE($D109,12,31),DATE($D109,1,1))+1,0)),0))</f>
        <v>0</v>
      </c>
      <c r="T109" s="122" cm="1">
        <f t="array" ref="T109">IF(YEAR(T$16)=$D109, T$46-SUM(_xlfn._xlws.FILTER(T$63:T108,MOD(_xlfn.SEQUENCE(ROWS(T$63:T108)),5)=2)),ROUND(T$46/_xlfn.DAYS(T$16,S$16)*IF(YEAR(S$16+1)=$D109,_xlfn.DAYS(DATE($D109,12,31),S$16)+1,IF(AND(YEAR(S$16+1)&lt;$D109,$D109&lt;YEAR(T$16)),_xlfn.DAYS(DATE($D109,12,31),DATE($D109,1,1))+1,0)),0))</f>
        <v>0</v>
      </c>
      <c r="U109" s="122" cm="1">
        <f t="array" ref="U109">IF(YEAR(U$16)=$D109, U$46-SUM(_xlfn._xlws.FILTER(U$63:U108,MOD(_xlfn.SEQUENCE(ROWS(U$63:U108)),5)=2)),ROUND(U$46/_xlfn.DAYS(U$16,T$16)*IF(YEAR(T$16+1)=$D109,_xlfn.DAYS(DATE($D109,12,31),T$16)+1,IF(AND(YEAR(T$16+1)&lt;$D109,$D109&lt;YEAR(U$16)),_xlfn.DAYS(DATE($D109,12,31),DATE($D109,1,1))+1,0)),0))</f>
        <v>0</v>
      </c>
      <c r="V109" s="122" cm="1">
        <f t="array" ref="V109">IF(YEAR(V$16)=$D109, V$46-SUM(_xlfn._xlws.FILTER(V$63:V108,MOD(_xlfn.SEQUENCE(ROWS(V$63:V108)),5)=2)),ROUND(V$46/_xlfn.DAYS(V$16,U$16)*IF(YEAR(U$16+1)=$D109,_xlfn.DAYS(DATE($D109,12,31),U$16)+1,IF(AND(YEAR(U$16+1)&lt;$D109,$D109&lt;YEAR(V$16)),_xlfn.DAYS(DATE($D109,12,31),DATE($D109,1,1))+1,0)),0))</f>
        <v>0</v>
      </c>
      <c r="W109" s="122" cm="1">
        <f t="array" ref="W109">IF(YEAR(W$16)=$D109, W$46-SUM(_xlfn._xlws.FILTER(W$63:W108,MOD(_xlfn.SEQUENCE(ROWS(W$63:W108)),5)=2)),ROUND(W$46/_xlfn.DAYS(W$16,V$16)*IF(YEAR(V$16+1)=$D109,_xlfn.DAYS(DATE($D109,12,31),V$16)+1,IF(AND(YEAR(V$16+1)&lt;$D109,$D109&lt;YEAR(W$16)),_xlfn.DAYS(DATE($D109,12,31),DATE($D109,1,1))+1,0)),0))</f>
        <v>0</v>
      </c>
      <c r="X109" s="122" cm="1">
        <f t="array" ref="X109">IF(YEAR(X$16)=$D109, X$46-SUM(_xlfn._xlws.FILTER(X$63:X108,MOD(_xlfn.SEQUENCE(ROWS(X$63:X108)),5)=2)),ROUND(X$46/_xlfn.DAYS(X$16,W$16)*IF(YEAR(W$16+1)=$D109,_xlfn.DAYS(DATE($D109,12,31),W$16)+1,IF(AND(YEAR(W$16+1)&lt;$D109,$D109&lt;YEAR(X$16)),_xlfn.DAYS(DATE($D109,12,31),DATE($D109,1,1))+1,0)),0))</f>
        <v>0</v>
      </c>
    </row>
    <row r="110" spans="1:24" ht="17" hidden="1" outlineLevel="1" x14ac:dyDescent="0.25">
      <c r="A110" s="5">
        <v>29</v>
      </c>
      <c r="B110" s="129" t="s">
        <v>166</v>
      </c>
      <c r="C110" s="120" t="s">
        <v>167</v>
      </c>
      <c r="D110" s="121">
        <f t="shared" si="42"/>
        <v>2029</v>
      </c>
      <c r="E110" s="123">
        <f>E108-E109</f>
        <v>0</v>
      </c>
      <c r="F110" s="123">
        <f t="shared" ref="F110:X110" si="55">F108-F109</f>
        <v>0</v>
      </c>
      <c r="G110" s="123">
        <f t="shared" si="55"/>
        <v>0</v>
      </c>
      <c r="H110" s="123">
        <f t="shared" si="55"/>
        <v>0</v>
      </c>
      <c r="I110" s="123">
        <f t="shared" si="55"/>
        <v>0</v>
      </c>
      <c r="J110" s="123">
        <f t="shared" si="55"/>
        <v>0</v>
      </c>
      <c r="K110" s="123">
        <f t="shared" si="55"/>
        <v>0</v>
      </c>
      <c r="L110" s="123">
        <f t="shared" si="55"/>
        <v>0</v>
      </c>
      <c r="M110" s="123">
        <f t="shared" si="55"/>
        <v>10942</v>
      </c>
      <c r="N110" s="123">
        <f t="shared" si="55"/>
        <v>4495</v>
      </c>
      <c r="O110" s="123">
        <f t="shared" si="55"/>
        <v>0</v>
      </c>
      <c r="P110" s="123">
        <f t="shared" si="55"/>
        <v>0</v>
      </c>
      <c r="Q110" s="123">
        <f t="shared" si="55"/>
        <v>0</v>
      </c>
      <c r="R110" s="123">
        <f t="shared" si="55"/>
        <v>0</v>
      </c>
      <c r="S110" s="123">
        <f t="shared" si="55"/>
        <v>0</v>
      </c>
      <c r="T110" s="123">
        <f t="shared" si="55"/>
        <v>0</v>
      </c>
      <c r="U110" s="123">
        <f t="shared" si="55"/>
        <v>0</v>
      </c>
      <c r="V110" s="123">
        <f t="shared" si="55"/>
        <v>0</v>
      </c>
      <c r="W110" s="123">
        <f t="shared" si="55"/>
        <v>0</v>
      </c>
      <c r="X110" s="123">
        <f t="shared" si="55"/>
        <v>0</v>
      </c>
    </row>
    <row r="111" spans="1:24" ht="17" hidden="1" outlineLevel="1" x14ac:dyDescent="0.25">
      <c r="A111" s="5">
        <v>31</v>
      </c>
      <c r="B111" s="129" t="s">
        <v>168</v>
      </c>
      <c r="C111" s="120" t="s">
        <v>169</v>
      </c>
      <c r="D111" s="121">
        <f t="shared" si="42"/>
        <v>2029</v>
      </c>
      <c r="E111" s="122" cm="1">
        <f t="array" ref="E111">IF(YEAR(E$16)=$D111, E$59-SUM(_xlfn._xlws.FILTER(E$63:E110,MOD(_xlfn.SEQUENCE(ROWS(E$63:E110)),5)=4)),ROUND(E$59/_xlfn.DAYS(E$16,D$16)*IF(YEAR(D$16+1)=$D111,_xlfn.DAYS(DATE($D111,12,31),D$16)+1,IF(AND(YEAR(D$16+1)&lt;$D111,$D111&lt;YEAR(E$16)),_xlfn.DAYS(DATE($D111,12,31),DATE($D111,1,1))+1,0)),0))</f>
        <v>0</v>
      </c>
      <c r="F111" s="122" cm="1">
        <f t="array" ref="F111">IF(YEAR(F$16)=$D111, F$59-SUM(_xlfn._xlws.FILTER(F$63:F110,MOD(_xlfn.SEQUENCE(ROWS(F$63:F110)),5)=4)),ROUND(F$59/_xlfn.DAYS(F$16,E$16)*IF(YEAR(E$16+1)=$D111,_xlfn.DAYS(DATE($D111,12,31),E$16)+1,IF(AND(YEAR(E$16+1)&lt;$D111,$D111&lt;YEAR(F$16)),_xlfn.DAYS(DATE($D111,12,31),DATE($D111,1,1))+1,0)),0))</f>
        <v>0</v>
      </c>
      <c r="G111" s="122" cm="1">
        <f t="array" ref="G111">IF(YEAR(G$16)=$D111, G$59-SUM(_xlfn._xlws.FILTER(G$63:G110,MOD(_xlfn.SEQUENCE(ROWS(G$63:G110)),5)=4)),ROUND(G$59/_xlfn.DAYS(G$16,F$16)*IF(YEAR(F$16+1)=$D111,_xlfn.DAYS(DATE($D111,12,31),F$16)+1,IF(AND(YEAR(F$16+1)&lt;$D111,$D111&lt;YEAR(G$16)),_xlfn.DAYS(DATE($D111,12,31),DATE($D111,1,1))+1,0)),0))</f>
        <v>0</v>
      </c>
      <c r="H111" s="122" cm="1">
        <f t="array" ref="H111">IF(YEAR(H$16)=$D111, H$59-SUM(_xlfn._xlws.FILTER(H$63:H110,MOD(_xlfn.SEQUENCE(ROWS(H$63:H110)),5)=4)),ROUND(H$59/_xlfn.DAYS(H$16,G$16)*IF(YEAR(G$16+1)=$D111,_xlfn.DAYS(DATE($D111,12,31),G$16)+1,IF(AND(YEAR(G$16+1)&lt;$D111,$D111&lt;YEAR(H$16)),_xlfn.DAYS(DATE($D111,12,31),DATE($D111,1,1))+1,0)),0))</f>
        <v>0</v>
      </c>
      <c r="I111" s="122" cm="1">
        <f t="array" ref="I111">IF(YEAR(I$16)=$D111, I$59-SUM(_xlfn._xlws.FILTER(I$63:I110,MOD(_xlfn.SEQUENCE(ROWS(I$63:I110)),5)=4)),ROUND(I$59/_xlfn.DAYS(I$16,H$16)*IF(YEAR(H$16+1)=$D111,_xlfn.DAYS(DATE($D111,12,31),H$16)+1,IF(AND(YEAR(H$16+1)&lt;$D111,$D111&lt;YEAR(I$16)),_xlfn.DAYS(DATE($D111,12,31),DATE($D111,1,1))+1,0)),0))</f>
        <v>0</v>
      </c>
      <c r="J111" s="122" cm="1">
        <f t="array" ref="J111">IF(YEAR(J$16)=$D111, J$59-SUM(_xlfn._xlws.FILTER(J$63:J110,MOD(_xlfn.SEQUENCE(ROWS(J$63:J110)),5)=4)),ROUND(J$59/_xlfn.DAYS(J$16,I$16)*IF(YEAR(I$16+1)=$D111,_xlfn.DAYS(DATE($D111,12,31),I$16)+1,IF(AND(YEAR(I$16+1)&lt;$D111,$D111&lt;YEAR(J$16)),_xlfn.DAYS(DATE($D111,12,31),DATE($D111,1,1))+1,0)),0))</f>
        <v>0</v>
      </c>
      <c r="K111" s="122" cm="1">
        <f t="array" ref="K111">IF(YEAR(K$16)=$D111, K$59-SUM(_xlfn._xlws.FILTER(K$63:K110,MOD(_xlfn.SEQUENCE(ROWS(K$63:K110)),5)=4)),ROUND(K$59/_xlfn.DAYS(K$16,J$16)*IF(YEAR(J$16+1)=$D111,_xlfn.DAYS(DATE($D111,12,31),J$16)+1,IF(AND(YEAR(J$16+1)&lt;$D111,$D111&lt;YEAR(K$16)),_xlfn.DAYS(DATE($D111,12,31),DATE($D111,1,1))+1,0)),0))</f>
        <v>0</v>
      </c>
      <c r="L111" s="122" cm="1">
        <f t="array" ref="L111">IF(YEAR(L$16)=$D111, L$59-SUM(_xlfn._xlws.FILTER(L$63:L110,MOD(_xlfn.SEQUENCE(ROWS(L$63:L110)),5)=4)),ROUND(L$59/_xlfn.DAYS(L$16,K$16)*IF(YEAR(K$16+1)=$D111,_xlfn.DAYS(DATE($D111,12,31),K$16)+1,IF(AND(YEAR(K$16+1)&lt;$D111,$D111&lt;YEAR(L$16)),_xlfn.DAYS(DATE($D111,12,31),DATE($D111,1,1))+1,0)),0))</f>
        <v>0</v>
      </c>
      <c r="M111" s="122" cm="1">
        <f t="array" ref="M111">IF(YEAR(M$16)=$D111, M$59-SUM(_xlfn._xlws.FILTER(M$63:M110,MOD(_xlfn.SEQUENCE(ROWS(M$63:M110)),5)=4)),ROUND(M$59/_xlfn.DAYS(M$16,L$16)*IF(YEAR(L$16+1)=$D111,_xlfn.DAYS(DATE($D111,12,31),L$16)+1,IF(AND(YEAR(L$16+1)&lt;$D111,$D111&lt;YEAR(M$16)),_xlfn.DAYS(DATE($D111,12,31),DATE($D111,1,1))+1,0)),0))</f>
        <v>12873</v>
      </c>
      <c r="N111" s="122" cm="1">
        <f t="array" ref="N111">IF(YEAR(N$16)=$D111, N$59-SUM(_xlfn._xlws.FILTER(N$63:N110,MOD(_xlfn.SEQUENCE(ROWS(N$63:N110)),5)=4)),ROUND(N$59/_xlfn.DAYS(N$16,M$16)*IF(YEAR(M$16+1)=$D111,_xlfn.DAYS(DATE($D111,12,31),M$16)+1,IF(AND(YEAR(M$16+1)&lt;$D111,$D111&lt;YEAR(N$16)),_xlfn.DAYS(DATE($D111,12,31),DATE($D111,1,1))+1,0)),0))</f>
        <v>5288</v>
      </c>
      <c r="O111" s="122" cm="1">
        <f t="array" ref="O111">IF(YEAR(O$16)=$D111, O$59-SUM(_xlfn._xlws.FILTER(O$63:O110,MOD(_xlfn.SEQUENCE(ROWS(O$63:O110)),5)=4)),ROUND(O$59/_xlfn.DAYS(O$16,N$16)*IF(YEAR(N$16+1)=$D111,_xlfn.DAYS(DATE($D111,12,31),N$16)+1,IF(AND(YEAR(N$16+1)&lt;$D111,$D111&lt;YEAR(O$16)),_xlfn.DAYS(DATE($D111,12,31),DATE($D111,1,1))+1,0)),0))</f>
        <v>0</v>
      </c>
      <c r="P111" s="122" cm="1">
        <f t="array" ref="P111">IF(YEAR(P$16)=$D111, P$59-SUM(_xlfn._xlws.FILTER(P$63:P110,MOD(_xlfn.SEQUENCE(ROWS(P$63:P110)),5)=4)),ROUND(P$59/_xlfn.DAYS(P$16,O$16)*IF(YEAR(O$16+1)=$D111,_xlfn.DAYS(DATE($D111,12,31),O$16)+1,IF(AND(YEAR(O$16+1)&lt;$D111,$D111&lt;YEAR(P$16)),_xlfn.DAYS(DATE($D111,12,31),DATE($D111,1,1))+1,0)),0))</f>
        <v>0</v>
      </c>
      <c r="Q111" s="122" cm="1">
        <f t="array" ref="Q111">IF(YEAR(Q$16)=$D111, Q$59-SUM(_xlfn._xlws.FILTER(Q$63:Q110,MOD(_xlfn.SEQUENCE(ROWS(Q$63:Q110)),5)=4)),ROUND(Q$59/_xlfn.DAYS(Q$16,P$16)*IF(YEAR(P$16+1)=$D111,_xlfn.DAYS(DATE($D111,12,31),P$16)+1,IF(AND(YEAR(P$16+1)&lt;$D111,$D111&lt;YEAR(Q$16)),_xlfn.DAYS(DATE($D111,12,31),DATE($D111,1,1))+1,0)),0))</f>
        <v>0</v>
      </c>
      <c r="R111" s="122" cm="1">
        <f t="array" ref="R111">IF(YEAR(R$16)=$D111, R$59-SUM(_xlfn._xlws.FILTER(R$63:R110,MOD(_xlfn.SEQUENCE(ROWS(R$63:R110)),5)=4)),ROUND(R$59/_xlfn.DAYS(R$16,Q$16)*IF(YEAR(Q$16+1)=$D111,_xlfn.DAYS(DATE($D111,12,31),Q$16)+1,IF(AND(YEAR(Q$16+1)&lt;$D111,$D111&lt;YEAR(R$16)),_xlfn.DAYS(DATE($D111,12,31),DATE($D111,1,1))+1,0)),0))</f>
        <v>0</v>
      </c>
      <c r="S111" s="122" cm="1">
        <f t="array" ref="S111">IF(YEAR(S$16)=$D111, S$59-SUM(_xlfn._xlws.FILTER(S$63:S110,MOD(_xlfn.SEQUENCE(ROWS(S$63:S110)),5)=4)),ROUND(S$59/_xlfn.DAYS(S$16,R$16)*IF(YEAR(R$16+1)=$D111,_xlfn.DAYS(DATE($D111,12,31),R$16)+1,IF(AND(YEAR(R$16+1)&lt;$D111,$D111&lt;YEAR(S$16)),_xlfn.DAYS(DATE($D111,12,31),DATE($D111,1,1))+1,0)),0))</f>
        <v>0</v>
      </c>
      <c r="T111" s="122" cm="1">
        <f t="array" ref="T111">IF(YEAR(T$16)=$D111, T$59-SUM(_xlfn._xlws.FILTER(T$63:T110,MOD(_xlfn.SEQUENCE(ROWS(T$63:T110)),5)=4)),ROUND(T$59/_xlfn.DAYS(T$16,S$16)*IF(YEAR(S$16+1)=$D111,_xlfn.DAYS(DATE($D111,12,31),S$16)+1,IF(AND(YEAR(S$16+1)&lt;$D111,$D111&lt;YEAR(T$16)),_xlfn.DAYS(DATE($D111,12,31),DATE($D111,1,1))+1,0)),0))</f>
        <v>0</v>
      </c>
      <c r="U111" s="122" cm="1">
        <f t="array" ref="U111">IF(YEAR(U$16)=$D111, U$59-SUM(_xlfn._xlws.FILTER(U$63:U110,MOD(_xlfn.SEQUENCE(ROWS(U$63:U110)),5)=4)),ROUND(U$59/_xlfn.DAYS(U$16,T$16)*IF(YEAR(T$16+1)=$D111,_xlfn.DAYS(DATE($D111,12,31),T$16)+1,IF(AND(YEAR(T$16+1)&lt;$D111,$D111&lt;YEAR(U$16)),_xlfn.DAYS(DATE($D111,12,31),DATE($D111,1,1))+1,0)),0))</f>
        <v>0</v>
      </c>
      <c r="V111" s="122" cm="1">
        <f t="array" ref="V111">IF(YEAR(V$16)=$D111, V$59-SUM(_xlfn._xlws.FILTER(V$63:V110,MOD(_xlfn.SEQUENCE(ROWS(V$63:V110)),5)=4)),ROUND(V$59/_xlfn.DAYS(V$16,U$16)*IF(YEAR(U$16+1)=$D111,_xlfn.DAYS(DATE($D111,12,31),U$16)+1,IF(AND(YEAR(U$16+1)&lt;$D111,$D111&lt;YEAR(V$16)),_xlfn.DAYS(DATE($D111,12,31),DATE($D111,1,1))+1,0)),0))</f>
        <v>0</v>
      </c>
      <c r="W111" s="122" cm="1">
        <f t="array" ref="W111">IF(YEAR(W$16)=$D111, W$59-SUM(_xlfn._xlws.FILTER(W$63:W110,MOD(_xlfn.SEQUENCE(ROWS(W$63:W110)),5)=4)),ROUND(W$59/_xlfn.DAYS(W$16,V$16)*IF(YEAR(V$16+1)=$D111,_xlfn.DAYS(DATE($D111,12,31),V$16)+1,IF(AND(YEAR(V$16+1)&lt;$D111,$D111&lt;YEAR(W$16)),_xlfn.DAYS(DATE($D111,12,31),DATE($D111,1,1))+1,0)),0))</f>
        <v>0</v>
      </c>
      <c r="X111" s="122" cm="1">
        <f t="array" ref="X111">IF(YEAR(X$16)=$D111, X$59-SUM(_xlfn._xlws.FILTER(X$63:X110,MOD(_xlfn.SEQUENCE(ROWS(X$63:X110)),5)=4)),ROUND(X$59/_xlfn.DAYS(X$16,W$16)*IF(YEAR(W$16+1)=$D111,_xlfn.DAYS(DATE($D111,12,31),W$16)+1,IF(AND(YEAR(W$16+1)&lt;$D111,$D111&lt;YEAR(X$16)),_xlfn.DAYS(DATE($D111,12,31),DATE($D111,1,1))+1,0)),0))</f>
        <v>0</v>
      </c>
    </row>
    <row r="112" spans="1:24" ht="17" hidden="1" outlineLevel="1" x14ac:dyDescent="0.25">
      <c r="A112" s="5">
        <v>33</v>
      </c>
      <c r="B112" s="129" t="s">
        <v>170</v>
      </c>
      <c r="C112" s="124" t="s">
        <v>171</v>
      </c>
      <c r="D112" s="125">
        <f t="shared" si="42"/>
        <v>2029</v>
      </c>
      <c r="E112" s="126">
        <f>E108-E111</f>
        <v>0</v>
      </c>
      <c r="F112" s="126">
        <f t="shared" ref="F112:X112" si="56">F108-F111</f>
        <v>0</v>
      </c>
      <c r="G112" s="126">
        <f t="shared" si="56"/>
        <v>0</v>
      </c>
      <c r="H112" s="126">
        <f t="shared" si="56"/>
        <v>0</v>
      </c>
      <c r="I112" s="126">
        <f t="shared" si="56"/>
        <v>0</v>
      </c>
      <c r="J112" s="126">
        <f t="shared" si="56"/>
        <v>0</v>
      </c>
      <c r="K112" s="126">
        <f t="shared" si="56"/>
        <v>0</v>
      </c>
      <c r="L112" s="126">
        <f t="shared" si="56"/>
        <v>0</v>
      </c>
      <c r="M112" s="126">
        <f t="shared" si="56"/>
        <v>0</v>
      </c>
      <c r="N112" s="126">
        <f t="shared" si="56"/>
        <v>0</v>
      </c>
      <c r="O112" s="126">
        <f t="shared" si="56"/>
        <v>0</v>
      </c>
      <c r="P112" s="126">
        <f t="shared" si="56"/>
        <v>0</v>
      </c>
      <c r="Q112" s="126">
        <f t="shared" si="56"/>
        <v>0</v>
      </c>
      <c r="R112" s="126">
        <f t="shared" si="56"/>
        <v>0</v>
      </c>
      <c r="S112" s="126">
        <f t="shared" si="56"/>
        <v>0</v>
      </c>
      <c r="T112" s="126">
        <f t="shared" si="56"/>
        <v>0</v>
      </c>
      <c r="U112" s="126">
        <f t="shared" si="56"/>
        <v>0</v>
      </c>
      <c r="V112" s="126">
        <f t="shared" si="56"/>
        <v>0</v>
      </c>
      <c r="W112" s="126">
        <f t="shared" si="56"/>
        <v>0</v>
      </c>
      <c r="X112" s="126">
        <f t="shared" si="56"/>
        <v>0</v>
      </c>
    </row>
    <row r="113" spans="1:24" ht="17" hidden="1" outlineLevel="1" x14ac:dyDescent="0.25">
      <c r="A113" s="5">
        <v>27</v>
      </c>
      <c r="B113" s="37" t="s">
        <v>162</v>
      </c>
      <c r="C113" s="114" t="s">
        <v>163</v>
      </c>
      <c r="D113" s="115">
        <f t="shared" si="42"/>
        <v>2030</v>
      </c>
      <c r="E113" s="116" cm="1">
        <f t="array" ref="E113">IF(YEAR(E$16)=$D113, E$44-SUM(_xlfn._xlws.FILTER(E$63:E112,MOD(_xlfn.SEQUENCE(ROWS(E$63:E112)),5)=1)),ROUND(E$44/_xlfn.DAYS(E$16,D$16)*IF(YEAR(D$16+1)=$D113,_xlfn.DAYS(DATE($D113,12,31),D$16)+1,IF(AND(YEAR(D$16+1)&lt;$D113,$D113&lt;YEAR(E$16)),_xlfn.DAYS(DATE($D113,12,31),DATE($D113,1,1))+1,0)),0))</f>
        <v>0</v>
      </c>
      <c r="F113" s="116" cm="1">
        <f t="array" ref="F113">IF(YEAR(F$16)=$D113, F$44-SUM(_xlfn._xlws.FILTER(F$63:F112,MOD(_xlfn.SEQUENCE(ROWS(F$63:F112)),5)=1)),ROUND(F$44/_xlfn.DAYS(F$16,E$16)*IF(YEAR(E$16+1)=$D113,_xlfn.DAYS(DATE($D113,12,31),E$16)+1,IF(AND(YEAR(E$16+1)&lt;$D113,$D113&lt;YEAR(F$16)),_xlfn.DAYS(DATE($D113,12,31),DATE($D113,1,1))+1,0)),0))</f>
        <v>0</v>
      </c>
      <c r="G113" s="116" cm="1">
        <f t="array" ref="G113">IF(YEAR(G$16)=$D113, G$44-SUM(_xlfn._xlws.FILTER(G$63:G112,MOD(_xlfn.SEQUENCE(ROWS(G$63:G112)),5)=1)),ROUND(G$44/_xlfn.DAYS(G$16,F$16)*IF(YEAR(F$16+1)=$D113,_xlfn.DAYS(DATE($D113,12,31),F$16)+1,IF(AND(YEAR(F$16+1)&lt;$D113,$D113&lt;YEAR(G$16)),_xlfn.DAYS(DATE($D113,12,31),DATE($D113,1,1))+1,0)),0))</f>
        <v>0</v>
      </c>
      <c r="H113" s="116" cm="1">
        <f t="array" ref="H113">IF(YEAR(H$16)=$D113, H$44-SUM(_xlfn._xlws.FILTER(H$63:H112,MOD(_xlfn.SEQUENCE(ROWS(H$63:H112)),5)=1)),ROUND(H$44/_xlfn.DAYS(H$16,G$16)*IF(YEAR(G$16+1)=$D113,_xlfn.DAYS(DATE($D113,12,31),G$16)+1,IF(AND(YEAR(G$16+1)&lt;$D113,$D113&lt;YEAR(H$16)),_xlfn.DAYS(DATE($D113,12,31),DATE($D113,1,1))+1,0)),0))</f>
        <v>0</v>
      </c>
      <c r="I113" s="116" cm="1">
        <f t="array" ref="I113">IF(YEAR(I$16)=$D113, I$44-SUM(_xlfn._xlws.FILTER(I$63:I112,MOD(_xlfn.SEQUENCE(ROWS(I$63:I112)),5)=1)),ROUND(I$44/_xlfn.DAYS(I$16,H$16)*IF(YEAR(H$16+1)=$D113,_xlfn.DAYS(DATE($D113,12,31),H$16)+1,IF(AND(YEAR(H$16+1)&lt;$D113,$D113&lt;YEAR(I$16)),_xlfn.DAYS(DATE($D113,12,31),DATE($D113,1,1))+1,0)),0))</f>
        <v>0</v>
      </c>
      <c r="J113" s="116" cm="1">
        <f t="array" ref="J113">IF(YEAR(J$16)=$D113, J$44-SUM(_xlfn._xlws.FILTER(J$63:J112,MOD(_xlfn.SEQUENCE(ROWS(J$63:J112)),5)=1)),ROUND(J$44/_xlfn.DAYS(J$16,I$16)*IF(YEAR(I$16+1)=$D113,_xlfn.DAYS(DATE($D113,12,31),I$16)+1,IF(AND(YEAR(I$16+1)&lt;$D113,$D113&lt;YEAR(J$16)),_xlfn.DAYS(DATE($D113,12,31),DATE($D113,1,1))+1,0)),0))</f>
        <v>0</v>
      </c>
      <c r="K113" s="116" cm="1">
        <f t="array" ref="K113">IF(YEAR(K$16)=$D113, K$44-SUM(_xlfn._xlws.FILTER(K$63:K112,MOD(_xlfn.SEQUENCE(ROWS(K$63:K112)),5)=1)),ROUND(K$44/_xlfn.DAYS(K$16,J$16)*IF(YEAR(J$16+1)=$D113,_xlfn.DAYS(DATE($D113,12,31),J$16)+1,IF(AND(YEAR(J$16+1)&lt;$D113,$D113&lt;YEAR(K$16)),_xlfn.DAYS(DATE($D113,12,31),DATE($D113,1,1))+1,0)),0))</f>
        <v>0</v>
      </c>
      <c r="L113" s="116" cm="1">
        <f t="array" ref="L113">IF(YEAR(L$16)=$D113, L$44-SUM(_xlfn._xlws.FILTER(L$63:L112,MOD(_xlfn.SEQUENCE(ROWS(L$63:L112)),5)=1)),ROUND(L$44/_xlfn.DAYS(L$16,K$16)*IF(YEAR(K$16+1)=$D113,_xlfn.DAYS(DATE($D113,12,31),K$16)+1,IF(AND(YEAR(K$16+1)&lt;$D113,$D113&lt;YEAR(L$16)),_xlfn.DAYS(DATE($D113,12,31),DATE($D113,1,1))+1,0)),0))</f>
        <v>0</v>
      </c>
      <c r="M113" s="116" cm="1">
        <f t="array" ref="M113">IF(YEAR(M$16)=$D113, M$44-SUM(_xlfn._xlws.FILTER(M$63:M112,MOD(_xlfn.SEQUENCE(ROWS(M$63:M112)),5)=1)),ROUND(M$44/_xlfn.DAYS(M$16,L$16)*IF(YEAR(L$16+1)=$D113,_xlfn.DAYS(DATE($D113,12,31),L$16)+1,IF(AND(YEAR(L$16+1)&lt;$D113,$D113&lt;YEAR(M$16)),_xlfn.DAYS(DATE($D113,12,31),DATE($D113,1,1))+1,0)),0))</f>
        <v>0</v>
      </c>
      <c r="N113" s="116" cm="1">
        <f t="array" ref="N113">IF(YEAR(N$16)=$D113, N$44-SUM(_xlfn._xlws.FILTER(N$63:N112,MOD(_xlfn.SEQUENCE(ROWS(N$63:N112)),5)=1)),ROUND(N$44/_xlfn.DAYS(N$16,M$16)*IF(YEAR(M$16+1)=$D113,_xlfn.DAYS(DATE($D113,12,31),M$16)+1,IF(AND(YEAR(M$16+1)&lt;$D113,$D113&lt;YEAR(N$16)),_xlfn.DAYS(DATE($D113,12,31),DATE($D113,1,1))+1,0)),0))</f>
        <v>12583</v>
      </c>
      <c r="O113" s="116" cm="1">
        <f t="array" ref="O113">IF(YEAR(O$16)=$D113, O$44-SUM(_xlfn._xlws.FILTER(O$63:O112,MOD(_xlfn.SEQUENCE(ROWS(O$63:O112)),5)=1)),ROUND(O$44/_xlfn.DAYS(O$16,N$16)*IF(YEAR(N$16+1)=$D113,_xlfn.DAYS(DATE($D113,12,31),N$16)+1,IF(AND(YEAR(N$16+1)&lt;$D113,$D113&lt;YEAR(O$16)),_xlfn.DAYS(DATE($D113,12,31),DATE($D113,1,1))+1,0)),0))</f>
        <v>5981</v>
      </c>
      <c r="P113" s="116" cm="1">
        <f t="array" ref="P113">IF(YEAR(P$16)=$D113, P$44-SUM(_xlfn._xlws.FILTER(P$63:P112,MOD(_xlfn.SEQUENCE(ROWS(P$63:P112)),5)=1)),ROUND(P$44/_xlfn.DAYS(P$16,O$16)*IF(YEAR(O$16+1)=$D113,_xlfn.DAYS(DATE($D113,12,31),O$16)+1,IF(AND(YEAR(O$16+1)&lt;$D113,$D113&lt;YEAR(P$16)),_xlfn.DAYS(DATE($D113,12,31),DATE($D113,1,1))+1,0)),0))</f>
        <v>0</v>
      </c>
      <c r="Q113" s="116" cm="1">
        <f t="array" ref="Q113">IF(YEAR(Q$16)=$D113, Q$44-SUM(_xlfn._xlws.FILTER(Q$63:Q112,MOD(_xlfn.SEQUENCE(ROWS(Q$63:Q112)),5)=1)),ROUND(Q$44/_xlfn.DAYS(Q$16,P$16)*IF(YEAR(P$16+1)=$D113,_xlfn.DAYS(DATE($D113,12,31),P$16)+1,IF(AND(YEAR(P$16+1)&lt;$D113,$D113&lt;YEAR(Q$16)),_xlfn.DAYS(DATE($D113,12,31),DATE($D113,1,1))+1,0)),0))</f>
        <v>0</v>
      </c>
      <c r="R113" s="116" cm="1">
        <f t="array" ref="R113">IF(YEAR(R$16)=$D113, R$44-SUM(_xlfn._xlws.FILTER(R$63:R112,MOD(_xlfn.SEQUENCE(ROWS(R$63:R112)),5)=1)),ROUND(R$44/_xlfn.DAYS(R$16,Q$16)*IF(YEAR(Q$16+1)=$D113,_xlfn.DAYS(DATE($D113,12,31),Q$16)+1,IF(AND(YEAR(Q$16+1)&lt;$D113,$D113&lt;YEAR(R$16)),_xlfn.DAYS(DATE($D113,12,31),DATE($D113,1,1))+1,0)),0))</f>
        <v>0</v>
      </c>
      <c r="S113" s="116" cm="1">
        <f t="array" ref="S113">IF(YEAR(S$16)=$D113, S$44-SUM(_xlfn._xlws.FILTER(S$63:S112,MOD(_xlfn.SEQUENCE(ROWS(S$63:S112)),5)=1)),ROUND(S$44/_xlfn.DAYS(S$16,R$16)*IF(YEAR(R$16+1)=$D113,_xlfn.DAYS(DATE($D113,12,31),R$16)+1,IF(AND(YEAR(R$16+1)&lt;$D113,$D113&lt;YEAR(S$16)),_xlfn.DAYS(DATE($D113,12,31),DATE($D113,1,1))+1,0)),0))</f>
        <v>0</v>
      </c>
      <c r="T113" s="116" cm="1">
        <f t="array" ref="T113">IF(YEAR(T$16)=$D113, T$44-SUM(_xlfn._xlws.FILTER(T$63:T112,MOD(_xlfn.SEQUENCE(ROWS(T$63:T112)),5)=1)),ROUND(T$44/_xlfn.DAYS(T$16,S$16)*IF(YEAR(S$16+1)=$D113,_xlfn.DAYS(DATE($D113,12,31),S$16)+1,IF(AND(YEAR(S$16+1)&lt;$D113,$D113&lt;YEAR(T$16)),_xlfn.DAYS(DATE($D113,12,31),DATE($D113,1,1))+1,0)),0))</f>
        <v>0</v>
      </c>
      <c r="U113" s="116" cm="1">
        <f t="array" ref="U113">IF(YEAR(U$16)=$D113, U$44-SUM(_xlfn._xlws.FILTER(U$63:U112,MOD(_xlfn.SEQUENCE(ROWS(U$63:U112)),5)=1)),ROUND(U$44/_xlfn.DAYS(U$16,T$16)*IF(YEAR(T$16+1)=$D113,_xlfn.DAYS(DATE($D113,12,31),T$16)+1,IF(AND(YEAR(T$16+1)&lt;$D113,$D113&lt;YEAR(U$16)),_xlfn.DAYS(DATE($D113,12,31),DATE($D113,1,1))+1,0)),0))</f>
        <v>0</v>
      </c>
      <c r="V113" s="116" cm="1">
        <f t="array" ref="V113">IF(YEAR(V$16)=$D113, V$44-SUM(_xlfn._xlws.FILTER(V$63:V112,MOD(_xlfn.SEQUENCE(ROWS(V$63:V112)),5)=1)),ROUND(V$44/_xlfn.DAYS(V$16,U$16)*IF(YEAR(U$16+1)=$D113,_xlfn.DAYS(DATE($D113,12,31),U$16)+1,IF(AND(YEAR(U$16+1)&lt;$D113,$D113&lt;YEAR(V$16)),_xlfn.DAYS(DATE($D113,12,31),DATE($D113,1,1))+1,0)),0))</f>
        <v>0</v>
      </c>
      <c r="W113" s="116" cm="1">
        <f t="array" ref="W113">IF(YEAR(W$16)=$D113, W$44-SUM(_xlfn._xlws.FILTER(W$63:W112,MOD(_xlfn.SEQUENCE(ROWS(W$63:W112)),5)=1)),ROUND(W$44/_xlfn.DAYS(W$16,V$16)*IF(YEAR(V$16+1)=$D113,_xlfn.DAYS(DATE($D113,12,31),V$16)+1,IF(AND(YEAR(V$16+1)&lt;$D113,$D113&lt;YEAR(W$16)),_xlfn.DAYS(DATE($D113,12,31),DATE($D113,1,1))+1,0)),0))</f>
        <v>0</v>
      </c>
      <c r="X113" s="116" cm="1">
        <f t="array" ref="X113">IF(YEAR(X$16)=$D113, X$44-SUM(_xlfn._xlws.FILTER(X$63:X112,MOD(_xlfn.SEQUENCE(ROWS(X$63:X112)),5)=1)),ROUND(X$44/_xlfn.DAYS(X$16,W$16)*IF(YEAR(W$16+1)=$D113,_xlfn.DAYS(DATE($D113,12,31),W$16)+1,IF(AND(YEAR(W$16+1)&lt;$D113,$D113&lt;YEAR(X$16)),_xlfn.DAYS(DATE($D113,12,31),DATE($D113,1,1))+1,0)),0))</f>
        <v>0</v>
      </c>
    </row>
    <row r="114" spans="1:24" ht="17" hidden="1" outlineLevel="1" x14ac:dyDescent="0.25">
      <c r="A114" s="5">
        <v>28</v>
      </c>
      <c r="B114" s="129" t="s">
        <v>164</v>
      </c>
      <c r="C114" s="114" t="s">
        <v>165</v>
      </c>
      <c r="D114" s="115">
        <f t="shared" si="42"/>
        <v>2030</v>
      </c>
      <c r="E114" s="116" cm="1">
        <f t="array" ref="E114">IF(YEAR(E$16)=$D114, E$46-SUM(_xlfn._xlws.FILTER(E$63:E113,MOD(_xlfn.SEQUENCE(ROWS(E$63:E113)),5)=2)),ROUND(E$46/_xlfn.DAYS(E$16,D$16)*IF(YEAR(D$16+1)=$D114,_xlfn.DAYS(DATE($D114,12,31),D$16)+1,IF(AND(YEAR(D$16+1)&lt;$D114,$D114&lt;YEAR(E$16)),_xlfn.DAYS(DATE($D114,12,31),DATE($D114,1,1))+1,0)),0))</f>
        <v>0</v>
      </c>
      <c r="F114" s="116" cm="1">
        <f t="array" ref="F114">IF(YEAR(F$16)=$D114, F$46-SUM(_xlfn._xlws.FILTER(F$63:F113,MOD(_xlfn.SEQUENCE(ROWS(F$63:F113)),5)=2)),ROUND(F$46/_xlfn.DAYS(F$16,E$16)*IF(YEAR(E$16+1)=$D114,_xlfn.DAYS(DATE($D114,12,31),E$16)+1,IF(AND(YEAR(E$16+1)&lt;$D114,$D114&lt;YEAR(F$16)),_xlfn.DAYS(DATE($D114,12,31),DATE($D114,1,1))+1,0)),0))</f>
        <v>0</v>
      </c>
      <c r="G114" s="116" cm="1">
        <f t="array" ref="G114">IF(YEAR(G$16)=$D114, G$46-SUM(_xlfn._xlws.FILTER(G$63:G113,MOD(_xlfn.SEQUENCE(ROWS(G$63:G113)),5)=2)),ROUND(G$46/_xlfn.DAYS(G$16,F$16)*IF(YEAR(F$16+1)=$D114,_xlfn.DAYS(DATE($D114,12,31),F$16)+1,IF(AND(YEAR(F$16+1)&lt;$D114,$D114&lt;YEAR(G$16)),_xlfn.DAYS(DATE($D114,12,31),DATE($D114,1,1))+1,0)),0))</f>
        <v>0</v>
      </c>
      <c r="H114" s="116" cm="1">
        <f t="array" ref="H114">IF(YEAR(H$16)=$D114, H$46-SUM(_xlfn._xlws.FILTER(H$63:H113,MOD(_xlfn.SEQUENCE(ROWS(H$63:H113)),5)=2)),ROUND(H$46/_xlfn.DAYS(H$16,G$16)*IF(YEAR(G$16+1)=$D114,_xlfn.DAYS(DATE($D114,12,31),G$16)+1,IF(AND(YEAR(G$16+1)&lt;$D114,$D114&lt;YEAR(H$16)),_xlfn.DAYS(DATE($D114,12,31),DATE($D114,1,1))+1,0)),0))</f>
        <v>0</v>
      </c>
      <c r="I114" s="116" cm="1">
        <f t="array" ref="I114">IF(YEAR(I$16)=$D114, I$46-SUM(_xlfn._xlws.FILTER(I$63:I113,MOD(_xlfn.SEQUENCE(ROWS(I$63:I113)),5)=2)),ROUND(I$46/_xlfn.DAYS(I$16,H$16)*IF(YEAR(H$16+1)=$D114,_xlfn.DAYS(DATE($D114,12,31),H$16)+1,IF(AND(YEAR(H$16+1)&lt;$D114,$D114&lt;YEAR(I$16)),_xlfn.DAYS(DATE($D114,12,31),DATE($D114,1,1))+1,0)),0))</f>
        <v>0</v>
      </c>
      <c r="J114" s="116" cm="1">
        <f t="array" ref="J114">IF(YEAR(J$16)=$D114, J$46-SUM(_xlfn._xlws.FILTER(J$63:J113,MOD(_xlfn.SEQUENCE(ROWS(J$63:J113)),5)=2)),ROUND(J$46/_xlfn.DAYS(J$16,I$16)*IF(YEAR(I$16+1)=$D114,_xlfn.DAYS(DATE($D114,12,31),I$16)+1,IF(AND(YEAR(I$16+1)&lt;$D114,$D114&lt;YEAR(J$16)),_xlfn.DAYS(DATE($D114,12,31),DATE($D114,1,1))+1,0)),0))</f>
        <v>0</v>
      </c>
      <c r="K114" s="116" cm="1">
        <f t="array" ref="K114">IF(YEAR(K$16)=$D114, K$46-SUM(_xlfn._xlws.FILTER(K$63:K113,MOD(_xlfn.SEQUENCE(ROWS(K$63:K113)),5)=2)),ROUND(K$46/_xlfn.DAYS(K$16,J$16)*IF(YEAR(J$16+1)=$D114,_xlfn.DAYS(DATE($D114,12,31),J$16)+1,IF(AND(YEAR(J$16+1)&lt;$D114,$D114&lt;YEAR(K$16)),_xlfn.DAYS(DATE($D114,12,31),DATE($D114,1,1))+1,0)),0))</f>
        <v>0</v>
      </c>
      <c r="L114" s="116" cm="1">
        <f t="array" ref="L114">IF(YEAR(L$16)=$D114, L$46-SUM(_xlfn._xlws.FILTER(L$63:L113,MOD(_xlfn.SEQUENCE(ROWS(L$63:L113)),5)=2)),ROUND(L$46/_xlfn.DAYS(L$16,K$16)*IF(YEAR(K$16+1)=$D114,_xlfn.DAYS(DATE($D114,12,31),K$16)+1,IF(AND(YEAR(K$16+1)&lt;$D114,$D114&lt;YEAR(L$16)),_xlfn.DAYS(DATE($D114,12,31),DATE($D114,1,1))+1,0)),0))</f>
        <v>0</v>
      </c>
      <c r="M114" s="116" cm="1">
        <f t="array" ref="M114">IF(YEAR(M$16)=$D114, M$46-SUM(_xlfn._xlws.FILTER(M$63:M113,MOD(_xlfn.SEQUENCE(ROWS(M$63:M113)),5)=2)),ROUND(M$46/_xlfn.DAYS(M$16,L$16)*IF(YEAR(L$16+1)=$D114,_xlfn.DAYS(DATE($D114,12,31),L$16)+1,IF(AND(YEAR(L$16+1)&lt;$D114,$D114&lt;YEAR(M$16)),_xlfn.DAYS(DATE($D114,12,31),DATE($D114,1,1))+1,0)),0))</f>
        <v>0</v>
      </c>
      <c r="N114" s="116" cm="1">
        <f t="array" ref="N114">IF(YEAR(N$16)=$D114, N$46-SUM(_xlfn._xlws.FILTER(N$63:N113,MOD(_xlfn.SEQUENCE(ROWS(N$63:N113)),5)=2)),ROUND(N$46/_xlfn.DAYS(N$16,M$16)*IF(YEAR(M$16+1)=$D114,_xlfn.DAYS(DATE($D114,12,31),M$16)+1,IF(AND(YEAR(M$16+1)&lt;$D114,$D114&lt;YEAR(N$16)),_xlfn.DAYS(DATE($D114,12,31),DATE($D114,1,1))+1,0)),0))</f>
        <v>1888</v>
      </c>
      <c r="O114" s="116" cm="1">
        <f t="array" ref="O114">IF(YEAR(O$16)=$D114, O$46-SUM(_xlfn._xlws.FILTER(O$63:O113,MOD(_xlfn.SEQUENCE(ROWS(O$63:O113)),5)=2)),ROUND(O$46/_xlfn.DAYS(O$16,N$16)*IF(YEAR(N$16+1)=$D114,_xlfn.DAYS(DATE($D114,12,31),N$16)+1,IF(AND(YEAR(N$16+1)&lt;$D114,$D114&lt;YEAR(O$16)),_xlfn.DAYS(DATE($D114,12,31),DATE($D114,1,1))+1,0)),0))</f>
        <v>174</v>
      </c>
      <c r="P114" s="116" cm="1">
        <f t="array" ref="P114">IF(YEAR(P$16)=$D114, P$46-SUM(_xlfn._xlws.FILTER(P$63:P113,MOD(_xlfn.SEQUENCE(ROWS(P$63:P113)),5)=2)),ROUND(P$46/_xlfn.DAYS(P$16,O$16)*IF(YEAR(O$16+1)=$D114,_xlfn.DAYS(DATE($D114,12,31),O$16)+1,IF(AND(YEAR(O$16+1)&lt;$D114,$D114&lt;YEAR(P$16)),_xlfn.DAYS(DATE($D114,12,31),DATE($D114,1,1))+1,0)),0))</f>
        <v>0</v>
      </c>
      <c r="Q114" s="116" cm="1">
        <f t="array" ref="Q114">IF(YEAR(Q$16)=$D114, Q$46-SUM(_xlfn._xlws.FILTER(Q$63:Q113,MOD(_xlfn.SEQUENCE(ROWS(Q$63:Q113)),5)=2)),ROUND(Q$46/_xlfn.DAYS(Q$16,P$16)*IF(YEAR(P$16+1)=$D114,_xlfn.DAYS(DATE($D114,12,31),P$16)+1,IF(AND(YEAR(P$16+1)&lt;$D114,$D114&lt;YEAR(Q$16)),_xlfn.DAYS(DATE($D114,12,31),DATE($D114,1,1))+1,0)),0))</f>
        <v>0</v>
      </c>
      <c r="R114" s="116" cm="1">
        <f t="array" ref="R114">IF(YEAR(R$16)=$D114, R$46-SUM(_xlfn._xlws.FILTER(R$63:R113,MOD(_xlfn.SEQUENCE(ROWS(R$63:R113)),5)=2)),ROUND(R$46/_xlfn.DAYS(R$16,Q$16)*IF(YEAR(Q$16+1)=$D114,_xlfn.DAYS(DATE($D114,12,31),Q$16)+1,IF(AND(YEAR(Q$16+1)&lt;$D114,$D114&lt;YEAR(R$16)),_xlfn.DAYS(DATE($D114,12,31),DATE($D114,1,1))+1,0)),0))</f>
        <v>0</v>
      </c>
      <c r="S114" s="116" cm="1">
        <f t="array" ref="S114">IF(YEAR(S$16)=$D114, S$46-SUM(_xlfn._xlws.FILTER(S$63:S113,MOD(_xlfn.SEQUENCE(ROWS(S$63:S113)),5)=2)),ROUND(S$46/_xlfn.DAYS(S$16,R$16)*IF(YEAR(R$16+1)=$D114,_xlfn.DAYS(DATE($D114,12,31),R$16)+1,IF(AND(YEAR(R$16+1)&lt;$D114,$D114&lt;YEAR(S$16)),_xlfn.DAYS(DATE($D114,12,31),DATE($D114,1,1))+1,0)),0))</f>
        <v>0</v>
      </c>
      <c r="T114" s="116" cm="1">
        <f t="array" ref="T114">IF(YEAR(T$16)=$D114, T$46-SUM(_xlfn._xlws.FILTER(T$63:T113,MOD(_xlfn.SEQUENCE(ROWS(T$63:T113)),5)=2)),ROUND(T$46/_xlfn.DAYS(T$16,S$16)*IF(YEAR(S$16+1)=$D114,_xlfn.DAYS(DATE($D114,12,31),S$16)+1,IF(AND(YEAR(S$16+1)&lt;$D114,$D114&lt;YEAR(T$16)),_xlfn.DAYS(DATE($D114,12,31),DATE($D114,1,1))+1,0)),0))</f>
        <v>0</v>
      </c>
      <c r="U114" s="116" cm="1">
        <f t="array" ref="U114">IF(YEAR(U$16)=$D114, U$46-SUM(_xlfn._xlws.FILTER(U$63:U113,MOD(_xlfn.SEQUENCE(ROWS(U$63:U113)),5)=2)),ROUND(U$46/_xlfn.DAYS(U$16,T$16)*IF(YEAR(T$16+1)=$D114,_xlfn.DAYS(DATE($D114,12,31),T$16)+1,IF(AND(YEAR(T$16+1)&lt;$D114,$D114&lt;YEAR(U$16)),_xlfn.DAYS(DATE($D114,12,31),DATE($D114,1,1))+1,0)),0))</f>
        <v>0</v>
      </c>
      <c r="V114" s="116" cm="1">
        <f t="array" ref="V114">IF(YEAR(V$16)=$D114, V$46-SUM(_xlfn._xlws.FILTER(V$63:V113,MOD(_xlfn.SEQUENCE(ROWS(V$63:V113)),5)=2)),ROUND(V$46/_xlfn.DAYS(V$16,U$16)*IF(YEAR(U$16+1)=$D114,_xlfn.DAYS(DATE($D114,12,31),U$16)+1,IF(AND(YEAR(U$16+1)&lt;$D114,$D114&lt;YEAR(V$16)),_xlfn.DAYS(DATE($D114,12,31),DATE($D114,1,1))+1,0)),0))</f>
        <v>0</v>
      </c>
      <c r="W114" s="116" cm="1">
        <f t="array" ref="W114">IF(YEAR(W$16)=$D114, W$46-SUM(_xlfn._xlws.FILTER(W$63:W113,MOD(_xlfn.SEQUENCE(ROWS(W$63:W113)),5)=2)),ROUND(W$46/_xlfn.DAYS(W$16,V$16)*IF(YEAR(V$16+1)=$D114,_xlfn.DAYS(DATE($D114,12,31),V$16)+1,IF(AND(YEAR(V$16+1)&lt;$D114,$D114&lt;YEAR(W$16)),_xlfn.DAYS(DATE($D114,12,31),DATE($D114,1,1))+1,0)),0))</f>
        <v>0</v>
      </c>
      <c r="X114" s="116" cm="1">
        <f t="array" ref="X114">IF(YEAR(X$16)=$D114, X$46-SUM(_xlfn._xlws.FILTER(X$63:X113,MOD(_xlfn.SEQUENCE(ROWS(X$63:X113)),5)=2)),ROUND(X$46/_xlfn.DAYS(X$16,W$16)*IF(YEAR(W$16+1)=$D114,_xlfn.DAYS(DATE($D114,12,31),W$16)+1,IF(AND(YEAR(W$16+1)&lt;$D114,$D114&lt;YEAR(X$16)),_xlfn.DAYS(DATE($D114,12,31),DATE($D114,1,1))+1,0)),0))</f>
        <v>0</v>
      </c>
    </row>
    <row r="115" spans="1:24" ht="17" hidden="1" outlineLevel="1" x14ac:dyDescent="0.25">
      <c r="A115" s="5">
        <v>29</v>
      </c>
      <c r="B115" s="129" t="s">
        <v>166</v>
      </c>
      <c r="C115" s="114" t="s">
        <v>167</v>
      </c>
      <c r="D115" s="115">
        <f t="shared" si="42"/>
        <v>2030</v>
      </c>
      <c r="E115" s="116">
        <f>E113-E114</f>
        <v>0</v>
      </c>
      <c r="F115" s="116">
        <f t="shared" ref="F115:X115" si="57">F113-F114</f>
        <v>0</v>
      </c>
      <c r="G115" s="116">
        <f t="shared" si="57"/>
        <v>0</v>
      </c>
      <c r="H115" s="116">
        <f t="shared" si="57"/>
        <v>0</v>
      </c>
      <c r="I115" s="116">
        <f t="shared" si="57"/>
        <v>0</v>
      </c>
      <c r="J115" s="116">
        <f t="shared" si="57"/>
        <v>0</v>
      </c>
      <c r="K115" s="116">
        <f t="shared" si="57"/>
        <v>0</v>
      </c>
      <c r="L115" s="116">
        <f t="shared" si="57"/>
        <v>0</v>
      </c>
      <c r="M115" s="116">
        <f t="shared" si="57"/>
        <v>0</v>
      </c>
      <c r="N115" s="116">
        <f t="shared" si="57"/>
        <v>10695</v>
      </c>
      <c r="O115" s="116">
        <f t="shared" si="57"/>
        <v>5807</v>
      </c>
      <c r="P115" s="116">
        <f t="shared" si="57"/>
        <v>0</v>
      </c>
      <c r="Q115" s="116">
        <f t="shared" si="57"/>
        <v>0</v>
      </c>
      <c r="R115" s="116">
        <f t="shared" si="57"/>
        <v>0</v>
      </c>
      <c r="S115" s="116">
        <f t="shared" si="57"/>
        <v>0</v>
      </c>
      <c r="T115" s="116">
        <f t="shared" si="57"/>
        <v>0</v>
      </c>
      <c r="U115" s="116">
        <f t="shared" si="57"/>
        <v>0</v>
      </c>
      <c r="V115" s="116">
        <f t="shared" si="57"/>
        <v>0</v>
      </c>
      <c r="W115" s="116">
        <f t="shared" si="57"/>
        <v>0</v>
      </c>
      <c r="X115" s="116">
        <f t="shared" si="57"/>
        <v>0</v>
      </c>
    </row>
    <row r="116" spans="1:24" ht="17" hidden="1" outlineLevel="1" x14ac:dyDescent="0.25">
      <c r="A116" s="5">
        <v>31</v>
      </c>
      <c r="B116" s="129" t="s">
        <v>168</v>
      </c>
      <c r="C116" s="114" t="s">
        <v>169</v>
      </c>
      <c r="D116" s="115">
        <f t="shared" si="42"/>
        <v>2030</v>
      </c>
      <c r="E116" s="116" cm="1">
        <f t="array" ref="E116">IF(YEAR(E$16)=$D116, E$59-SUM(_xlfn._xlws.FILTER(E$63:E115,MOD(_xlfn.SEQUENCE(ROWS(E$63:E115)),5)=4)),ROUND(E$59/_xlfn.DAYS(E$16,D$16)*IF(YEAR(D$16+1)=$D116,_xlfn.DAYS(DATE($D116,12,31),D$16)+1,IF(AND(YEAR(D$16+1)&lt;$D116,$D116&lt;YEAR(E$16)),_xlfn.DAYS(DATE($D116,12,31),DATE($D116,1,1))+1,0)),0))</f>
        <v>0</v>
      </c>
      <c r="F116" s="116" cm="1">
        <f t="array" ref="F116">IF(YEAR(F$16)=$D116, F$59-SUM(_xlfn._xlws.FILTER(F$63:F115,MOD(_xlfn.SEQUENCE(ROWS(F$63:F115)),5)=4)),ROUND(F$59/_xlfn.DAYS(F$16,E$16)*IF(YEAR(E$16+1)=$D116,_xlfn.DAYS(DATE($D116,12,31),E$16)+1,IF(AND(YEAR(E$16+1)&lt;$D116,$D116&lt;YEAR(F$16)),_xlfn.DAYS(DATE($D116,12,31),DATE($D116,1,1))+1,0)),0))</f>
        <v>0</v>
      </c>
      <c r="G116" s="116" cm="1">
        <f t="array" ref="G116">IF(YEAR(G$16)=$D116, G$59-SUM(_xlfn._xlws.FILTER(G$63:G115,MOD(_xlfn.SEQUENCE(ROWS(G$63:G115)),5)=4)),ROUND(G$59/_xlfn.DAYS(G$16,F$16)*IF(YEAR(F$16+1)=$D116,_xlfn.DAYS(DATE($D116,12,31),F$16)+1,IF(AND(YEAR(F$16+1)&lt;$D116,$D116&lt;YEAR(G$16)),_xlfn.DAYS(DATE($D116,12,31),DATE($D116,1,1))+1,0)),0))</f>
        <v>0</v>
      </c>
      <c r="H116" s="116" cm="1">
        <f t="array" ref="H116">IF(YEAR(H$16)=$D116, H$59-SUM(_xlfn._xlws.FILTER(H$63:H115,MOD(_xlfn.SEQUENCE(ROWS(H$63:H115)),5)=4)),ROUND(H$59/_xlfn.DAYS(H$16,G$16)*IF(YEAR(G$16+1)=$D116,_xlfn.DAYS(DATE($D116,12,31),G$16)+1,IF(AND(YEAR(G$16+1)&lt;$D116,$D116&lt;YEAR(H$16)),_xlfn.DAYS(DATE($D116,12,31),DATE($D116,1,1))+1,0)),0))</f>
        <v>0</v>
      </c>
      <c r="I116" s="116" cm="1">
        <f t="array" ref="I116">IF(YEAR(I$16)=$D116, I$59-SUM(_xlfn._xlws.FILTER(I$63:I115,MOD(_xlfn.SEQUENCE(ROWS(I$63:I115)),5)=4)),ROUND(I$59/_xlfn.DAYS(I$16,H$16)*IF(YEAR(H$16+1)=$D116,_xlfn.DAYS(DATE($D116,12,31),H$16)+1,IF(AND(YEAR(H$16+1)&lt;$D116,$D116&lt;YEAR(I$16)),_xlfn.DAYS(DATE($D116,12,31),DATE($D116,1,1))+1,0)),0))</f>
        <v>0</v>
      </c>
      <c r="J116" s="116" cm="1">
        <f t="array" ref="J116">IF(YEAR(J$16)=$D116, J$59-SUM(_xlfn._xlws.FILTER(J$63:J115,MOD(_xlfn.SEQUENCE(ROWS(J$63:J115)),5)=4)),ROUND(J$59/_xlfn.DAYS(J$16,I$16)*IF(YEAR(I$16+1)=$D116,_xlfn.DAYS(DATE($D116,12,31),I$16)+1,IF(AND(YEAR(I$16+1)&lt;$D116,$D116&lt;YEAR(J$16)),_xlfn.DAYS(DATE($D116,12,31),DATE($D116,1,1))+1,0)),0))</f>
        <v>0</v>
      </c>
      <c r="K116" s="116" cm="1">
        <f t="array" ref="K116">IF(YEAR(K$16)=$D116, K$59-SUM(_xlfn._xlws.FILTER(K$63:K115,MOD(_xlfn.SEQUENCE(ROWS(K$63:K115)),5)=4)),ROUND(K$59/_xlfn.DAYS(K$16,J$16)*IF(YEAR(J$16+1)=$D116,_xlfn.DAYS(DATE($D116,12,31),J$16)+1,IF(AND(YEAR(J$16+1)&lt;$D116,$D116&lt;YEAR(K$16)),_xlfn.DAYS(DATE($D116,12,31),DATE($D116,1,1))+1,0)),0))</f>
        <v>0</v>
      </c>
      <c r="L116" s="116" cm="1">
        <f t="array" ref="L116">IF(YEAR(L$16)=$D116, L$59-SUM(_xlfn._xlws.FILTER(L$63:L115,MOD(_xlfn.SEQUENCE(ROWS(L$63:L115)),5)=4)),ROUND(L$59/_xlfn.DAYS(L$16,K$16)*IF(YEAR(K$16+1)=$D116,_xlfn.DAYS(DATE($D116,12,31),K$16)+1,IF(AND(YEAR(K$16+1)&lt;$D116,$D116&lt;YEAR(L$16)),_xlfn.DAYS(DATE($D116,12,31),DATE($D116,1,1))+1,0)),0))</f>
        <v>0</v>
      </c>
      <c r="M116" s="116" cm="1">
        <f t="array" ref="M116">IF(YEAR(M$16)=$D116, M$59-SUM(_xlfn._xlws.FILTER(M$63:M115,MOD(_xlfn.SEQUENCE(ROWS(M$63:M115)),5)=4)),ROUND(M$59/_xlfn.DAYS(M$16,L$16)*IF(YEAR(L$16+1)=$D116,_xlfn.DAYS(DATE($D116,12,31),L$16)+1,IF(AND(YEAR(L$16+1)&lt;$D116,$D116&lt;YEAR(M$16)),_xlfn.DAYS(DATE($D116,12,31),DATE($D116,1,1))+1,0)),0))</f>
        <v>0</v>
      </c>
      <c r="N116" s="116" cm="1">
        <f t="array" ref="N116">IF(YEAR(N$16)=$D116, N$59-SUM(_xlfn._xlws.FILTER(N$63:N115,MOD(_xlfn.SEQUENCE(ROWS(N$63:N115)),5)=4)),ROUND(N$59/_xlfn.DAYS(N$16,M$16)*IF(YEAR(M$16+1)=$D116,_xlfn.DAYS(DATE($D116,12,31),M$16)+1,IF(AND(YEAR(M$16+1)&lt;$D116,$D116&lt;YEAR(N$16)),_xlfn.DAYS(DATE($D116,12,31),DATE($D116,1,1))+1,0)),0))</f>
        <v>12583</v>
      </c>
      <c r="O116" s="116" cm="1">
        <f t="array" ref="O116">IF(YEAR(O$16)=$D116, O$59-SUM(_xlfn._xlws.FILTER(O$63:O115,MOD(_xlfn.SEQUENCE(ROWS(O$63:O115)),5)=4)),ROUND(O$59/_xlfn.DAYS(O$16,N$16)*IF(YEAR(N$16+1)=$D116,_xlfn.DAYS(DATE($D116,12,31),N$16)+1,IF(AND(YEAR(N$16+1)&lt;$D116,$D116&lt;YEAR(O$16)),_xlfn.DAYS(DATE($D116,12,31),DATE($D116,1,1))+1,0)),0))</f>
        <v>1161</v>
      </c>
      <c r="P116" s="116" cm="1">
        <f t="array" ref="P116">IF(YEAR(P$16)=$D116, P$59-SUM(_xlfn._xlws.FILTER(P$63:P115,MOD(_xlfn.SEQUENCE(ROWS(P$63:P115)),5)=4)),ROUND(P$59/_xlfn.DAYS(P$16,O$16)*IF(YEAR(O$16+1)=$D116,_xlfn.DAYS(DATE($D116,12,31),O$16)+1,IF(AND(YEAR(O$16+1)&lt;$D116,$D116&lt;YEAR(P$16)),_xlfn.DAYS(DATE($D116,12,31),DATE($D116,1,1))+1,0)),0))</f>
        <v>0</v>
      </c>
      <c r="Q116" s="116" cm="1">
        <f t="array" ref="Q116">IF(YEAR(Q$16)=$D116, Q$59-SUM(_xlfn._xlws.FILTER(Q$63:Q115,MOD(_xlfn.SEQUENCE(ROWS(Q$63:Q115)),5)=4)),ROUND(Q$59/_xlfn.DAYS(Q$16,P$16)*IF(YEAR(P$16+1)=$D116,_xlfn.DAYS(DATE($D116,12,31),P$16)+1,IF(AND(YEAR(P$16+1)&lt;$D116,$D116&lt;YEAR(Q$16)),_xlfn.DAYS(DATE($D116,12,31),DATE($D116,1,1))+1,0)),0))</f>
        <v>0</v>
      </c>
      <c r="R116" s="116" cm="1">
        <f t="array" ref="R116">IF(YEAR(R$16)=$D116, R$59-SUM(_xlfn._xlws.FILTER(R$63:R115,MOD(_xlfn.SEQUENCE(ROWS(R$63:R115)),5)=4)),ROUND(R$59/_xlfn.DAYS(R$16,Q$16)*IF(YEAR(Q$16+1)=$D116,_xlfn.DAYS(DATE($D116,12,31),Q$16)+1,IF(AND(YEAR(Q$16+1)&lt;$D116,$D116&lt;YEAR(R$16)),_xlfn.DAYS(DATE($D116,12,31),DATE($D116,1,1))+1,0)),0))</f>
        <v>0</v>
      </c>
      <c r="S116" s="116" cm="1">
        <f t="array" ref="S116">IF(YEAR(S$16)=$D116, S$59-SUM(_xlfn._xlws.FILTER(S$63:S115,MOD(_xlfn.SEQUENCE(ROWS(S$63:S115)),5)=4)),ROUND(S$59/_xlfn.DAYS(S$16,R$16)*IF(YEAR(R$16+1)=$D116,_xlfn.DAYS(DATE($D116,12,31),R$16)+1,IF(AND(YEAR(R$16+1)&lt;$D116,$D116&lt;YEAR(S$16)),_xlfn.DAYS(DATE($D116,12,31),DATE($D116,1,1))+1,0)),0))</f>
        <v>0</v>
      </c>
      <c r="T116" s="116" cm="1">
        <f t="array" ref="T116">IF(YEAR(T$16)=$D116, T$59-SUM(_xlfn._xlws.FILTER(T$63:T115,MOD(_xlfn.SEQUENCE(ROWS(T$63:T115)),5)=4)),ROUND(T$59/_xlfn.DAYS(T$16,S$16)*IF(YEAR(S$16+1)=$D116,_xlfn.DAYS(DATE($D116,12,31),S$16)+1,IF(AND(YEAR(S$16+1)&lt;$D116,$D116&lt;YEAR(T$16)),_xlfn.DAYS(DATE($D116,12,31),DATE($D116,1,1))+1,0)),0))</f>
        <v>0</v>
      </c>
      <c r="U116" s="116" cm="1">
        <f t="array" ref="U116">IF(YEAR(U$16)=$D116, U$59-SUM(_xlfn._xlws.FILTER(U$63:U115,MOD(_xlfn.SEQUENCE(ROWS(U$63:U115)),5)=4)),ROUND(U$59/_xlfn.DAYS(U$16,T$16)*IF(YEAR(T$16+1)=$D116,_xlfn.DAYS(DATE($D116,12,31),T$16)+1,IF(AND(YEAR(T$16+1)&lt;$D116,$D116&lt;YEAR(U$16)),_xlfn.DAYS(DATE($D116,12,31),DATE($D116,1,1))+1,0)),0))</f>
        <v>0</v>
      </c>
      <c r="V116" s="116" cm="1">
        <f t="array" ref="V116">IF(YEAR(V$16)=$D116, V$59-SUM(_xlfn._xlws.FILTER(V$63:V115,MOD(_xlfn.SEQUENCE(ROWS(V$63:V115)),5)=4)),ROUND(V$59/_xlfn.DAYS(V$16,U$16)*IF(YEAR(U$16+1)=$D116,_xlfn.DAYS(DATE($D116,12,31),U$16)+1,IF(AND(YEAR(U$16+1)&lt;$D116,$D116&lt;YEAR(V$16)),_xlfn.DAYS(DATE($D116,12,31),DATE($D116,1,1))+1,0)),0))</f>
        <v>0</v>
      </c>
      <c r="W116" s="116" cm="1">
        <f t="array" ref="W116">IF(YEAR(W$16)=$D116, W$59-SUM(_xlfn._xlws.FILTER(W$63:W115,MOD(_xlfn.SEQUENCE(ROWS(W$63:W115)),5)=4)),ROUND(W$59/_xlfn.DAYS(W$16,V$16)*IF(YEAR(V$16+1)=$D116,_xlfn.DAYS(DATE($D116,12,31),V$16)+1,IF(AND(YEAR(V$16+1)&lt;$D116,$D116&lt;YEAR(W$16)),_xlfn.DAYS(DATE($D116,12,31),DATE($D116,1,1))+1,0)),0))</f>
        <v>0</v>
      </c>
      <c r="X116" s="116" cm="1">
        <f t="array" ref="X116">IF(YEAR(X$16)=$D116, X$59-SUM(_xlfn._xlws.FILTER(X$63:X115,MOD(_xlfn.SEQUENCE(ROWS(X$63:X115)),5)=4)),ROUND(X$59/_xlfn.DAYS(X$16,W$16)*IF(YEAR(W$16+1)=$D116,_xlfn.DAYS(DATE($D116,12,31),W$16)+1,IF(AND(YEAR(W$16+1)&lt;$D116,$D116&lt;YEAR(X$16)),_xlfn.DAYS(DATE($D116,12,31),DATE($D116,1,1))+1,0)),0))</f>
        <v>0</v>
      </c>
    </row>
    <row r="117" spans="1:24" ht="17" hidden="1" outlineLevel="1" x14ac:dyDescent="0.25">
      <c r="A117" s="5">
        <v>33</v>
      </c>
      <c r="B117" s="129" t="s">
        <v>170</v>
      </c>
      <c r="C117" s="117" t="s">
        <v>171</v>
      </c>
      <c r="D117" s="118">
        <f t="shared" si="42"/>
        <v>2030</v>
      </c>
      <c r="E117" s="119">
        <f>E113-E116</f>
        <v>0</v>
      </c>
      <c r="F117" s="119">
        <f t="shared" ref="F117:X117" si="58">F113-F116</f>
        <v>0</v>
      </c>
      <c r="G117" s="119">
        <f t="shared" si="58"/>
        <v>0</v>
      </c>
      <c r="H117" s="119">
        <f t="shared" si="58"/>
        <v>0</v>
      </c>
      <c r="I117" s="119">
        <f t="shared" si="58"/>
        <v>0</v>
      </c>
      <c r="J117" s="119">
        <f t="shared" si="58"/>
        <v>0</v>
      </c>
      <c r="K117" s="119">
        <f t="shared" si="58"/>
        <v>0</v>
      </c>
      <c r="L117" s="119">
        <f t="shared" si="58"/>
        <v>0</v>
      </c>
      <c r="M117" s="119">
        <f t="shared" si="58"/>
        <v>0</v>
      </c>
      <c r="N117" s="119">
        <f t="shared" si="58"/>
        <v>0</v>
      </c>
      <c r="O117" s="119">
        <f t="shared" si="58"/>
        <v>4820</v>
      </c>
      <c r="P117" s="119">
        <f t="shared" si="58"/>
        <v>0</v>
      </c>
      <c r="Q117" s="119">
        <f t="shared" si="58"/>
        <v>0</v>
      </c>
      <c r="R117" s="119">
        <f t="shared" si="58"/>
        <v>0</v>
      </c>
      <c r="S117" s="119">
        <f t="shared" si="58"/>
        <v>0</v>
      </c>
      <c r="T117" s="119">
        <f t="shared" si="58"/>
        <v>0</v>
      </c>
      <c r="U117" s="119">
        <f t="shared" si="58"/>
        <v>0</v>
      </c>
      <c r="V117" s="119">
        <f t="shared" si="58"/>
        <v>0</v>
      </c>
      <c r="W117" s="119">
        <f t="shared" si="58"/>
        <v>0</v>
      </c>
      <c r="X117" s="119">
        <f t="shared" si="58"/>
        <v>0</v>
      </c>
    </row>
    <row r="118" spans="1:24" ht="17" hidden="1" outlineLevel="1" x14ac:dyDescent="0.25">
      <c r="A118" s="5">
        <v>27</v>
      </c>
      <c r="B118" s="37" t="s">
        <v>162</v>
      </c>
      <c r="C118" s="120" t="s">
        <v>163</v>
      </c>
      <c r="D118" s="121">
        <f t="shared" si="42"/>
        <v>2031</v>
      </c>
      <c r="E118" s="122" cm="1">
        <f t="array" ref="E118">IF(YEAR(E$16)=$D118, E$44-SUM(_xlfn._xlws.FILTER(E$63:E117,MOD(_xlfn.SEQUENCE(ROWS(E$63:E117)),5)=1)),ROUND(E$44/_xlfn.DAYS(E$16,D$16)*IF(YEAR(D$16+1)=$D118,_xlfn.DAYS(DATE($D118,12,31),D$16)+1,IF(AND(YEAR(D$16+1)&lt;$D118,$D118&lt;YEAR(E$16)),_xlfn.DAYS(DATE($D118,12,31),DATE($D118,1,1))+1,0)),0))</f>
        <v>0</v>
      </c>
      <c r="F118" s="122" cm="1">
        <f t="array" ref="F118">IF(YEAR(F$16)=$D118, F$44-SUM(_xlfn._xlws.FILTER(F$63:F117,MOD(_xlfn.SEQUENCE(ROWS(F$63:F117)),5)=1)),ROUND(F$44/_xlfn.DAYS(F$16,E$16)*IF(YEAR(E$16+1)=$D118,_xlfn.DAYS(DATE($D118,12,31),E$16)+1,IF(AND(YEAR(E$16+1)&lt;$D118,$D118&lt;YEAR(F$16)),_xlfn.DAYS(DATE($D118,12,31),DATE($D118,1,1))+1,0)),0))</f>
        <v>0</v>
      </c>
      <c r="G118" s="122" cm="1">
        <f t="array" ref="G118">IF(YEAR(G$16)=$D118, G$44-SUM(_xlfn._xlws.FILTER(G$63:G117,MOD(_xlfn.SEQUENCE(ROWS(G$63:G117)),5)=1)),ROUND(G$44/_xlfn.DAYS(G$16,F$16)*IF(YEAR(F$16+1)=$D118,_xlfn.DAYS(DATE($D118,12,31),F$16)+1,IF(AND(YEAR(F$16+1)&lt;$D118,$D118&lt;YEAR(G$16)),_xlfn.DAYS(DATE($D118,12,31),DATE($D118,1,1))+1,0)),0))</f>
        <v>0</v>
      </c>
      <c r="H118" s="122" cm="1">
        <f t="array" ref="H118">IF(YEAR(H$16)=$D118, H$44-SUM(_xlfn._xlws.FILTER(H$63:H117,MOD(_xlfn.SEQUENCE(ROWS(H$63:H117)),5)=1)),ROUND(H$44/_xlfn.DAYS(H$16,G$16)*IF(YEAR(G$16+1)=$D118,_xlfn.DAYS(DATE($D118,12,31),G$16)+1,IF(AND(YEAR(G$16+1)&lt;$D118,$D118&lt;YEAR(H$16)),_xlfn.DAYS(DATE($D118,12,31),DATE($D118,1,1))+1,0)),0))</f>
        <v>0</v>
      </c>
      <c r="I118" s="122" cm="1">
        <f t="array" ref="I118">IF(YEAR(I$16)=$D118, I$44-SUM(_xlfn._xlws.FILTER(I$63:I117,MOD(_xlfn.SEQUENCE(ROWS(I$63:I117)),5)=1)),ROUND(I$44/_xlfn.DAYS(I$16,H$16)*IF(YEAR(H$16+1)=$D118,_xlfn.DAYS(DATE($D118,12,31),H$16)+1,IF(AND(YEAR(H$16+1)&lt;$D118,$D118&lt;YEAR(I$16)),_xlfn.DAYS(DATE($D118,12,31),DATE($D118,1,1))+1,0)),0))</f>
        <v>0</v>
      </c>
      <c r="J118" s="122" cm="1">
        <f t="array" ref="J118">IF(YEAR(J$16)=$D118, J$44-SUM(_xlfn._xlws.FILTER(J$63:J117,MOD(_xlfn.SEQUENCE(ROWS(J$63:J117)),5)=1)),ROUND(J$44/_xlfn.DAYS(J$16,I$16)*IF(YEAR(I$16+1)=$D118,_xlfn.DAYS(DATE($D118,12,31),I$16)+1,IF(AND(YEAR(I$16+1)&lt;$D118,$D118&lt;YEAR(J$16)),_xlfn.DAYS(DATE($D118,12,31),DATE($D118,1,1))+1,0)),0))</f>
        <v>0</v>
      </c>
      <c r="K118" s="122" cm="1">
        <f t="array" ref="K118">IF(YEAR(K$16)=$D118, K$44-SUM(_xlfn._xlws.FILTER(K$63:K117,MOD(_xlfn.SEQUENCE(ROWS(K$63:K117)),5)=1)),ROUND(K$44/_xlfn.DAYS(K$16,J$16)*IF(YEAR(J$16+1)=$D118,_xlfn.DAYS(DATE($D118,12,31),J$16)+1,IF(AND(YEAR(J$16+1)&lt;$D118,$D118&lt;YEAR(K$16)),_xlfn.DAYS(DATE($D118,12,31),DATE($D118,1,1))+1,0)),0))</f>
        <v>0</v>
      </c>
      <c r="L118" s="122" cm="1">
        <f t="array" ref="L118">IF(YEAR(L$16)=$D118, L$44-SUM(_xlfn._xlws.FILTER(L$63:L117,MOD(_xlfn.SEQUENCE(ROWS(L$63:L117)),5)=1)),ROUND(L$44/_xlfn.DAYS(L$16,K$16)*IF(YEAR(K$16+1)=$D118,_xlfn.DAYS(DATE($D118,12,31),K$16)+1,IF(AND(YEAR(K$16+1)&lt;$D118,$D118&lt;YEAR(L$16)),_xlfn.DAYS(DATE($D118,12,31),DATE($D118,1,1))+1,0)),0))</f>
        <v>0</v>
      </c>
      <c r="M118" s="122" cm="1">
        <f t="array" ref="M118">IF(YEAR(M$16)=$D118, M$44-SUM(_xlfn._xlws.FILTER(M$63:M117,MOD(_xlfn.SEQUENCE(ROWS(M$63:M117)),5)=1)),ROUND(M$44/_xlfn.DAYS(M$16,L$16)*IF(YEAR(L$16+1)=$D118,_xlfn.DAYS(DATE($D118,12,31),L$16)+1,IF(AND(YEAR(L$16+1)&lt;$D118,$D118&lt;YEAR(M$16)),_xlfn.DAYS(DATE($D118,12,31),DATE($D118,1,1))+1,0)),0))</f>
        <v>0</v>
      </c>
      <c r="N118" s="122" cm="1">
        <f t="array" ref="N118">IF(YEAR(N$16)=$D118, N$44-SUM(_xlfn._xlws.FILTER(N$63:N117,MOD(_xlfn.SEQUENCE(ROWS(N$63:N117)),5)=1)),ROUND(N$44/_xlfn.DAYS(N$16,M$16)*IF(YEAR(M$16+1)=$D118,_xlfn.DAYS(DATE($D118,12,31),M$16)+1,IF(AND(YEAR(M$16+1)&lt;$D118,$D118&lt;YEAR(N$16)),_xlfn.DAYS(DATE($D118,12,31),DATE($D118,1,1))+1,0)),0))</f>
        <v>0</v>
      </c>
      <c r="O118" s="122" cm="1">
        <f t="array" ref="O118">IF(YEAR(O$16)=$D118, O$44-SUM(_xlfn._xlws.FILTER(O$63:O117,MOD(_xlfn.SEQUENCE(ROWS(O$63:O117)),5)=1)),ROUND(O$44/_xlfn.DAYS(O$16,N$16)*IF(YEAR(N$16+1)=$D118,_xlfn.DAYS(DATE($D118,12,31),N$16)+1,IF(AND(YEAR(N$16+1)&lt;$D118,$D118&lt;YEAR(O$16)),_xlfn.DAYS(DATE($D118,12,31),DATE($D118,1,1))+1,0)),0))</f>
        <v>14231</v>
      </c>
      <c r="P118" s="122" cm="1">
        <f t="array" ref="P118">IF(YEAR(P$16)=$D118, P$44-SUM(_xlfn._xlws.FILTER(P$63:P117,MOD(_xlfn.SEQUENCE(ROWS(P$63:P117)),5)=1)),ROUND(P$44/_xlfn.DAYS(P$16,O$16)*IF(YEAR(O$16+1)=$D118,_xlfn.DAYS(DATE($D118,12,31),O$16)+1,IF(AND(YEAR(O$16+1)&lt;$D118,$D118&lt;YEAR(P$16)),_xlfn.DAYS(DATE($D118,12,31),DATE($D118,1,1))+1,0)),0))</f>
        <v>4979</v>
      </c>
      <c r="Q118" s="122" cm="1">
        <f t="array" ref="Q118">IF(YEAR(Q$16)=$D118, Q$44-SUM(_xlfn._xlws.FILTER(Q$63:Q117,MOD(_xlfn.SEQUENCE(ROWS(Q$63:Q117)),5)=1)),ROUND(Q$44/_xlfn.DAYS(Q$16,P$16)*IF(YEAR(P$16+1)=$D118,_xlfn.DAYS(DATE($D118,12,31),P$16)+1,IF(AND(YEAR(P$16+1)&lt;$D118,$D118&lt;YEAR(Q$16)),_xlfn.DAYS(DATE($D118,12,31),DATE($D118,1,1))+1,0)),0))</f>
        <v>0</v>
      </c>
      <c r="R118" s="122" cm="1">
        <f t="array" ref="R118">IF(YEAR(R$16)=$D118, R$44-SUM(_xlfn._xlws.FILTER(R$63:R117,MOD(_xlfn.SEQUENCE(ROWS(R$63:R117)),5)=1)),ROUND(R$44/_xlfn.DAYS(R$16,Q$16)*IF(YEAR(Q$16+1)=$D118,_xlfn.DAYS(DATE($D118,12,31),Q$16)+1,IF(AND(YEAR(Q$16+1)&lt;$D118,$D118&lt;YEAR(R$16)),_xlfn.DAYS(DATE($D118,12,31),DATE($D118,1,1))+1,0)),0))</f>
        <v>0</v>
      </c>
      <c r="S118" s="122" cm="1">
        <f t="array" ref="S118">IF(YEAR(S$16)=$D118, S$44-SUM(_xlfn._xlws.FILTER(S$63:S117,MOD(_xlfn.SEQUENCE(ROWS(S$63:S117)),5)=1)),ROUND(S$44/_xlfn.DAYS(S$16,R$16)*IF(YEAR(R$16+1)=$D118,_xlfn.DAYS(DATE($D118,12,31),R$16)+1,IF(AND(YEAR(R$16+1)&lt;$D118,$D118&lt;YEAR(S$16)),_xlfn.DAYS(DATE($D118,12,31),DATE($D118,1,1))+1,0)),0))</f>
        <v>0</v>
      </c>
      <c r="T118" s="122" cm="1">
        <f t="array" ref="T118">IF(YEAR(T$16)=$D118, T$44-SUM(_xlfn._xlws.FILTER(T$63:T117,MOD(_xlfn.SEQUENCE(ROWS(T$63:T117)),5)=1)),ROUND(T$44/_xlfn.DAYS(T$16,S$16)*IF(YEAR(S$16+1)=$D118,_xlfn.DAYS(DATE($D118,12,31),S$16)+1,IF(AND(YEAR(S$16+1)&lt;$D118,$D118&lt;YEAR(T$16)),_xlfn.DAYS(DATE($D118,12,31),DATE($D118,1,1))+1,0)),0))</f>
        <v>0</v>
      </c>
      <c r="U118" s="122" cm="1">
        <f t="array" ref="U118">IF(YEAR(U$16)=$D118, U$44-SUM(_xlfn._xlws.FILTER(U$63:U117,MOD(_xlfn.SEQUENCE(ROWS(U$63:U117)),5)=1)),ROUND(U$44/_xlfn.DAYS(U$16,T$16)*IF(YEAR(T$16+1)=$D118,_xlfn.DAYS(DATE($D118,12,31),T$16)+1,IF(AND(YEAR(T$16+1)&lt;$D118,$D118&lt;YEAR(U$16)),_xlfn.DAYS(DATE($D118,12,31),DATE($D118,1,1))+1,0)),0))</f>
        <v>0</v>
      </c>
      <c r="V118" s="122" cm="1">
        <f t="array" ref="V118">IF(YEAR(V$16)=$D118, V$44-SUM(_xlfn._xlws.FILTER(V$63:V117,MOD(_xlfn.SEQUENCE(ROWS(V$63:V117)),5)=1)),ROUND(V$44/_xlfn.DAYS(V$16,U$16)*IF(YEAR(U$16+1)=$D118,_xlfn.DAYS(DATE($D118,12,31),U$16)+1,IF(AND(YEAR(U$16+1)&lt;$D118,$D118&lt;YEAR(V$16)),_xlfn.DAYS(DATE($D118,12,31),DATE($D118,1,1))+1,0)),0))</f>
        <v>0</v>
      </c>
      <c r="W118" s="122" cm="1">
        <f t="array" ref="W118">IF(YEAR(W$16)=$D118, W$44-SUM(_xlfn._xlws.FILTER(W$63:W117,MOD(_xlfn.SEQUENCE(ROWS(W$63:W117)),5)=1)),ROUND(W$44/_xlfn.DAYS(W$16,V$16)*IF(YEAR(V$16+1)=$D118,_xlfn.DAYS(DATE($D118,12,31),V$16)+1,IF(AND(YEAR(V$16+1)&lt;$D118,$D118&lt;YEAR(W$16)),_xlfn.DAYS(DATE($D118,12,31),DATE($D118,1,1))+1,0)),0))</f>
        <v>0</v>
      </c>
      <c r="X118" s="122" cm="1">
        <f t="array" ref="X118">IF(YEAR(X$16)=$D118, X$44-SUM(_xlfn._xlws.FILTER(X$63:X117,MOD(_xlfn.SEQUENCE(ROWS(X$63:X117)),5)=1)),ROUND(X$44/_xlfn.DAYS(X$16,W$16)*IF(YEAR(W$16+1)=$D118,_xlfn.DAYS(DATE($D118,12,31),W$16)+1,IF(AND(YEAR(W$16+1)&lt;$D118,$D118&lt;YEAR(X$16)),_xlfn.DAYS(DATE($D118,12,31),DATE($D118,1,1))+1,0)),0))</f>
        <v>0</v>
      </c>
    </row>
    <row r="119" spans="1:24" ht="17" hidden="1" outlineLevel="1" x14ac:dyDescent="0.25">
      <c r="A119" s="5">
        <v>28</v>
      </c>
      <c r="B119" s="129" t="s">
        <v>164</v>
      </c>
      <c r="C119" s="120" t="s">
        <v>165</v>
      </c>
      <c r="D119" s="121">
        <f t="shared" si="42"/>
        <v>2031</v>
      </c>
      <c r="E119" s="122" cm="1">
        <f t="array" ref="E119">IF(YEAR(E$16)=$D119, E$46-SUM(_xlfn._xlws.FILTER(E$63:E118,MOD(_xlfn.SEQUENCE(ROWS(E$63:E118)),5)=2)),ROUND(E$46/_xlfn.DAYS(E$16,D$16)*IF(YEAR(D$16+1)=$D119,_xlfn.DAYS(DATE($D119,12,31),D$16)+1,IF(AND(YEAR(D$16+1)&lt;$D119,$D119&lt;YEAR(E$16)),_xlfn.DAYS(DATE($D119,12,31),DATE($D119,1,1))+1,0)),0))</f>
        <v>0</v>
      </c>
      <c r="F119" s="122" cm="1">
        <f t="array" ref="F119">IF(YEAR(F$16)=$D119, F$46-SUM(_xlfn._xlws.FILTER(F$63:F118,MOD(_xlfn.SEQUENCE(ROWS(F$63:F118)),5)=2)),ROUND(F$46/_xlfn.DAYS(F$16,E$16)*IF(YEAR(E$16+1)=$D119,_xlfn.DAYS(DATE($D119,12,31),E$16)+1,IF(AND(YEAR(E$16+1)&lt;$D119,$D119&lt;YEAR(F$16)),_xlfn.DAYS(DATE($D119,12,31),DATE($D119,1,1))+1,0)),0))</f>
        <v>0</v>
      </c>
      <c r="G119" s="122" cm="1">
        <f t="array" ref="G119">IF(YEAR(G$16)=$D119, G$46-SUM(_xlfn._xlws.FILTER(G$63:G118,MOD(_xlfn.SEQUENCE(ROWS(G$63:G118)),5)=2)),ROUND(G$46/_xlfn.DAYS(G$16,F$16)*IF(YEAR(F$16+1)=$D119,_xlfn.DAYS(DATE($D119,12,31),F$16)+1,IF(AND(YEAR(F$16+1)&lt;$D119,$D119&lt;YEAR(G$16)),_xlfn.DAYS(DATE($D119,12,31),DATE($D119,1,1))+1,0)),0))</f>
        <v>0</v>
      </c>
      <c r="H119" s="122" cm="1">
        <f t="array" ref="H119">IF(YEAR(H$16)=$D119, H$46-SUM(_xlfn._xlws.FILTER(H$63:H118,MOD(_xlfn.SEQUENCE(ROWS(H$63:H118)),5)=2)),ROUND(H$46/_xlfn.DAYS(H$16,G$16)*IF(YEAR(G$16+1)=$D119,_xlfn.DAYS(DATE($D119,12,31),G$16)+1,IF(AND(YEAR(G$16+1)&lt;$D119,$D119&lt;YEAR(H$16)),_xlfn.DAYS(DATE($D119,12,31),DATE($D119,1,1))+1,0)),0))</f>
        <v>0</v>
      </c>
      <c r="I119" s="122" cm="1">
        <f t="array" ref="I119">IF(YEAR(I$16)=$D119, I$46-SUM(_xlfn._xlws.FILTER(I$63:I118,MOD(_xlfn.SEQUENCE(ROWS(I$63:I118)),5)=2)),ROUND(I$46/_xlfn.DAYS(I$16,H$16)*IF(YEAR(H$16+1)=$D119,_xlfn.DAYS(DATE($D119,12,31),H$16)+1,IF(AND(YEAR(H$16+1)&lt;$D119,$D119&lt;YEAR(I$16)),_xlfn.DAYS(DATE($D119,12,31),DATE($D119,1,1))+1,0)),0))</f>
        <v>0</v>
      </c>
      <c r="J119" s="122" cm="1">
        <f t="array" ref="J119">IF(YEAR(J$16)=$D119, J$46-SUM(_xlfn._xlws.FILTER(J$63:J118,MOD(_xlfn.SEQUENCE(ROWS(J$63:J118)),5)=2)),ROUND(J$46/_xlfn.DAYS(J$16,I$16)*IF(YEAR(I$16+1)=$D119,_xlfn.DAYS(DATE($D119,12,31),I$16)+1,IF(AND(YEAR(I$16+1)&lt;$D119,$D119&lt;YEAR(J$16)),_xlfn.DAYS(DATE($D119,12,31),DATE($D119,1,1))+1,0)),0))</f>
        <v>0</v>
      </c>
      <c r="K119" s="122" cm="1">
        <f t="array" ref="K119">IF(YEAR(K$16)=$D119, K$46-SUM(_xlfn._xlws.FILTER(K$63:K118,MOD(_xlfn.SEQUENCE(ROWS(K$63:K118)),5)=2)),ROUND(K$46/_xlfn.DAYS(K$16,J$16)*IF(YEAR(J$16+1)=$D119,_xlfn.DAYS(DATE($D119,12,31),J$16)+1,IF(AND(YEAR(J$16+1)&lt;$D119,$D119&lt;YEAR(K$16)),_xlfn.DAYS(DATE($D119,12,31),DATE($D119,1,1))+1,0)),0))</f>
        <v>0</v>
      </c>
      <c r="L119" s="122" cm="1">
        <f t="array" ref="L119">IF(YEAR(L$16)=$D119, L$46-SUM(_xlfn._xlws.FILTER(L$63:L118,MOD(_xlfn.SEQUENCE(ROWS(L$63:L118)),5)=2)),ROUND(L$46/_xlfn.DAYS(L$16,K$16)*IF(YEAR(K$16+1)=$D119,_xlfn.DAYS(DATE($D119,12,31),K$16)+1,IF(AND(YEAR(K$16+1)&lt;$D119,$D119&lt;YEAR(L$16)),_xlfn.DAYS(DATE($D119,12,31),DATE($D119,1,1))+1,0)),0))</f>
        <v>0</v>
      </c>
      <c r="M119" s="122" cm="1">
        <f t="array" ref="M119">IF(YEAR(M$16)=$D119, M$46-SUM(_xlfn._xlws.FILTER(M$63:M118,MOD(_xlfn.SEQUENCE(ROWS(M$63:M118)),5)=2)),ROUND(M$46/_xlfn.DAYS(M$16,L$16)*IF(YEAR(L$16+1)=$D119,_xlfn.DAYS(DATE($D119,12,31),L$16)+1,IF(AND(YEAR(L$16+1)&lt;$D119,$D119&lt;YEAR(M$16)),_xlfn.DAYS(DATE($D119,12,31),DATE($D119,1,1))+1,0)),0))</f>
        <v>0</v>
      </c>
      <c r="N119" s="122" cm="1">
        <f t="array" ref="N119">IF(YEAR(N$16)=$D119, N$46-SUM(_xlfn._xlws.FILTER(N$63:N118,MOD(_xlfn.SEQUENCE(ROWS(N$63:N118)),5)=2)),ROUND(N$46/_xlfn.DAYS(N$16,M$16)*IF(YEAR(M$16+1)=$D119,_xlfn.DAYS(DATE($D119,12,31),M$16)+1,IF(AND(YEAR(M$16+1)&lt;$D119,$D119&lt;YEAR(N$16)),_xlfn.DAYS(DATE($D119,12,31),DATE($D119,1,1))+1,0)),0))</f>
        <v>0</v>
      </c>
      <c r="O119" s="122" cm="1">
        <f t="array" ref="O119">IF(YEAR(O$16)=$D119, O$46-SUM(_xlfn._xlws.FILTER(O$63:O118,MOD(_xlfn.SEQUENCE(ROWS(O$63:O118)),5)=2)),ROUND(O$46/_xlfn.DAYS(O$16,N$16)*IF(YEAR(N$16+1)=$D119,_xlfn.DAYS(DATE($D119,12,31),N$16)+1,IF(AND(YEAR(N$16+1)&lt;$D119,$D119&lt;YEAR(O$16)),_xlfn.DAYS(DATE($D119,12,31),DATE($D119,1,1))+1,0)),0))</f>
        <v>415</v>
      </c>
      <c r="P119" s="122" cm="1">
        <f t="array" ref="P119">IF(YEAR(P$16)=$D119, P$46-SUM(_xlfn._xlws.FILTER(P$63:P118,MOD(_xlfn.SEQUENCE(ROWS(P$63:P118)),5)=2)),ROUND(P$46/_xlfn.DAYS(P$16,O$16)*IF(YEAR(O$16+1)=$D119,_xlfn.DAYS(DATE($D119,12,31),O$16)+1,IF(AND(YEAR(O$16+1)&lt;$D119,$D119&lt;YEAR(P$16)),_xlfn.DAYS(DATE($D119,12,31),DATE($D119,1,1))+1,0)),0))</f>
        <v>747</v>
      </c>
      <c r="Q119" s="122" cm="1">
        <f t="array" ref="Q119">IF(YEAR(Q$16)=$D119, Q$46-SUM(_xlfn._xlws.FILTER(Q$63:Q118,MOD(_xlfn.SEQUENCE(ROWS(Q$63:Q118)),5)=2)),ROUND(Q$46/_xlfn.DAYS(Q$16,P$16)*IF(YEAR(P$16+1)=$D119,_xlfn.DAYS(DATE($D119,12,31),P$16)+1,IF(AND(YEAR(P$16+1)&lt;$D119,$D119&lt;YEAR(Q$16)),_xlfn.DAYS(DATE($D119,12,31),DATE($D119,1,1))+1,0)),0))</f>
        <v>0</v>
      </c>
      <c r="R119" s="122" cm="1">
        <f t="array" ref="R119">IF(YEAR(R$16)=$D119, R$46-SUM(_xlfn._xlws.FILTER(R$63:R118,MOD(_xlfn.SEQUENCE(ROWS(R$63:R118)),5)=2)),ROUND(R$46/_xlfn.DAYS(R$16,Q$16)*IF(YEAR(Q$16+1)=$D119,_xlfn.DAYS(DATE($D119,12,31),Q$16)+1,IF(AND(YEAR(Q$16+1)&lt;$D119,$D119&lt;YEAR(R$16)),_xlfn.DAYS(DATE($D119,12,31),DATE($D119,1,1))+1,0)),0))</f>
        <v>0</v>
      </c>
      <c r="S119" s="122" cm="1">
        <f t="array" ref="S119">IF(YEAR(S$16)=$D119, S$46-SUM(_xlfn._xlws.FILTER(S$63:S118,MOD(_xlfn.SEQUENCE(ROWS(S$63:S118)),5)=2)),ROUND(S$46/_xlfn.DAYS(S$16,R$16)*IF(YEAR(R$16+1)=$D119,_xlfn.DAYS(DATE($D119,12,31),R$16)+1,IF(AND(YEAR(R$16+1)&lt;$D119,$D119&lt;YEAR(S$16)),_xlfn.DAYS(DATE($D119,12,31),DATE($D119,1,1))+1,0)),0))</f>
        <v>0</v>
      </c>
      <c r="T119" s="122" cm="1">
        <f t="array" ref="T119">IF(YEAR(T$16)=$D119, T$46-SUM(_xlfn._xlws.FILTER(T$63:T118,MOD(_xlfn.SEQUENCE(ROWS(T$63:T118)),5)=2)),ROUND(T$46/_xlfn.DAYS(T$16,S$16)*IF(YEAR(S$16+1)=$D119,_xlfn.DAYS(DATE($D119,12,31),S$16)+1,IF(AND(YEAR(S$16+1)&lt;$D119,$D119&lt;YEAR(T$16)),_xlfn.DAYS(DATE($D119,12,31),DATE($D119,1,1))+1,0)),0))</f>
        <v>0</v>
      </c>
      <c r="U119" s="122" cm="1">
        <f t="array" ref="U119">IF(YEAR(U$16)=$D119, U$46-SUM(_xlfn._xlws.FILTER(U$63:U118,MOD(_xlfn.SEQUENCE(ROWS(U$63:U118)),5)=2)),ROUND(U$46/_xlfn.DAYS(U$16,T$16)*IF(YEAR(T$16+1)=$D119,_xlfn.DAYS(DATE($D119,12,31),T$16)+1,IF(AND(YEAR(T$16+1)&lt;$D119,$D119&lt;YEAR(U$16)),_xlfn.DAYS(DATE($D119,12,31),DATE($D119,1,1))+1,0)),0))</f>
        <v>0</v>
      </c>
      <c r="V119" s="122" cm="1">
        <f t="array" ref="V119">IF(YEAR(V$16)=$D119, V$46-SUM(_xlfn._xlws.FILTER(V$63:V118,MOD(_xlfn.SEQUENCE(ROWS(V$63:V118)),5)=2)),ROUND(V$46/_xlfn.DAYS(V$16,U$16)*IF(YEAR(U$16+1)=$D119,_xlfn.DAYS(DATE($D119,12,31),U$16)+1,IF(AND(YEAR(U$16+1)&lt;$D119,$D119&lt;YEAR(V$16)),_xlfn.DAYS(DATE($D119,12,31),DATE($D119,1,1))+1,0)),0))</f>
        <v>0</v>
      </c>
      <c r="W119" s="122" cm="1">
        <f t="array" ref="W119">IF(YEAR(W$16)=$D119, W$46-SUM(_xlfn._xlws.FILTER(W$63:W118,MOD(_xlfn.SEQUENCE(ROWS(W$63:W118)),5)=2)),ROUND(W$46/_xlfn.DAYS(W$16,V$16)*IF(YEAR(V$16+1)=$D119,_xlfn.DAYS(DATE($D119,12,31),V$16)+1,IF(AND(YEAR(V$16+1)&lt;$D119,$D119&lt;YEAR(W$16)),_xlfn.DAYS(DATE($D119,12,31),DATE($D119,1,1))+1,0)),0))</f>
        <v>0</v>
      </c>
      <c r="X119" s="122" cm="1">
        <f t="array" ref="X119">IF(YEAR(X$16)=$D119, X$46-SUM(_xlfn._xlws.FILTER(X$63:X118,MOD(_xlfn.SEQUENCE(ROWS(X$63:X118)),5)=2)),ROUND(X$46/_xlfn.DAYS(X$16,W$16)*IF(YEAR(W$16+1)=$D119,_xlfn.DAYS(DATE($D119,12,31),W$16)+1,IF(AND(YEAR(W$16+1)&lt;$D119,$D119&lt;YEAR(X$16)),_xlfn.DAYS(DATE($D119,12,31),DATE($D119,1,1))+1,0)),0))</f>
        <v>0</v>
      </c>
    </row>
    <row r="120" spans="1:24" ht="17" hidden="1" outlineLevel="1" x14ac:dyDescent="0.25">
      <c r="A120" s="5">
        <v>29</v>
      </c>
      <c r="B120" s="129" t="s">
        <v>166</v>
      </c>
      <c r="C120" s="120" t="s">
        <v>167</v>
      </c>
      <c r="D120" s="121">
        <f t="shared" si="42"/>
        <v>2031</v>
      </c>
      <c r="E120" s="123">
        <f>E118-E119</f>
        <v>0</v>
      </c>
      <c r="F120" s="123">
        <f t="shared" ref="F120:X120" si="59">F118-F119</f>
        <v>0</v>
      </c>
      <c r="G120" s="123">
        <f t="shared" si="59"/>
        <v>0</v>
      </c>
      <c r="H120" s="123">
        <f t="shared" si="59"/>
        <v>0</v>
      </c>
      <c r="I120" s="123">
        <f t="shared" si="59"/>
        <v>0</v>
      </c>
      <c r="J120" s="123">
        <f t="shared" si="59"/>
        <v>0</v>
      </c>
      <c r="K120" s="123">
        <f t="shared" si="59"/>
        <v>0</v>
      </c>
      <c r="L120" s="123">
        <f t="shared" si="59"/>
        <v>0</v>
      </c>
      <c r="M120" s="123">
        <f t="shared" si="59"/>
        <v>0</v>
      </c>
      <c r="N120" s="123">
        <f t="shared" si="59"/>
        <v>0</v>
      </c>
      <c r="O120" s="123">
        <f t="shared" si="59"/>
        <v>13816</v>
      </c>
      <c r="P120" s="123">
        <f t="shared" si="59"/>
        <v>4232</v>
      </c>
      <c r="Q120" s="123">
        <f t="shared" si="59"/>
        <v>0</v>
      </c>
      <c r="R120" s="123">
        <f t="shared" si="59"/>
        <v>0</v>
      </c>
      <c r="S120" s="123">
        <f t="shared" si="59"/>
        <v>0</v>
      </c>
      <c r="T120" s="123">
        <f t="shared" si="59"/>
        <v>0</v>
      </c>
      <c r="U120" s="123">
        <f t="shared" si="59"/>
        <v>0</v>
      </c>
      <c r="V120" s="123">
        <f t="shared" si="59"/>
        <v>0</v>
      </c>
      <c r="W120" s="123">
        <f t="shared" si="59"/>
        <v>0</v>
      </c>
      <c r="X120" s="123">
        <f t="shared" si="59"/>
        <v>0</v>
      </c>
    </row>
    <row r="121" spans="1:24" ht="17" hidden="1" outlineLevel="1" x14ac:dyDescent="0.25">
      <c r="A121" s="5">
        <v>31</v>
      </c>
      <c r="B121" s="129" t="s">
        <v>168</v>
      </c>
      <c r="C121" s="120" t="s">
        <v>169</v>
      </c>
      <c r="D121" s="121">
        <f t="shared" si="42"/>
        <v>2031</v>
      </c>
      <c r="E121" s="122" cm="1">
        <f t="array" ref="E121">IF(YEAR(E$16)=$D121, E$59-SUM(_xlfn._xlws.FILTER(E$63:E120,MOD(_xlfn.SEQUENCE(ROWS(E$63:E120)),5)=4)),ROUND(E$59/_xlfn.DAYS(E$16,D$16)*IF(YEAR(D$16+1)=$D121,_xlfn.DAYS(DATE($D121,12,31),D$16)+1,IF(AND(YEAR(D$16+1)&lt;$D121,$D121&lt;YEAR(E$16)),_xlfn.DAYS(DATE($D121,12,31),DATE($D121,1,1))+1,0)),0))</f>
        <v>0</v>
      </c>
      <c r="F121" s="122" cm="1">
        <f t="array" ref="F121">IF(YEAR(F$16)=$D121, F$59-SUM(_xlfn._xlws.FILTER(F$63:F120,MOD(_xlfn.SEQUENCE(ROWS(F$63:F120)),5)=4)),ROUND(F$59/_xlfn.DAYS(F$16,E$16)*IF(YEAR(E$16+1)=$D121,_xlfn.DAYS(DATE($D121,12,31),E$16)+1,IF(AND(YEAR(E$16+1)&lt;$D121,$D121&lt;YEAR(F$16)),_xlfn.DAYS(DATE($D121,12,31),DATE($D121,1,1))+1,0)),0))</f>
        <v>0</v>
      </c>
      <c r="G121" s="122" cm="1">
        <f t="array" ref="G121">IF(YEAR(G$16)=$D121, G$59-SUM(_xlfn._xlws.FILTER(G$63:G120,MOD(_xlfn.SEQUENCE(ROWS(G$63:G120)),5)=4)),ROUND(G$59/_xlfn.DAYS(G$16,F$16)*IF(YEAR(F$16+1)=$D121,_xlfn.DAYS(DATE($D121,12,31),F$16)+1,IF(AND(YEAR(F$16+1)&lt;$D121,$D121&lt;YEAR(G$16)),_xlfn.DAYS(DATE($D121,12,31),DATE($D121,1,1))+1,0)),0))</f>
        <v>0</v>
      </c>
      <c r="H121" s="122" cm="1">
        <f t="array" ref="H121">IF(YEAR(H$16)=$D121, H$59-SUM(_xlfn._xlws.FILTER(H$63:H120,MOD(_xlfn.SEQUENCE(ROWS(H$63:H120)),5)=4)),ROUND(H$59/_xlfn.DAYS(H$16,G$16)*IF(YEAR(G$16+1)=$D121,_xlfn.DAYS(DATE($D121,12,31),G$16)+1,IF(AND(YEAR(G$16+1)&lt;$D121,$D121&lt;YEAR(H$16)),_xlfn.DAYS(DATE($D121,12,31),DATE($D121,1,1))+1,0)),0))</f>
        <v>0</v>
      </c>
      <c r="I121" s="122" cm="1">
        <f t="array" ref="I121">IF(YEAR(I$16)=$D121, I$59-SUM(_xlfn._xlws.FILTER(I$63:I120,MOD(_xlfn.SEQUENCE(ROWS(I$63:I120)),5)=4)),ROUND(I$59/_xlfn.DAYS(I$16,H$16)*IF(YEAR(H$16+1)=$D121,_xlfn.DAYS(DATE($D121,12,31),H$16)+1,IF(AND(YEAR(H$16+1)&lt;$D121,$D121&lt;YEAR(I$16)),_xlfn.DAYS(DATE($D121,12,31),DATE($D121,1,1))+1,0)),0))</f>
        <v>0</v>
      </c>
      <c r="J121" s="122" cm="1">
        <f t="array" ref="J121">IF(YEAR(J$16)=$D121, J$59-SUM(_xlfn._xlws.FILTER(J$63:J120,MOD(_xlfn.SEQUENCE(ROWS(J$63:J120)),5)=4)),ROUND(J$59/_xlfn.DAYS(J$16,I$16)*IF(YEAR(I$16+1)=$D121,_xlfn.DAYS(DATE($D121,12,31),I$16)+1,IF(AND(YEAR(I$16+1)&lt;$D121,$D121&lt;YEAR(J$16)),_xlfn.DAYS(DATE($D121,12,31),DATE($D121,1,1))+1,0)),0))</f>
        <v>0</v>
      </c>
      <c r="K121" s="122" cm="1">
        <f t="array" ref="K121">IF(YEAR(K$16)=$D121, K$59-SUM(_xlfn._xlws.FILTER(K$63:K120,MOD(_xlfn.SEQUENCE(ROWS(K$63:K120)),5)=4)),ROUND(K$59/_xlfn.DAYS(K$16,J$16)*IF(YEAR(J$16+1)=$D121,_xlfn.DAYS(DATE($D121,12,31),J$16)+1,IF(AND(YEAR(J$16+1)&lt;$D121,$D121&lt;YEAR(K$16)),_xlfn.DAYS(DATE($D121,12,31),DATE($D121,1,1))+1,0)),0))</f>
        <v>0</v>
      </c>
      <c r="L121" s="122" cm="1">
        <f t="array" ref="L121">IF(YEAR(L$16)=$D121, L$59-SUM(_xlfn._xlws.FILTER(L$63:L120,MOD(_xlfn.SEQUENCE(ROWS(L$63:L120)),5)=4)),ROUND(L$59/_xlfn.DAYS(L$16,K$16)*IF(YEAR(K$16+1)=$D121,_xlfn.DAYS(DATE($D121,12,31),K$16)+1,IF(AND(YEAR(K$16+1)&lt;$D121,$D121&lt;YEAR(L$16)),_xlfn.DAYS(DATE($D121,12,31),DATE($D121,1,1))+1,0)),0))</f>
        <v>0</v>
      </c>
      <c r="M121" s="122" cm="1">
        <f t="array" ref="M121">IF(YEAR(M$16)=$D121, M$59-SUM(_xlfn._xlws.FILTER(M$63:M120,MOD(_xlfn.SEQUENCE(ROWS(M$63:M120)),5)=4)),ROUND(M$59/_xlfn.DAYS(M$16,L$16)*IF(YEAR(L$16+1)=$D121,_xlfn.DAYS(DATE($D121,12,31),L$16)+1,IF(AND(YEAR(L$16+1)&lt;$D121,$D121&lt;YEAR(M$16)),_xlfn.DAYS(DATE($D121,12,31),DATE($D121,1,1))+1,0)),0))</f>
        <v>0</v>
      </c>
      <c r="N121" s="122" cm="1">
        <f t="array" ref="N121">IF(YEAR(N$16)=$D121, N$59-SUM(_xlfn._xlws.FILTER(N$63:N120,MOD(_xlfn.SEQUENCE(ROWS(N$63:N120)),5)=4)),ROUND(N$59/_xlfn.DAYS(N$16,M$16)*IF(YEAR(M$16+1)=$D121,_xlfn.DAYS(DATE($D121,12,31),M$16)+1,IF(AND(YEAR(M$16+1)&lt;$D121,$D121&lt;YEAR(N$16)),_xlfn.DAYS(DATE($D121,12,31),DATE($D121,1,1))+1,0)),0))</f>
        <v>0</v>
      </c>
      <c r="O121" s="122" cm="1">
        <f t="array" ref="O121">IF(YEAR(O$16)=$D121, O$59-SUM(_xlfn._xlws.FILTER(O$63:O120,MOD(_xlfn.SEQUENCE(ROWS(O$63:O120)),5)=4)),ROUND(O$59/_xlfn.DAYS(O$16,N$16)*IF(YEAR(N$16+1)=$D121,_xlfn.DAYS(DATE($D121,12,31),N$16)+1,IF(AND(YEAR(N$16+1)&lt;$D121,$D121&lt;YEAR(O$16)),_xlfn.DAYS(DATE($D121,12,31),DATE($D121,1,1))+1,0)),0))</f>
        <v>2763.5042667431262</v>
      </c>
      <c r="P121" s="122" cm="1">
        <f t="array" ref="P121">IF(YEAR(P$16)=$D121, P$59-SUM(_xlfn._xlws.FILTER(P$63:P120,MOD(_xlfn.SEQUENCE(ROWS(P$63:P120)),5)=4)),ROUND(P$59/_xlfn.DAYS(P$16,O$16)*IF(YEAR(O$16+1)=$D121,_xlfn.DAYS(DATE($D121,12,31),O$16)+1,IF(AND(YEAR(O$16+1)&lt;$D121,$D121&lt;YEAR(P$16)),_xlfn.DAYS(DATE($D121,12,31),DATE($D121,1,1))+1,0)),0))</f>
        <v>4979</v>
      </c>
      <c r="Q121" s="122" cm="1">
        <f t="array" ref="Q121">IF(YEAR(Q$16)=$D121, Q$59-SUM(_xlfn._xlws.FILTER(Q$63:Q120,MOD(_xlfn.SEQUENCE(ROWS(Q$63:Q120)),5)=4)),ROUND(Q$59/_xlfn.DAYS(Q$16,P$16)*IF(YEAR(P$16+1)=$D121,_xlfn.DAYS(DATE($D121,12,31),P$16)+1,IF(AND(YEAR(P$16+1)&lt;$D121,$D121&lt;YEAR(Q$16)),_xlfn.DAYS(DATE($D121,12,31),DATE($D121,1,1))+1,0)),0))</f>
        <v>0</v>
      </c>
      <c r="R121" s="122" cm="1">
        <f t="array" ref="R121">IF(YEAR(R$16)=$D121, R$59-SUM(_xlfn._xlws.FILTER(R$63:R120,MOD(_xlfn.SEQUENCE(ROWS(R$63:R120)),5)=4)),ROUND(R$59/_xlfn.DAYS(R$16,Q$16)*IF(YEAR(Q$16+1)=$D121,_xlfn.DAYS(DATE($D121,12,31),Q$16)+1,IF(AND(YEAR(Q$16+1)&lt;$D121,$D121&lt;YEAR(R$16)),_xlfn.DAYS(DATE($D121,12,31),DATE($D121,1,1))+1,0)),0))</f>
        <v>0</v>
      </c>
      <c r="S121" s="122" cm="1">
        <f t="array" ref="S121">IF(YEAR(S$16)=$D121, S$59-SUM(_xlfn._xlws.FILTER(S$63:S120,MOD(_xlfn.SEQUENCE(ROWS(S$63:S120)),5)=4)),ROUND(S$59/_xlfn.DAYS(S$16,R$16)*IF(YEAR(R$16+1)=$D121,_xlfn.DAYS(DATE($D121,12,31),R$16)+1,IF(AND(YEAR(R$16+1)&lt;$D121,$D121&lt;YEAR(S$16)),_xlfn.DAYS(DATE($D121,12,31),DATE($D121,1,1))+1,0)),0))</f>
        <v>0</v>
      </c>
      <c r="T121" s="122" cm="1">
        <f t="array" ref="T121">IF(YEAR(T$16)=$D121, T$59-SUM(_xlfn._xlws.FILTER(T$63:T120,MOD(_xlfn.SEQUENCE(ROWS(T$63:T120)),5)=4)),ROUND(T$59/_xlfn.DAYS(T$16,S$16)*IF(YEAR(S$16+1)=$D121,_xlfn.DAYS(DATE($D121,12,31),S$16)+1,IF(AND(YEAR(S$16+1)&lt;$D121,$D121&lt;YEAR(T$16)),_xlfn.DAYS(DATE($D121,12,31),DATE($D121,1,1))+1,0)),0))</f>
        <v>0</v>
      </c>
      <c r="U121" s="122" cm="1">
        <f t="array" ref="U121">IF(YEAR(U$16)=$D121, U$59-SUM(_xlfn._xlws.FILTER(U$63:U120,MOD(_xlfn.SEQUENCE(ROWS(U$63:U120)),5)=4)),ROUND(U$59/_xlfn.DAYS(U$16,T$16)*IF(YEAR(T$16+1)=$D121,_xlfn.DAYS(DATE($D121,12,31),T$16)+1,IF(AND(YEAR(T$16+1)&lt;$D121,$D121&lt;YEAR(U$16)),_xlfn.DAYS(DATE($D121,12,31),DATE($D121,1,1))+1,0)),0))</f>
        <v>0</v>
      </c>
      <c r="V121" s="122" cm="1">
        <f t="array" ref="V121">IF(YEAR(V$16)=$D121, V$59-SUM(_xlfn._xlws.FILTER(V$63:V120,MOD(_xlfn.SEQUENCE(ROWS(V$63:V120)),5)=4)),ROUND(V$59/_xlfn.DAYS(V$16,U$16)*IF(YEAR(U$16+1)=$D121,_xlfn.DAYS(DATE($D121,12,31),U$16)+1,IF(AND(YEAR(U$16+1)&lt;$D121,$D121&lt;YEAR(V$16)),_xlfn.DAYS(DATE($D121,12,31),DATE($D121,1,1))+1,0)),0))</f>
        <v>0</v>
      </c>
      <c r="W121" s="122" cm="1">
        <f t="array" ref="W121">IF(YEAR(W$16)=$D121, W$59-SUM(_xlfn._xlws.FILTER(W$63:W120,MOD(_xlfn.SEQUENCE(ROWS(W$63:W120)),5)=4)),ROUND(W$59/_xlfn.DAYS(W$16,V$16)*IF(YEAR(V$16+1)=$D121,_xlfn.DAYS(DATE($D121,12,31),V$16)+1,IF(AND(YEAR(V$16+1)&lt;$D121,$D121&lt;YEAR(W$16)),_xlfn.DAYS(DATE($D121,12,31),DATE($D121,1,1))+1,0)),0))</f>
        <v>0</v>
      </c>
      <c r="X121" s="122" cm="1">
        <f t="array" ref="X121">IF(YEAR(X$16)=$D121, X$59-SUM(_xlfn._xlws.FILTER(X$63:X120,MOD(_xlfn.SEQUENCE(ROWS(X$63:X120)),5)=4)),ROUND(X$59/_xlfn.DAYS(X$16,W$16)*IF(YEAR(W$16+1)=$D121,_xlfn.DAYS(DATE($D121,12,31),W$16)+1,IF(AND(YEAR(W$16+1)&lt;$D121,$D121&lt;YEAR(X$16)),_xlfn.DAYS(DATE($D121,12,31),DATE($D121,1,1))+1,0)),0))</f>
        <v>0</v>
      </c>
    </row>
    <row r="122" spans="1:24" ht="17" hidden="1" outlineLevel="1" x14ac:dyDescent="0.25">
      <c r="A122" s="5">
        <v>33</v>
      </c>
      <c r="B122" s="129" t="s">
        <v>170</v>
      </c>
      <c r="C122" s="124" t="s">
        <v>171</v>
      </c>
      <c r="D122" s="125">
        <f t="shared" si="42"/>
        <v>2031</v>
      </c>
      <c r="E122" s="126">
        <f>E118-E121</f>
        <v>0</v>
      </c>
      <c r="F122" s="126">
        <f t="shared" ref="F122:X122" si="60">F118-F121</f>
        <v>0</v>
      </c>
      <c r="G122" s="126">
        <f t="shared" si="60"/>
        <v>0</v>
      </c>
      <c r="H122" s="126">
        <f t="shared" si="60"/>
        <v>0</v>
      </c>
      <c r="I122" s="126">
        <f t="shared" si="60"/>
        <v>0</v>
      </c>
      <c r="J122" s="126">
        <f t="shared" si="60"/>
        <v>0</v>
      </c>
      <c r="K122" s="126">
        <f t="shared" si="60"/>
        <v>0</v>
      </c>
      <c r="L122" s="126">
        <f t="shared" si="60"/>
        <v>0</v>
      </c>
      <c r="M122" s="126">
        <f t="shared" si="60"/>
        <v>0</v>
      </c>
      <c r="N122" s="126">
        <f t="shared" si="60"/>
        <v>0</v>
      </c>
      <c r="O122" s="126">
        <f t="shared" si="60"/>
        <v>11467.495733256874</v>
      </c>
      <c r="P122" s="126">
        <f t="shared" si="60"/>
        <v>0</v>
      </c>
      <c r="Q122" s="126">
        <f t="shared" si="60"/>
        <v>0</v>
      </c>
      <c r="R122" s="126">
        <f t="shared" si="60"/>
        <v>0</v>
      </c>
      <c r="S122" s="126">
        <f t="shared" si="60"/>
        <v>0</v>
      </c>
      <c r="T122" s="126">
        <f t="shared" si="60"/>
        <v>0</v>
      </c>
      <c r="U122" s="126">
        <f t="shared" si="60"/>
        <v>0</v>
      </c>
      <c r="V122" s="126">
        <f t="shared" si="60"/>
        <v>0</v>
      </c>
      <c r="W122" s="126">
        <f t="shared" si="60"/>
        <v>0</v>
      </c>
      <c r="X122" s="126">
        <f t="shared" si="60"/>
        <v>0</v>
      </c>
    </row>
    <row r="123" spans="1:24" ht="17" hidden="1" outlineLevel="1" x14ac:dyDescent="0.25">
      <c r="A123" s="5">
        <v>27</v>
      </c>
      <c r="B123" s="37" t="s">
        <v>162</v>
      </c>
      <c r="C123" s="114" t="s">
        <v>163</v>
      </c>
      <c r="D123" s="115">
        <f t="shared" si="42"/>
        <v>2032</v>
      </c>
      <c r="E123" s="116" cm="1">
        <f t="array" ref="E123">IF(YEAR(E$16)=$D123, E$44-SUM(_xlfn._xlws.FILTER(E$63:E122,MOD(_xlfn.SEQUENCE(ROWS(E$63:E122)),5)=1)),ROUND(E$44/_xlfn.DAYS(E$16,D$16)*IF(YEAR(D$16+1)=$D123,_xlfn.DAYS(DATE($D123,12,31),D$16)+1,IF(AND(YEAR(D$16+1)&lt;$D123,$D123&lt;YEAR(E$16)),_xlfn.DAYS(DATE($D123,12,31),DATE($D123,1,1))+1,0)),0))</f>
        <v>0</v>
      </c>
      <c r="F123" s="116" cm="1">
        <f t="array" ref="F123">IF(YEAR(F$16)=$D123, F$44-SUM(_xlfn._xlws.FILTER(F$63:F122,MOD(_xlfn.SEQUENCE(ROWS(F$63:F122)),5)=1)),ROUND(F$44/_xlfn.DAYS(F$16,E$16)*IF(YEAR(E$16+1)=$D123,_xlfn.DAYS(DATE($D123,12,31),E$16)+1,IF(AND(YEAR(E$16+1)&lt;$D123,$D123&lt;YEAR(F$16)),_xlfn.DAYS(DATE($D123,12,31),DATE($D123,1,1))+1,0)),0))</f>
        <v>0</v>
      </c>
      <c r="G123" s="116" cm="1">
        <f t="array" ref="G123">IF(YEAR(G$16)=$D123, G$44-SUM(_xlfn._xlws.FILTER(G$63:G122,MOD(_xlfn.SEQUENCE(ROWS(G$63:G122)),5)=1)),ROUND(G$44/_xlfn.DAYS(G$16,F$16)*IF(YEAR(F$16+1)=$D123,_xlfn.DAYS(DATE($D123,12,31),F$16)+1,IF(AND(YEAR(F$16+1)&lt;$D123,$D123&lt;YEAR(G$16)),_xlfn.DAYS(DATE($D123,12,31),DATE($D123,1,1))+1,0)),0))</f>
        <v>0</v>
      </c>
      <c r="H123" s="116" cm="1">
        <f t="array" ref="H123">IF(YEAR(H$16)=$D123, H$44-SUM(_xlfn._xlws.FILTER(H$63:H122,MOD(_xlfn.SEQUENCE(ROWS(H$63:H122)),5)=1)),ROUND(H$44/_xlfn.DAYS(H$16,G$16)*IF(YEAR(G$16+1)=$D123,_xlfn.DAYS(DATE($D123,12,31),G$16)+1,IF(AND(YEAR(G$16+1)&lt;$D123,$D123&lt;YEAR(H$16)),_xlfn.DAYS(DATE($D123,12,31),DATE($D123,1,1))+1,0)),0))</f>
        <v>0</v>
      </c>
      <c r="I123" s="116" cm="1">
        <f t="array" ref="I123">IF(YEAR(I$16)=$D123, I$44-SUM(_xlfn._xlws.FILTER(I$63:I122,MOD(_xlfn.SEQUENCE(ROWS(I$63:I122)),5)=1)),ROUND(I$44/_xlfn.DAYS(I$16,H$16)*IF(YEAR(H$16+1)=$D123,_xlfn.DAYS(DATE($D123,12,31),H$16)+1,IF(AND(YEAR(H$16+1)&lt;$D123,$D123&lt;YEAR(I$16)),_xlfn.DAYS(DATE($D123,12,31),DATE($D123,1,1))+1,0)),0))</f>
        <v>0</v>
      </c>
      <c r="J123" s="116" cm="1">
        <f t="array" ref="J123">IF(YEAR(J$16)=$D123, J$44-SUM(_xlfn._xlws.FILTER(J$63:J122,MOD(_xlfn.SEQUENCE(ROWS(J$63:J122)),5)=1)),ROUND(J$44/_xlfn.DAYS(J$16,I$16)*IF(YEAR(I$16+1)=$D123,_xlfn.DAYS(DATE($D123,12,31),I$16)+1,IF(AND(YEAR(I$16+1)&lt;$D123,$D123&lt;YEAR(J$16)),_xlfn.DAYS(DATE($D123,12,31),DATE($D123,1,1))+1,0)),0))</f>
        <v>0</v>
      </c>
      <c r="K123" s="116" cm="1">
        <f t="array" ref="K123">IF(YEAR(K$16)=$D123, K$44-SUM(_xlfn._xlws.FILTER(K$63:K122,MOD(_xlfn.SEQUENCE(ROWS(K$63:K122)),5)=1)),ROUND(K$44/_xlfn.DAYS(K$16,J$16)*IF(YEAR(J$16+1)=$D123,_xlfn.DAYS(DATE($D123,12,31),J$16)+1,IF(AND(YEAR(J$16+1)&lt;$D123,$D123&lt;YEAR(K$16)),_xlfn.DAYS(DATE($D123,12,31),DATE($D123,1,1))+1,0)),0))</f>
        <v>0</v>
      </c>
      <c r="L123" s="116" cm="1">
        <f t="array" ref="L123">IF(YEAR(L$16)=$D123, L$44-SUM(_xlfn._xlws.FILTER(L$63:L122,MOD(_xlfn.SEQUENCE(ROWS(L$63:L122)),5)=1)),ROUND(L$44/_xlfn.DAYS(L$16,K$16)*IF(YEAR(K$16+1)=$D123,_xlfn.DAYS(DATE($D123,12,31),K$16)+1,IF(AND(YEAR(K$16+1)&lt;$D123,$D123&lt;YEAR(L$16)),_xlfn.DAYS(DATE($D123,12,31),DATE($D123,1,1))+1,0)),0))</f>
        <v>0</v>
      </c>
      <c r="M123" s="116" cm="1">
        <f t="array" ref="M123">IF(YEAR(M$16)=$D123, M$44-SUM(_xlfn._xlws.FILTER(M$63:M122,MOD(_xlfn.SEQUENCE(ROWS(M$63:M122)),5)=1)),ROUND(M$44/_xlfn.DAYS(M$16,L$16)*IF(YEAR(L$16+1)=$D123,_xlfn.DAYS(DATE($D123,12,31),L$16)+1,IF(AND(YEAR(L$16+1)&lt;$D123,$D123&lt;YEAR(M$16)),_xlfn.DAYS(DATE($D123,12,31),DATE($D123,1,1))+1,0)),0))</f>
        <v>0</v>
      </c>
      <c r="N123" s="116" cm="1">
        <f t="array" ref="N123">IF(YEAR(N$16)=$D123, N$44-SUM(_xlfn._xlws.FILTER(N$63:N122,MOD(_xlfn.SEQUENCE(ROWS(N$63:N122)),5)=1)),ROUND(N$44/_xlfn.DAYS(N$16,M$16)*IF(YEAR(M$16+1)=$D123,_xlfn.DAYS(DATE($D123,12,31),M$16)+1,IF(AND(YEAR(M$16+1)&lt;$D123,$D123&lt;YEAR(N$16)),_xlfn.DAYS(DATE($D123,12,31),DATE($D123,1,1))+1,0)),0))</f>
        <v>0</v>
      </c>
      <c r="O123" s="116" cm="1">
        <f t="array" ref="O123">IF(YEAR(O$16)=$D123, O$44-SUM(_xlfn._xlws.FILTER(O$63:O122,MOD(_xlfn.SEQUENCE(ROWS(O$63:O122)),5)=1)),ROUND(O$44/_xlfn.DAYS(O$16,N$16)*IF(YEAR(N$16+1)=$D123,_xlfn.DAYS(DATE($D123,12,31),N$16)+1,IF(AND(YEAR(N$16+1)&lt;$D123,$D123&lt;YEAR(O$16)),_xlfn.DAYS(DATE($D123,12,31),DATE($D123,1,1))+1,0)),0))</f>
        <v>0</v>
      </c>
      <c r="P123" s="116" cm="1">
        <f t="array" ref="P123">IF(YEAR(P$16)=$D123, P$44-SUM(_xlfn._xlws.FILTER(P$63:P122,MOD(_xlfn.SEQUENCE(ROWS(P$63:P122)),5)=1)),ROUND(P$44/_xlfn.DAYS(P$16,O$16)*IF(YEAR(O$16+1)=$D123,_xlfn.DAYS(DATE($D123,12,31),O$16)+1,IF(AND(YEAR(O$16+1)&lt;$D123,$D123&lt;YEAR(P$16)),_xlfn.DAYS(DATE($D123,12,31),DATE($D123,1,1))+1,0)),0))</f>
        <v>11895</v>
      </c>
      <c r="Q123" s="116" cm="1">
        <f t="array" ref="Q123">IF(YEAR(Q$16)=$D123, Q$44-SUM(_xlfn._xlws.FILTER(Q$63:Q122,MOD(_xlfn.SEQUENCE(ROWS(Q$63:Q122)),5)=1)),ROUND(Q$44/_xlfn.DAYS(Q$16,P$16)*IF(YEAR(P$16+1)=$D123,_xlfn.DAYS(DATE($D123,12,31),P$16)+1,IF(AND(YEAR(P$16+1)&lt;$D123,$D123&lt;YEAR(Q$16)),_xlfn.DAYS(DATE($D123,12,31),DATE($D123,1,1))+1,0)),0))</f>
        <v>4837</v>
      </c>
      <c r="R123" s="116" cm="1">
        <f t="array" ref="R123">IF(YEAR(R$16)=$D123, R$44-SUM(_xlfn._xlws.FILTER(R$63:R122,MOD(_xlfn.SEQUENCE(ROWS(R$63:R122)),5)=1)),ROUND(R$44/_xlfn.DAYS(R$16,Q$16)*IF(YEAR(Q$16+1)=$D123,_xlfn.DAYS(DATE($D123,12,31),Q$16)+1,IF(AND(YEAR(Q$16+1)&lt;$D123,$D123&lt;YEAR(R$16)),_xlfn.DAYS(DATE($D123,12,31),DATE($D123,1,1))+1,0)),0))</f>
        <v>0</v>
      </c>
      <c r="S123" s="116" cm="1">
        <f t="array" ref="S123">IF(YEAR(S$16)=$D123, S$44-SUM(_xlfn._xlws.FILTER(S$63:S122,MOD(_xlfn.SEQUENCE(ROWS(S$63:S122)),5)=1)),ROUND(S$44/_xlfn.DAYS(S$16,R$16)*IF(YEAR(R$16+1)=$D123,_xlfn.DAYS(DATE($D123,12,31),R$16)+1,IF(AND(YEAR(R$16+1)&lt;$D123,$D123&lt;YEAR(S$16)),_xlfn.DAYS(DATE($D123,12,31),DATE($D123,1,1))+1,0)),0))</f>
        <v>0</v>
      </c>
      <c r="T123" s="116" cm="1">
        <f t="array" ref="T123">IF(YEAR(T$16)=$D123, T$44-SUM(_xlfn._xlws.FILTER(T$63:T122,MOD(_xlfn.SEQUENCE(ROWS(T$63:T122)),5)=1)),ROUND(T$44/_xlfn.DAYS(T$16,S$16)*IF(YEAR(S$16+1)=$D123,_xlfn.DAYS(DATE($D123,12,31),S$16)+1,IF(AND(YEAR(S$16+1)&lt;$D123,$D123&lt;YEAR(T$16)),_xlfn.DAYS(DATE($D123,12,31),DATE($D123,1,1))+1,0)),0))</f>
        <v>0</v>
      </c>
      <c r="U123" s="116" cm="1">
        <f t="array" ref="U123">IF(YEAR(U$16)=$D123, U$44-SUM(_xlfn._xlws.FILTER(U$63:U122,MOD(_xlfn.SEQUENCE(ROWS(U$63:U122)),5)=1)),ROUND(U$44/_xlfn.DAYS(U$16,T$16)*IF(YEAR(T$16+1)=$D123,_xlfn.DAYS(DATE($D123,12,31),T$16)+1,IF(AND(YEAR(T$16+1)&lt;$D123,$D123&lt;YEAR(U$16)),_xlfn.DAYS(DATE($D123,12,31),DATE($D123,1,1))+1,0)),0))</f>
        <v>0</v>
      </c>
      <c r="V123" s="116" cm="1">
        <f t="array" ref="V123">IF(YEAR(V$16)=$D123, V$44-SUM(_xlfn._xlws.FILTER(V$63:V122,MOD(_xlfn.SEQUENCE(ROWS(V$63:V122)),5)=1)),ROUND(V$44/_xlfn.DAYS(V$16,U$16)*IF(YEAR(U$16+1)=$D123,_xlfn.DAYS(DATE($D123,12,31),U$16)+1,IF(AND(YEAR(U$16+1)&lt;$D123,$D123&lt;YEAR(V$16)),_xlfn.DAYS(DATE($D123,12,31),DATE($D123,1,1))+1,0)),0))</f>
        <v>0</v>
      </c>
      <c r="W123" s="116" cm="1">
        <f t="array" ref="W123">IF(YEAR(W$16)=$D123, W$44-SUM(_xlfn._xlws.FILTER(W$63:W122,MOD(_xlfn.SEQUENCE(ROWS(W$63:W122)),5)=1)),ROUND(W$44/_xlfn.DAYS(W$16,V$16)*IF(YEAR(V$16+1)=$D123,_xlfn.DAYS(DATE($D123,12,31),V$16)+1,IF(AND(YEAR(V$16+1)&lt;$D123,$D123&lt;YEAR(W$16)),_xlfn.DAYS(DATE($D123,12,31),DATE($D123,1,1))+1,0)),0))</f>
        <v>0</v>
      </c>
      <c r="X123" s="116" cm="1">
        <f t="array" ref="X123">IF(YEAR(X$16)=$D123, X$44-SUM(_xlfn._xlws.FILTER(X$63:X122,MOD(_xlfn.SEQUENCE(ROWS(X$63:X122)),5)=1)),ROUND(X$44/_xlfn.DAYS(X$16,W$16)*IF(YEAR(W$16+1)=$D123,_xlfn.DAYS(DATE($D123,12,31),W$16)+1,IF(AND(YEAR(W$16+1)&lt;$D123,$D123&lt;YEAR(X$16)),_xlfn.DAYS(DATE($D123,12,31),DATE($D123,1,1))+1,0)),0))</f>
        <v>0</v>
      </c>
    </row>
    <row r="124" spans="1:24" ht="17" hidden="1" outlineLevel="1" x14ac:dyDescent="0.25">
      <c r="A124" s="5">
        <v>28</v>
      </c>
      <c r="B124" s="129" t="s">
        <v>164</v>
      </c>
      <c r="C124" s="114" t="s">
        <v>165</v>
      </c>
      <c r="D124" s="115">
        <f t="shared" si="42"/>
        <v>2032</v>
      </c>
      <c r="E124" s="116" cm="1">
        <f t="array" ref="E124">IF(YEAR(E$16)=$D124, E$46-SUM(_xlfn._xlws.FILTER(E$63:E123,MOD(_xlfn.SEQUENCE(ROWS(E$63:E123)),5)=2)),ROUND(E$46/_xlfn.DAYS(E$16,D$16)*IF(YEAR(D$16+1)=$D124,_xlfn.DAYS(DATE($D124,12,31),D$16)+1,IF(AND(YEAR(D$16+1)&lt;$D124,$D124&lt;YEAR(E$16)),_xlfn.DAYS(DATE($D124,12,31),DATE($D124,1,1))+1,0)),0))</f>
        <v>0</v>
      </c>
      <c r="F124" s="116" cm="1">
        <f t="array" ref="F124">IF(YEAR(F$16)=$D124, F$46-SUM(_xlfn._xlws.FILTER(F$63:F123,MOD(_xlfn.SEQUENCE(ROWS(F$63:F123)),5)=2)),ROUND(F$46/_xlfn.DAYS(F$16,E$16)*IF(YEAR(E$16+1)=$D124,_xlfn.DAYS(DATE($D124,12,31),E$16)+1,IF(AND(YEAR(E$16+1)&lt;$D124,$D124&lt;YEAR(F$16)),_xlfn.DAYS(DATE($D124,12,31),DATE($D124,1,1))+1,0)),0))</f>
        <v>0</v>
      </c>
      <c r="G124" s="116" cm="1">
        <f t="array" ref="G124">IF(YEAR(G$16)=$D124, G$46-SUM(_xlfn._xlws.FILTER(G$63:G123,MOD(_xlfn.SEQUENCE(ROWS(G$63:G123)),5)=2)),ROUND(G$46/_xlfn.DAYS(G$16,F$16)*IF(YEAR(F$16+1)=$D124,_xlfn.DAYS(DATE($D124,12,31),F$16)+1,IF(AND(YEAR(F$16+1)&lt;$D124,$D124&lt;YEAR(G$16)),_xlfn.DAYS(DATE($D124,12,31),DATE($D124,1,1))+1,0)),0))</f>
        <v>0</v>
      </c>
      <c r="H124" s="116" cm="1">
        <f t="array" ref="H124">IF(YEAR(H$16)=$D124, H$46-SUM(_xlfn._xlws.FILTER(H$63:H123,MOD(_xlfn.SEQUENCE(ROWS(H$63:H123)),5)=2)),ROUND(H$46/_xlfn.DAYS(H$16,G$16)*IF(YEAR(G$16+1)=$D124,_xlfn.DAYS(DATE($D124,12,31),G$16)+1,IF(AND(YEAR(G$16+1)&lt;$D124,$D124&lt;YEAR(H$16)),_xlfn.DAYS(DATE($D124,12,31),DATE($D124,1,1))+1,0)),0))</f>
        <v>0</v>
      </c>
      <c r="I124" s="116" cm="1">
        <f t="array" ref="I124">IF(YEAR(I$16)=$D124, I$46-SUM(_xlfn._xlws.FILTER(I$63:I123,MOD(_xlfn.SEQUENCE(ROWS(I$63:I123)),5)=2)),ROUND(I$46/_xlfn.DAYS(I$16,H$16)*IF(YEAR(H$16+1)=$D124,_xlfn.DAYS(DATE($D124,12,31),H$16)+1,IF(AND(YEAR(H$16+1)&lt;$D124,$D124&lt;YEAR(I$16)),_xlfn.DAYS(DATE($D124,12,31),DATE($D124,1,1))+1,0)),0))</f>
        <v>0</v>
      </c>
      <c r="J124" s="116" cm="1">
        <f t="array" ref="J124">IF(YEAR(J$16)=$D124, J$46-SUM(_xlfn._xlws.FILTER(J$63:J123,MOD(_xlfn.SEQUENCE(ROWS(J$63:J123)),5)=2)),ROUND(J$46/_xlfn.DAYS(J$16,I$16)*IF(YEAR(I$16+1)=$D124,_xlfn.DAYS(DATE($D124,12,31),I$16)+1,IF(AND(YEAR(I$16+1)&lt;$D124,$D124&lt;YEAR(J$16)),_xlfn.DAYS(DATE($D124,12,31),DATE($D124,1,1))+1,0)),0))</f>
        <v>0</v>
      </c>
      <c r="K124" s="116" cm="1">
        <f t="array" ref="K124">IF(YEAR(K$16)=$D124, K$46-SUM(_xlfn._xlws.FILTER(K$63:K123,MOD(_xlfn.SEQUENCE(ROWS(K$63:K123)),5)=2)),ROUND(K$46/_xlfn.DAYS(K$16,J$16)*IF(YEAR(J$16+1)=$D124,_xlfn.DAYS(DATE($D124,12,31),J$16)+1,IF(AND(YEAR(J$16+1)&lt;$D124,$D124&lt;YEAR(K$16)),_xlfn.DAYS(DATE($D124,12,31),DATE($D124,1,1))+1,0)),0))</f>
        <v>0</v>
      </c>
      <c r="L124" s="116" cm="1">
        <f t="array" ref="L124">IF(YEAR(L$16)=$D124, L$46-SUM(_xlfn._xlws.FILTER(L$63:L123,MOD(_xlfn.SEQUENCE(ROWS(L$63:L123)),5)=2)),ROUND(L$46/_xlfn.DAYS(L$16,K$16)*IF(YEAR(K$16+1)=$D124,_xlfn.DAYS(DATE($D124,12,31),K$16)+1,IF(AND(YEAR(K$16+1)&lt;$D124,$D124&lt;YEAR(L$16)),_xlfn.DAYS(DATE($D124,12,31),DATE($D124,1,1))+1,0)),0))</f>
        <v>0</v>
      </c>
      <c r="M124" s="116" cm="1">
        <f t="array" ref="M124">IF(YEAR(M$16)=$D124, M$46-SUM(_xlfn._xlws.FILTER(M$63:M123,MOD(_xlfn.SEQUENCE(ROWS(M$63:M123)),5)=2)),ROUND(M$46/_xlfn.DAYS(M$16,L$16)*IF(YEAR(L$16+1)=$D124,_xlfn.DAYS(DATE($D124,12,31),L$16)+1,IF(AND(YEAR(L$16+1)&lt;$D124,$D124&lt;YEAR(M$16)),_xlfn.DAYS(DATE($D124,12,31),DATE($D124,1,1))+1,0)),0))</f>
        <v>0</v>
      </c>
      <c r="N124" s="116" cm="1">
        <f t="array" ref="N124">IF(YEAR(N$16)=$D124, N$46-SUM(_xlfn._xlws.FILTER(N$63:N123,MOD(_xlfn.SEQUENCE(ROWS(N$63:N123)),5)=2)),ROUND(N$46/_xlfn.DAYS(N$16,M$16)*IF(YEAR(M$16+1)=$D124,_xlfn.DAYS(DATE($D124,12,31),M$16)+1,IF(AND(YEAR(M$16+1)&lt;$D124,$D124&lt;YEAR(N$16)),_xlfn.DAYS(DATE($D124,12,31),DATE($D124,1,1))+1,0)),0))</f>
        <v>0</v>
      </c>
      <c r="O124" s="116" cm="1">
        <f t="array" ref="O124">IF(YEAR(O$16)=$D124, O$46-SUM(_xlfn._xlws.FILTER(O$63:O123,MOD(_xlfn.SEQUENCE(ROWS(O$63:O123)),5)=2)),ROUND(O$46/_xlfn.DAYS(O$16,N$16)*IF(YEAR(N$16+1)=$D124,_xlfn.DAYS(DATE($D124,12,31),N$16)+1,IF(AND(YEAR(N$16+1)&lt;$D124,$D124&lt;YEAR(O$16)),_xlfn.DAYS(DATE($D124,12,31),DATE($D124,1,1))+1,0)),0))</f>
        <v>0</v>
      </c>
      <c r="P124" s="116" cm="1">
        <f t="array" ref="P124">IF(YEAR(P$16)=$D124, P$46-SUM(_xlfn._xlws.FILTER(P$63:P123,MOD(_xlfn.SEQUENCE(ROWS(P$63:P123)),5)=2)),ROUND(P$46/_xlfn.DAYS(P$16,O$16)*IF(YEAR(O$16+1)=$D124,_xlfn.DAYS(DATE($D124,12,31),O$16)+1,IF(AND(YEAR(O$16+1)&lt;$D124,$D124&lt;YEAR(P$16)),_xlfn.DAYS(DATE($D124,12,31),DATE($D124,1,1))+1,0)),0))</f>
        <v>1785</v>
      </c>
      <c r="Q124" s="116" cm="1">
        <f t="array" ref="Q124">IF(YEAR(Q$16)=$D124, Q$46-SUM(_xlfn._xlws.FILTER(Q$63:Q123,MOD(_xlfn.SEQUENCE(ROWS(Q$63:Q123)),5)=2)),ROUND(Q$46/_xlfn.DAYS(Q$16,P$16)*IF(YEAR(P$16+1)=$D124,_xlfn.DAYS(DATE($D124,12,31),P$16)+1,IF(AND(YEAR(P$16+1)&lt;$D124,$D124&lt;YEAR(Q$16)),_xlfn.DAYS(DATE($D124,12,31),DATE($D124,1,1))+1,0)),0))</f>
        <v>726</v>
      </c>
      <c r="R124" s="116" cm="1">
        <f t="array" ref="R124">IF(YEAR(R$16)=$D124, R$46-SUM(_xlfn._xlws.FILTER(R$63:R123,MOD(_xlfn.SEQUENCE(ROWS(R$63:R123)),5)=2)),ROUND(R$46/_xlfn.DAYS(R$16,Q$16)*IF(YEAR(Q$16+1)=$D124,_xlfn.DAYS(DATE($D124,12,31),Q$16)+1,IF(AND(YEAR(Q$16+1)&lt;$D124,$D124&lt;YEAR(R$16)),_xlfn.DAYS(DATE($D124,12,31),DATE($D124,1,1))+1,0)),0))</f>
        <v>0</v>
      </c>
      <c r="S124" s="116" cm="1">
        <f t="array" ref="S124">IF(YEAR(S$16)=$D124, S$46-SUM(_xlfn._xlws.FILTER(S$63:S123,MOD(_xlfn.SEQUENCE(ROWS(S$63:S123)),5)=2)),ROUND(S$46/_xlfn.DAYS(S$16,R$16)*IF(YEAR(R$16+1)=$D124,_xlfn.DAYS(DATE($D124,12,31),R$16)+1,IF(AND(YEAR(R$16+1)&lt;$D124,$D124&lt;YEAR(S$16)),_xlfn.DAYS(DATE($D124,12,31),DATE($D124,1,1))+1,0)),0))</f>
        <v>0</v>
      </c>
      <c r="T124" s="116" cm="1">
        <f t="array" ref="T124">IF(YEAR(T$16)=$D124, T$46-SUM(_xlfn._xlws.FILTER(T$63:T123,MOD(_xlfn.SEQUENCE(ROWS(T$63:T123)),5)=2)),ROUND(T$46/_xlfn.DAYS(T$16,S$16)*IF(YEAR(S$16+1)=$D124,_xlfn.DAYS(DATE($D124,12,31),S$16)+1,IF(AND(YEAR(S$16+1)&lt;$D124,$D124&lt;YEAR(T$16)),_xlfn.DAYS(DATE($D124,12,31),DATE($D124,1,1))+1,0)),0))</f>
        <v>0</v>
      </c>
      <c r="U124" s="116" cm="1">
        <f t="array" ref="U124">IF(YEAR(U$16)=$D124, U$46-SUM(_xlfn._xlws.FILTER(U$63:U123,MOD(_xlfn.SEQUENCE(ROWS(U$63:U123)),5)=2)),ROUND(U$46/_xlfn.DAYS(U$16,T$16)*IF(YEAR(T$16+1)=$D124,_xlfn.DAYS(DATE($D124,12,31),T$16)+1,IF(AND(YEAR(T$16+1)&lt;$D124,$D124&lt;YEAR(U$16)),_xlfn.DAYS(DATE($D124,12,31),DATE($D124,1,1))+1,0)),0))</f>
        <v>0</v>
      </c>
      <c r="V124" s="116" cm="1">
        <f t="array" ref="V124">IF(YEAR(V$16)=$D124, V$46-SUM(_xlfn._xlws.FILTER(V$63:V123,MOD(_xlfn.SEQUENCE(ROWS(V$63:V123)),5)=2)),ROUND(V$46/_xlfn.DAYS(V$16,U$16)*IF(YEAR(U$16+1)=$D124,_xlfn.DAYS(DATE($D124,12,31),U$16)+1,IF(AND(YEAR(U$16+1)&lt;$D124,$D124&lt;YEAR(V$16)),_xlfn.DAYS(DATE($D124,12,31),DATE($D124,1,1))+1,0)),0))</f>
        <v>0</v>
      </c>
      <c r="W124" s="116" cm="1">
        <f t="array" ref="W124">IF(YEAR(W$16)=$D124, W$46-SUM(_xlfn._xlws.FILTER(W$63:W123,MOD(_xlfn.SEQUENCE(ROWS(W$63:W123)),5)=2)),ROUND(W$46/_xlfn.DAYS(W$16,V$16)*IF(YEAR(V$16+1)=$D124,_xlfn.DAYS(DATE($D124,12,31),V$16)+1,IF(AND(YEAR(V$16+1)&lt;$D124,$D124&lt;YEAR(W$16)),_xlfn.DAYS(DATE($D124,12,31),DATE($D124,1,1))+1,0)),0))</f>
        <v>0</v>
      </c>
      <c r="X124" s="116" cm="1">
        <f t="array" ref="X124">IF(YEAR(X$16)=$D124, X$46-SUM(_xlfn._xlws.FILTER(X$63:X123,MOD(_xlfn.SEQUENCE(ROWS(X$63:X123)),5)=2)),ROUND(X$46/_xlfn.DAYS(X$16,W$16)*IF(YEAR(W$16+1)=$D124,_xlfn.DAYS(DATE($D124,12,31),W$16)+1,IF(AND(YEAR(W$16+1)&lt;$D124,$D124&lt;YEAR(X$16)),_xlfn.DAYS(DATE($D124,12,31),DATE($D124,1,1))+1,0)),0))</f>
        <v>0</v>
      </c>
    </row>
    <row r="125" spans="1:24" ht="17" hidden="1" outlineLevel="1" x14ac:dyDescent="0.25">
      <c r="A125" s="5">
        <v>29</v>
      </c>
      <c r="B125" s="129" t="s">
        <v>166</v>
      </c>
      <c r="C125" s="114" t="s">
        <v>167</v>
      </c>
      <c r="D125" s="115">
        <f t="shared" si="42"/>
        <v>2032</v>
      </c>
      <c r="E125" s="116">
        <f>E123-E124</f>
        <v>0</v>
      </c>
      <c r="F125" s="116">
        <f t="shared" ref="F125:X125" si="61">F123-F124</f>
        <v>0</v>
      </c>
      <c r="G125" s="116">
        <f t="shared" si="61"/>
        <v>0</v>
      </c>
      <c r="H125" s="116">
        <f t="shared" si="61"/>
        <v>0</v>
      </c>
      <c r="I125" s="116">
        <f t="shared" si="61"/>
        <v>0</v>
      </c>
      <c r="J125" s="116">
        <f t="shared" si="61"/>
        <v>0</v>
      </c>
      <c r="K125" s="116">
        <f t="shared" si="61"/>
        <v>0</v>
      </c>
      <c r="L125" s="116">
        <f t="shared" si="61"/>
        <v>0</v>
      </c>
      <c r="M125" s="116">
        <f t="shared" si="61"/>
        <v>0</v>
      </c>
      <c r="N125" s="116">
        <f t="shared" si="61"/>
        <v>0</v>
      </c>
      <c r="O125" s="116">
        <f t="shared" si="61"/>
        <v>0</v>
      </c>
      <c r="P125" s="116">
        <f t="shared" si="61"/>
        <v>10110</v>
      </c>
      <c r="Q125" s="116">
        <f t="shared" si="61"/>
        <v>4111</v>
      </c>
      <c r="R125" s="116">
        <f t="shared" si="61"/>
        <v>0</v>
      </c>
      <c r="S125" s="116">
        <f t="shared" si="61"/>
        <v>0</v>
      </c>
      <c r="T125" s="116">
        <f t="shared" si="61"/>
        <v>0</v>
      </c>
      <c r="U125" s="116">
        <f t="shared" si="61"/>
        <v>0</v>
      </c>
      <c r="V125" s="116">
        <f t="shared" si="61"/>
        <v>0</v>
      </c>
      <c r="W125" s="116">
        <f t="shared" si="61"/>
        <v>0</v>
      </c>
      <c r="X125" s="116">
        <f t="shared" si="61"/>
        <v>0</v>
      </c>
    </row>
    <row r="126" spans="1:24" ht="17" hidden="1" outlineLevel="1" x14ac:dyDescent="0.25">
      <c r="A126" s="5">
        <v>31</v>
      </c>
      <c r="B126" s="129" t="s">
        <v>168</v>
      </c>
      <c r="C126" s="114" t="s">
        <v>169</v>
      </c>
      <c r="D126" s="115">
        <f t="shared" si="42"/>
        <v>2032</v>
      </c>
      <c r="E126" s="116" cm="1">
        <f t="array" ref="E126">IF(YEAR(E$16)=$D126, E$59-SUM(_xlfn._xlws.FILTER(E$63:E125,MOD(_xlfn.SEQUENCE(ROWS(E$63:E125)),5)=4)),ROUND(E$59/_xlfn.DAYS(E$16,D$16)*IF(YEAR(D$16+1)=$D126,_xlfn.DAYS(DATE($D126,12,31),D$16)+1,IF(AND(YEAR(D$16+1)&lt;$D126,$D126&lt;YEAR(E$16)),_xlfn.DAYS(DATE($D126,12,31),DATE($D126,1,1))+1,0)),0))</f>
        <v>0</v>
      </c>
      <c r="F126" s="116" cm="1">
        <f t="array" ref="F126">IF(YEAR(F$16)=$D126, F$59-SUM(_xlfn._xlws.FILTER(F$63:F125,MOD(_xlfn.SEQUENCE(ROWS(F$63:F125)),5)=4)),ROUND(F$59/_xlfn.DAYS(F$16,E$16)*IF(YEAR(E$16+1)=$D126,_xlfn.DAYS(DATE($D126,12,31),E$16)+1,IF(AND(YEAR(E$16+1)&lt;$D126,$D126&lt;YEAR(F$16)),_xlfn.DAYS(DATE($D126,12,31),DATE($D126,1,1))+1,0)),0))</f>
        <v>0</v>
      </c>
      <c r="G126" s="116" cm="1">
        <f t="array" ref="G126">IF(YEAR(G$16)=$D126, G$59-SUM(_xlfn._xlws.FILTER(G$63:G125,MOD(_xlfn.SEQUENCE(ROWS(G$63:G125)),5)=4)),ROUND(G$59/_xlfn.DAYS(G$16,F$16)*IF(YEAR(F$16+1)=$D126,_xlfn.DAYS(DATE($D126,12,31),F$16)+1,IF(AND(YEAR(F$16+1)&lt;$D126,$D126&lt;YEAR(G$16)),_xlfn.DAYS(DATE($D126,12,31),DATE($D126,1,1))+1,0)),0))</f>
        <v>0</v>
      </c>
      <c r="H126" s="116" cm="1">
        <f t="array" ref="H126">IF(YEAR(H$16)=$D126, H$59-SUM(_xlfn._xlws.FILTER(H$63:H125,MOD(_xlfn.SEQUENCE(ROWS(H$63:H125)),5)=4)),ROUND(H$59/_xlfn.DAYS(H$16,G$16)*IF(YEAR(G$16+1)=$D126,_xlfn.DAYS(DATE($D126,12,31),G$16)+1,IF(AND(YEAR(G$16+1)&lt;$D126,$D126&lt;YEAR(H$16)),_xlfn.DAYS(DATE($D126,12,31),DATE($D126,1,1))+1,0)),0))</f>
        <v>0</v>
      </c>
      <c r="I126" s="116" cm="1">
        <f t="array" ref="I126">IF(YEAR(I$16)=$D126, I$59-SUM(_xlfn._xlws.FILTER(I$63:I125,MOD(_xlfn.SEQUENCE(ROWS(I$63:I125)),5)=4)),ROUND(I$59/_xlfn.DAYS(I$16,H$16)*IF(YEAR(H$16+1)=$D126,_xlfn.DAYS(DATE($D126,12,31),H$16)+1,IF(AND(YEAR(H$16+1)&lt;$D126,$D126&lt;YEAR(I$16)),_xlfn.DAYS(DATE($D126,12,31),DATE($D126,1,1))+1,0)),0))</f>
        <v>0</v>
      </c>
      <c r="J126" s="116" cm="1">
        <f t="array" ref="J126">IF(YEAR(J$16)=$D126, J$59-SUM(_xlfn._xlws.FILTER(J$63:J125,MOD(_xlfn.SEQUENCE(ROWS(J$63:J125)),5)=4)),ROUND(J$59/_xlfn.DAYS(J$16,I$16)*IF(YEAR(I$16+1)=$D126,_xlfn.DAYS(DATE($D126,12,31),I$16)+1,IF(AND(YEAR(I$16+1)&lt;$D126,$D126&lt;YEAR(J$16)),_xlfn.DAYS(DATE($D126,12,31),DATE($D126,1,1))+1,0)),0))</f>
        <v>0</v>
      </c>
      <c r="K126" s="116" cm="1">
        <f t="array" ref="K126">IF(YEAR(K$16)=$D126, K$59-SUM(_xlfn._xlws.FILTER(K$63:K125,MOD(_xlfn.SEQUENCE(ROWS(K$63:K125)),5)=4)),ROUND(K$59/_xlfn.DAYS(K$16,J$16)*IF(YEAR(J$16+1)=$D126,_xlfn.DAYS(DATE($D126,12,31),J$16)+1,IF(AND(YEAR(J$16+1)&lt;$D126,$D126&lt;YEAR(K$16)),_xlfn.DAYS(DATE($D126,12,31),DATE($D126,1,1))+1,0)),0))</f>
        <v>0</v>
      </c>
      <c r="L126" s="116" cm="1">
        <f t="array" ref="L126">IF(YEAR(L$16)=$D126, L$59-SUM(_xlfn._xlws.FILTER(L$63:L125,MOD(_xlfn.SEQUENCE(ROWS(L$63:L125)),5)=4)),ROUND(L$59/_xlfn.DAYS(L$16,K$16)*IF(YEAR(K$16+1)=$D126,_xlfn.DAYS(DATE($D126,12,31),K$16)+1,IF(AND(YEAR(K$16+1)&lt;$D126,$D126&lt;YEAR(L$16)),_xlfn.DAYS(DATE($D126,12,31),DATE($D126,1,1))+1,0)),0))</f>
        <v>0</v>
      </c>
      <c r="M126" s="116" cm="1">
        <f t="array" ref="M126">IF(YEAR(M$16)=$D126, M$59-SUM(_xlfn._xlws.FILTER(M$63:M125,MOD(_xlfn.SEQUENCE(ROWS(M$63:M125)),5)=4)),ROUND(M$59/_xlfn.DAYS(M$16,L$16)*IF(YEAR(L$16+1)=$D126,_xlfn.DAYS(DATE($D126,12,31),L$16)+1,IF(AND(YEAR(L$16+1)&lt;$D126,$D126&lt;YEAR(M$16)),_xlfn.DAYS(DATE($D126,12,31),DATE($D126,1,1))+1,0)),0))</f>
        <v>0</v>
      </c>
      <c r="N126" s="116" cm="1">
        <f t="array" ref="N126">IF(YEAR(N$16)=$D126, N$59-SUM(_xlfn._xlws.FILTER(N$63:N125,MOD(_xlfn.SEQUENCE(ROWS(N$63:N125)),5)=4)),ROUND(N$59/_xlfn.DAYS(N$16,M$16)*IF(YEAR(M$16+1)=$D126,_xlfn.DAYS(DATE($D126,12,31),M$16)+1,IF(AND(YEAR(M$16+1)&lt;$D126,$D126&lt;YEAR(N$16)),_xlfn.DAYS(DATE($D126,12,31),DATE($D126,1,1))+1,0)),0))</f>
        <v>0</v>
      </c>
      <c r="O126" s="116" cm="1">
        <f t="array" ref="O126">IF(YEAR(O$16)=$D126, O$59-SUM(_xlfn._xlws.FILTER(O$63:O125,MOD(_xlfn.SEQUENCE(ROWS(O$63:O125)),5)=4)),ROUND(O$59/_xlfn.DAYS(O$16,N$16)*IF(YEAR(N$16+1)=$D126,_xlfn.DAYS(DATE($D126,12,31),N$16)+1,IF(AND(YEAR(N$16+1)&lt;$D126,$D126&lt;YEAR(O$16)),_xlfn.DAYS(DATE($D126,12,31),DATE($D126,1,1))+1,0)),0))</f>
        <v>0</v>
      </c>
      <c r="P126" s="116" cm="1">
        <f t="array" ref="P126">IF(YEAR(P$16)=$D126, P$59-SUM(_xlfn._xlws.FILTER(P$63:P125,MOD(_xlfn.SEQUENCE(ROWS(P$63:P125)),5)=4)),ROUND(P$59/_xlfn.DAYS(P$16,O$16)*IF(YEAR(O$16+1)=$D126,_xlfn.DAYS(DATE($D126,12,31),O$16)+1,IF(AND(YEAR(O$16+1)&lt;$D126,$D126&lt;YEAR(P$16)),_xlfn.DAYS(DATE($D126,12,31),DATE($D126,1,1))+1,0)),0))</f>
        <v>11895</v>
      </c>
      <c r="Q126" s="116" cm="1">
        <f t="array" ref="Q126">IF(YEAR(Q$16)=$D126, Q$59-SUM(_xlfn._xlws.FILTER(Q$63:Q125,MOD(_xlfn.SEQUENCE(ROWS(Q$63:Q125)),5)=4)),ROUND(Q$59/_xlfn.DAYS(Q$16,P$16)*IF(YEAR(P$16+1)=$D126,_xlfn.DAYS(DATE($D126,12,31),P$16)+1,IF(AND(YEAR(P$16+1)&lt;$D126,$D126&lt;YEAR(Q$16)),_xlfn.DAYS(DATE($D126,12,31),DATE($D126,1,1))+1,0)),0))</f>
        <v>4837</v>
      </c>
      <c r="R126" s="116" cm="1">
        <f t="array" ref="R126">IF(YEAR(R$16)=$D126, R$59-SUM(_xlfn._xlws.FILTER(R$63:R125,MOD(_xlfn.SEQUENCE(ROWS(R$63:R125)),5)=4)),ROUND(R$59/_xlfn.DAYS(R$16,Q$16)*IF(YEAR(Q$16+1)=$D126,_xlfn.DAYS(DATE($D126,12,31),Q$16)+1,IF(AND(YEAR(Q$16+1)&lt;$D126,$D126&lt;YEAR(R$16)),_xlfn.DAYS(DATE($D126,12,31),DATE($D126,1,1))+1,0)),0))</f>
        <v>0</v>
      </c>
      <c r="S126" s="116" cm="1">
        <f t="array" ref="S126">IF(YEAR(S$16)=$D126, S$59-SUM(_xlfn._xlws.FILTER(S$63:S125,MOD(_xlfn.SEQUENCE(ROWS(S$63:S125)),5)=4)),ROUND(S$59/_xlfn.DAYS(S$16,R$16)*IF(YEAR(R$16+1)=$D126,_xlfn.DAYS(DATE($D126,12,31),R$16)+1,IF(AND(YEAR(R$16+1)&lt;$D126,$D126&lt;YEAR(S$16)),_xlfn.DAYS(DATE($D126,12,31),DATE($D126,1,1))+1,0)),0))</f>
        <v>0</v>
      </c>
      <c r="T126" s="116" cm="1">
        <f t="array" ref="T126">IF(YEAR(T$16)=$D126, T$59-SUM(_xlfn._xlws.FILTER(T$63:T125,MOD(_xlfn.SEQUENCE(ROWS(T$63:T125)),5)=4)),ROUND(T$59/_xlfn.DAYS(T$16,S$16)*IF(YEAR(S$16+1)=$D126,_xlfn.DAYS(DATE($D126,12,31),S$16)+1,IF(AND(YEAR(S$16+1)&lt;$D126,$D126&lt;YEAR(T$16)),_xlfn.DAYS(DATE($D126,12,31),DATE($D126,1,1))+1,0)),0))</f>
        <v>0</v>
      </c>
      <c r="U126" s="116" cm="1">
        <f t="array" ref="U126">IF(YEAR(U$16)=$D126, U$59-SUM(_xlfn._xlws.FILTER(U$63:U125,MOD(_xlfn.SEQUENCE(ROWS(U$63:U125)),5)=4)),ROUND(U$59/_xlfn.DAYS(U$16,T$16)*IF(YEAR(T$16+1)=$D126,_xlfn.DAYS(DATE($D126,12,31),T$16)+1,IF(AND(YEAR(T$16+1)&lt;$D126,$D126&lt;YEAR(U$16)),_xlfn.DAYS(DATE($D126,12,31),DATE($D126,1,1))+1,0)),0))</f>
        <v>0</v>
      </c>
      <c r="V126" s="116" cm="1">
        <f t="array" ref="V126">IF(YEAR(V$16)=$D126, V$59-SUM(_xlfn._xlws.FILTER(V$63:V125,MOD(_xlfn.SEQUENCE(ROWS(V$63:V125)),5)=4)),ROUND(V$59/_xlfn.DAYS(V$16,U$16)*IF(YEAR(U$16+1)=$D126,_xlfn.DAYS(DATE($D126,12,31),U$16)+1,IF(AND(YEAR(U$16+1)&lt;$D126,$D126&lt;YEAR(V$16)),_xlfn.DAYS(DATE($D126,12,31),DATE($D126,1,1))+1,0)),0))</f>
        <v>0</v>
      </c>
      <c r="W126" s="116" cm="1">
        <f t="array" ref="W126">IF(YEAR(W$16)=$D126, W$59-SUM(_xlfn._xlws.FILTER(W$63:W125,MOD(_xlfn.SEQUENCE(ROWS(W$63:W125)),5)=4)),ROUND(W$59/_xlfn.DAYS(W$16,V$16)*IF(YEAR(V$16+1)=$D126,_xlfn.DAYS(DATE($D126,12,31),V$16)+1,IF(AND(YEAR(V$16+1)&lt;$D126,$D126&lt;YEAR(W$16)),_xlfn.DAYS(DATE($D126,12,31),DATE($D126,1,1))+1,0)),0))</f>
        <v>0</v>
      </c>
      <c r="X126" s="116" cm="1">
        <f t="array" ref="X126">IF(YEAR(X$16)=$D126, X$59-SUM(_xlfn._xlws.FILTER(X$63:X125,MOD(_xlfn.SEQUENCE(ROWS(X$63:X125)),5)=4)),ROUND(X$59/_xlfn.DAYS(X$16,W$16)*IF(YEAR(W$16+1)=$D126,_xlfn.DAYS(DATE($D126,12,31),W$16)+1,IF(AND(YEAR(W$16+1)&lt;$D126,$D126&lt;YEAR(X$16)),_xlfn.DAYS(DATE($D126,12,31),DATE($D126,1,1))+1,0)),0))</f>
        <v>0</v>
      </c>
    </row>
    <row r="127" spans="1:24" ht="17" hidden="1" outlineLevel="1" x14ac:dyDescent="0.25">
      <c r="A127" s="5">
        <v>33</v>
      </c>
      <c r="B127" s="129" t="s">
        <v>170</v>
      </c>
      <c r="C127" s="117" t="s">
        <v>171</v>
      </c>
      <c r="D127" s="118">
        <f t="shared" si="42"/>
        <v>2032</v>
      </c>
      <c r="E127" s="119">
        <f>E123-E126</f>
        <v>0</v>
      </c>
      <c r="F127" s="119">
        <f t="shared" ref="F127:X127" si="62">F123-F126</f>
        <v>0</v>
      </c>
      <c r="G127" s="119">
        <f t="shared" si="62"/>
        <v>0</v>
      </c>
      <c r="H127" s="119">
        <f t="shared" si="62"/>
        <v>0</v>
      </c>
      <c r="I127" s="119">
        <f t="shared" si="62"/>
        <v>0</v>
      </c>
      <c r="J127" s="119">
        <f t="shared" si="62"/>
        <v>0</v>
      </c>
      <c r="K127" s="119">
        <f t="shared" si="62"/>
        <v>0</v>
      </c>
      <c r="L127" s="119">
        <f t="shared" si="62"/>
        <v>0</v>
      </c>
      <c r="M127" s="119">
        <f t="shared" si="62"/>
        <v>0</v>
      </c>
      <c r="N127" s="119">
        <f t="shared" si="62"/>
        <v>0</v>
      </c>
      <c r="O127" s="119">
        <f t="shared" si="62"/>
        <v>0</v>
      </c>
      <c r="P127" s="119">
        <f t="shared" si="62"/>
        <v>0</v>
      </c>
      <c r="Q127" s="119">
        <f t="shared" si="62"/>
        <v>0</v>
      </c>
      <c r="R127" s="119">
        <f t="shared" si="62"/>
        <v>0</v>
      </c>
      <c r="S127" s="119">
        <f t="shared" si="62"/>
        <v>0</v>
      </c>
      <c r="T127" s="119">
        <f t="shared" si="62"/>
        <v>0</v>
      </c>
      <c r="U127" s="119">
        <f t="shared" si="62"/>
        <v>0</v>
      </c>
      <c r="V127" s="119">
        <f t="shared" si="62"/>
        <v>0</v>
      </c>
      <c r="W127" s="119">
        <f t="shared" si="62"/>
        <v>0</v>
      </c>
      <c r="X127" s="119">
        <f t="shared" si="62"/>
        <v>0</v>
      </c>
    </row>
    <row r="128" spans="1:24" ht="17" hidden="1" outlineLevel="1" x14ac:dyDescent="0.25">
      <c r="A128" s="5">
        <v>27</v>
      </c>
      <c r="B128" s="37" t="s">
        <v>162</v>
      </c>
      <c r="C128" s="120" t="s">
        <v>163</v>
      </c>
      <c r="D128" s="121">
        <f t="shared" si="42"/>
        <v>2033</v>
      </c>
      <c r="E128" s="122" cm="1">
        <f t="array" ref="E128">IF(YEAR(E$16)=$D128, E$44-SUM(_xlfn._xlws.FILTER(E$63:E127,MOD(_xlfn.SEQUENCE(ROWS(E$63:E127)),5)=1)),ROUND(E$44/_xlfn.DAYS(E$16,D$16)*IF(YEAR(D$16+1)=$D128,_xlfn.DAYS(DATE($D128,12,31),D$16)+1,IF(AND(YEAR(D$16+1)&lt;$D128,$D128&lt;YEAR(E$16)),_xlfn.DAYS(DATE($D128,12,31),DATE($D128,1,1))+1,0)),0))</f>
        <v>0</v>
      </c>
      <c r="F128" s="122" cm="1">
        <f t="array" ref="F128">IF(YEAR(F$16)=$D128, F$44-SUM(_xlfn._xlws.FILTER(F$63:F127,MOD(_xlfn.SEQUENCE(ROWS(F$63:F127)),5)=1)),ROUND(F$44/_xlfn.DAYS(F$16,E$16)*IF(YEAR(E$16+1)=$D128,_xlfn.DAYS(DATE($D128,12,31),E$16)+1,IF(AND(YEAR(E$16+1)&lt;$D128,$D128&lt;YEAR(F$16)),_xlfn.DAYS(DATE($D128,12,31),DATE($D128,1,1))+1,0)),0))</f>
        <v>0</v>
      </c>
      <c r="G128" s="122" cm="1">
        <f t="array" ref="G128">IF(YEAR(G$16)=$D128, G$44-SUM(_xlfn._xlws.FILTER(G$63:G127,MOD(_xlfn.SEQUENCE(ROWS(G$63:G127)),5)=1)),ROUND(G$44/_xlfn.DAYS(G$16,F$16)*IF(YEAR(F$16+1)=$D128,_xlfn.DAYS(DATE($D128,12,31),F$16)+1,IF(AND(YEAR(F$16+1)&lt;$D128,$D128&lt;YEAR(G$16)),_xlfn.DAYS(DATE($D128,12,31),DATE($D128,1,1))+1,0)),0))</f>
        <v>0</v>
      </c>
      <c r="H128" s="122" cm="1">
        <f t="array" ref="H128">IF(YEAR(H$16)=$D128, H$44-SUM(_xlfn._xlws.FILTER(H$63:H127,MOD(_xlfn.SEQUENCE(ROWS(H$63:H127)),5)=1)),ROUND(H$44/_xlfn.DAYS(H$16,G$16)*IF(YEAR(G$16+1)=$D128,_xlfn.DAYS(DATE($D128,12,31),G$16)+1,IF(AND(YEAR(G$16+1)&lt;$D128,$D128&lt;YEAR(H$16)),_xlfn.DAYS(DATE($D128,12,31),DATE($D128,1,1))+1,0)),0))</f>
        <v>0</v>
      </c>
      <c r="I128" s="122" cm="1">
        <f t="array" ref="I128">IF(YEAR(I$16)=$D128, I$44-SUM(_xlfn._xlws.FILTER(I$63:I127,MOD(_xlfn.SEQUENCE(ROWS(I$63:I127)),5)=1)),ROUND(I$44/_xlfn.DAYS(I$16,H$16)*IF(YEAR(H$16+1)=$D128,_xlfn.DAYS(DATE($D128,12,31),H$16)+1,IF(AND(YEAR(H$16+1)&lt;$D128,$D128&lt;YEAR(I$16)),_xlfn.DAYS(DATE($D128,12,31),DATE($D128,1,1))+1,0)),0))</f>
        <v>0</v>
      </c>
      <c r="J128" s="122" cm="1">
        <f t="array" ref="J128">IF(YEAR(J$16)=$D128, J$44-SUM(_xlfn._xlws.FILTER(J$63:J127,MOD(_xlfn.SEQUENCE(ROWS(J$63:J127)),5)=1)),ROUND(J$44/_xlfn.DAYS(J$16,I$16)*IF(YEAR(I$16+1)=$D128,_xlfn.DAYS(DATE($D128,12,31),I$16)+1,IF(AND(YEAR(I$16+1)&lt;$D128,$D128&lt;YEAR(J$16)),_xlfn.DAYS(DATE($D128,12,31),DATE($D128,1,1))+1,0)),0))</f>
        <v>0</v>
      </c>
      <c r="K128" s="122" cm="1">
        <f t="array" ref="K128">IF(YEAR(K$16)=$D128, K$44-SUM(_xlfn._xlws.FILTER(K$63:K127,MOD(_xlfn.SEQUENCE(ROWS(K$63:K127)),5)=1)),ROUND(K$44/_xlfn.DAYS(K$16,J$16)*IF(YEAR(J$16+1)=$D128,_xlfn.DAYS(DATE($D128,12,31),J$16)+1,IF(AND(YEAR(J$16+1)&lt;$D128,$D128&lt;YEAR(K$16)),_xlfn.DAYS(DATE($D128,12,31),DATE($D128,1,1))+1,0)),0))</f>
        <v>0</v>
      </c>
      <c r="L128" s="122" cm="1">
        <f t="array" ref="L128">IF(YEAR(L$16)=$D128, L$44-SUM(_xlfn._xlws.FILTER(L$63:L127,MOD(_xlfn.SEQUENCE(ROWS(L$63:L127)),5)=1)),ROUND(L$44/_xlfn.DAYS(L$16,K$16)*IF(YEAR(K$16+1)=$D128,_xlfn.DAYS(DATE($D128,12,31),K$16)+1,IF(AND(YEAR(K$16+1)&lt;$D128,$D128&lt;YEAR(L$16)),_xlfn.DAYS(DATE($D128,12,31),DATE($D128,1,1))+1,0)),0))</f>
        <v>0</v>
      </c>
      <c r="M128" s="122" cm="1">
        <f t="array" ref="M128">IF(YEAR(M$16)=$D128, M$44-SUM(_xlfn._xlws.FILTER(M$63:M127,MOD(_xlfn.SEQUENCE(ROWS(M$63:M127)),5)=1)),ROUND(M$44/_xlfn.DAYS(M$16,L$16)*IF(YEAR(L$16+1)=$D128,_xlfn.DAYS(DATE($D128,12,31),L$16)+1,IF(AND(YEAR(L$16+1)&lt;$D128,$D128&lt;YEAR(M$16)),_xlfn.DAYS(DATE($D128,12,31),DATE($D128,1,1))+1,0)),0))</f>
        <v>0</v>
      </c>
      <c r="N128" s="122" cm="1">
        <f t="array" ref="N128">IF(YEAR(N$16)=$D128, N$44-SUM(_xlfn._xlws.FILTER(N$63:N127,MOD(_xlfn.SEQUENCE(ROWS(N$63:N127)),5)=1)),ROUND(N$44/_xlfn.DAYS(N$16,M$16)*IF(YEAR(M$16+1)=$D128,_xlfn.DAYS(DATE($D128,12,31),M$16)+1,IF(AND(YEAR(M$16+1)&lt;$D128,$D128&lt;YEAR(N$16)),_xlfn.DAYS(DATE($D128,12,31),DATE($D128,1,1))+1,0)),0))</f>
        <v>0</v>
      </c>
      <c r="O128" s="122" cm="1">
        <f t="array" ref="O128">IF(YEAR(O$16)=$D128, O$44-SUM(_xlfn._xlws.FILTER(O$63:O127,MOD(_xlfn.SEQUENCE(ROWS(O$63:O127)),5)=1)),ROUND(O$44/_xlfn.DAYS(O$16,N$16)*IF(YEAR(N$16+1)=$D128,_xlfn.DAYS(DATE($D128,12,31),N$16)+1,IF(AND(YEAR(N$16+1)&lt;$D128,$D128&lt;YEAR(O$16)),_xlfn.DAYS(DATE($D128,12,31),DATE($D128,1,1))+1,0)),0))</f>
        <v>0</v>
      </c>
      <c r="P128" s="122" cm="1">
        <f t="array" ref="P128">IF(YEAR(P$16)=$D128, P$44-SUM(_xlfn._xlws.FILTER(P$63:P127,MOD(_xlfn.SEQUENCE(ROWS(P$63:P127)),5)=1)),ROUND(P$44/_xlfn.DAYS(P$16,O$16)*IF(YEAR(O$16+1)=$D128,_xlfn.DAYS(DATE($D128,12,31),O$16)+1,IF(AND(YEAR(O$16+1)&lt;$D128,$D128&lt;YEAR(P$16)),_xlfn.DAYS(DATE($D128,12,31),DATE($D128,1,1))+1,0)),0))</f>
        <v>0</v>
      </c>
      <c r="Q128" s="122" cm="1">
        <f t="array" ref="Q128">IF(YEAR(Q$16)=$D128, Q$44-SUM(_xlfn._xlws.FILTER(Q$63:Q127,MOD(_xlfn.SEQUENCE(ROWS(Q$63:Q127)),5)=1)),ROUND(Q$44/_xlfn.DAYS(Q$16,P$16)*IF(YEAR(P$16+1)=$D128,_xlfn.DAYS(DATE($D128,12,31),P$16)+1,IF(AND(YEAR(P$16+1)&lt;$D128,$D128&lt;YEAR(Q$16)),_xlfn.DAYS(DATE($D128,12,31),DATE($D128,1,1))+1,0)),0))</f>
        <v>11510</v>
      </c>
      <c r="R128" s="122" cm="1">
        <f t="array" ref="R128">IF(YEAR(R$16)=$D128, R$44-SUM(_xlfn._xlws.FILTER(R$63:R127,MOD(_xlfn.SEQUENCE(ROWS(R$63:R127)),5)=1)),ROUND(R$44/_xlfn.DAYS(R$16,Q$16)*IF(YEAR(Q$16+1)=$D128,_xlfn.DAYS(DATE($D128,12,31),Q$16)+1,IF(AND(YEAR(Q$16+1)&lt;$D128,$D128&lt;YEAR(R$16)),_xlfn.DAYS(DATE($D128,12,31),DATE($D128,1,1))+1,0)),0))</f>
        <v>4669</v>
      </c>
      <c r="S128" s="122" cm="1">
        <f t="array" ref="S128">IF(YEAR(S$16)=$D128, S$44-SUM(_xlfn._xlws.FILTER(S$63:S127,MOD(_xlfn.SEQUENCE(ROWS(S$63:S127)),5)=1)),ROUND(S$44/_xlfn.DAYS(S$16,R$16)*IF(YEAR(R$16+1)=$D128,_xlfn.DAYS(DATE($D128,12,31),R$16)+1,IF(AND(YEAR(R$16+1)&lt;$D128,$D128&lt;YEAR(S$16)),_xlfn.DAYS(DATE($D128,12,31),DATE($D128,1,1))+1,0)),0))</f>
        <v>0</v>
      </c>
      <c r="T128" s="122" cm="1">
        <f t="array" ref="T128">IF(YEAR(T$16)=$D128, T$44-SUM(_xlfn._xlws.FILTER(T$63:T127,MOD(_xlfn.SEQUENCE(ROWS(T$63:T127)),5)=1)),ROUND(T$44/_xlfn.DAYS(T$16,S$16)*IF(YEAR(S$16+1)=$D128,_xlfn.DAYS(DATE($D128,12,31),S$16)+1,IF(AND(YEAR(S$16+1)&lt;$D128,$D128&lt;YEAR(T$16)),_xlfn.DAYS(DATE($D128,12,31),DATE($D128,1,1))+1,0)),0))</f>
        <v>0</v>
      </c>
      <c r="U128" s="122" cm="1">
        <f t="array" ref="U128">IF(YEAR(U$16)=$D128, U$44-SUM(_xlfn._xlws.FILTER(U$63:U127,MOD(_xlfn.SEQUENCE(ROWS(U$63:U127)),5)=1)),ROUND(U$44/_xlfn.DAYS(U$16,T$16)*IF(YEAR(T$16+1)=$D128,_xlfn.DAYS(DATE($D128,12,31),T$16)+1,IF(AND(YEAR(T$16+1)&lt;$D128,$D128&lt;YEAR(U$16)),_xlfn.DAYS(DATE($D128,12,31),DATE($D128,1,1))+1,0)),0))</f>
        <v>0</v>
      </c>
      <c r="V128" s="122" cm="1">
        <f t="array" ref="V128">IF(YEAR(V$16)=$D128, V$44-SUM(_xlfn._xlws.FILTER(V$63:V127,MOD(_xlfn.SEQUENCE(ROWS(V$63:V127)),5)=1)),ROUND(V$44/_xlfn.DAYS(V$16,U$16)*IF(YEAR(U$16+1)=$D128,_xlfn.DAYS(DATE($D128,12,31),U$16)+1,IF(AND(YEAR(U$16+1)&lt;$D128,$D128&lt;YEAR(V$16)),_xlfn.DAYS(DATE($D128,12,31),DATE($D128,1,1))+1,0)),0))</f>
        <v>0</v>
      </c>
      <c r="W128" s="122" cm="1">
        <f t="array" ref="W128">IF(YEAR(W$16)=$D128, W$44-SUM(_xlfn._xlws.FILTER(W$63:W127,MOD(_xlfn.SEQUENCE(ROWS(W$63:W127)),5)=1)),ROUND(W$44/_xlfn.DAYS(W$16,V$16)*IF(YEAR(V$16+1)=$D128,_xlfn.DAYS(DATE($D128,12,31),V$16)+1,IF(AND(YEAR(V$16+1)&lt;$D128,$D128&lt;YEAR(W$16)),_xlfn.DAYS(DATE($D128,12,31),DATE($D128,1,1))+1,0)),0))</f>
        <v>0</v>
      </c>
      <c r="X128" s="122" cm="1">
        <f t="array" ref="X128">IF(YEAR(X$16)=$D128, X$44-SUM(_xlfn._xlws.FILTER(X$63:X127,MOD(_xlfn.SEQUENCE(ROWS(X$63:X127)),5)=1)),ROUND(X$44/_xlfn.DAYS(X$16,W$16)*IF(YEAR(W$16+1)=$D128,_xlfn.DAYS(DATE($D128,12,31),W$16)+1,IF(AND(YEAR(W$16+1)&lt;$D128,$D128&lt;YEAR(X$16)),_xlfn.DAYS(DATE($D128,12,31),DATE($D128,1,1))+1,0)),0))</f>
        <v>0</v>
      </c>
    </row>
    <row r="129" spans="1:24" ht="17" hidden="1" outlineLevel="1" x14ac:dyDescent="0.25">
      <c r="A129" s="5">
        <v>28</v>
      </c>
      <c r="B129" s="129" t="s">
        <v>164</v>
      </c>
      <c r="C129" s="120" t="s">
        <v>165</v>
      </c>
      <c r="D129" s="121">
        <f t="shared" si="42"/>
        <v>2033</v>
      </c>
      <c r="E129" s="122" cm="1">
        <f t="array" ref="E129">IF(YEAR(E$16)=$D129, E$46-SUM(_xlfn._xlws.FILTER(E$63:E128,MOD(_xlfn.SEQUENCE(ROWS(E$63:E128)),5)=2)),ROUND(E$46/_xlfn.DAYS(E$16,D$16)*IF(YEAR(D$16+1)=$D129,_xlfn.DAYS(DATE($D129,12,31),D$16)+1,IF(AND(YEAR(D$16+1)&lt;$D129,$D129&lt;YEAR(E$16)),_xlfn.DAYS(DATE($D129,12,31),DATE($D129,1,1))+1,0)),0))</f>
        <v>0</v>
      </c>
      <c r="F129" s="122" cm="1">
        <f t="array" ref="F129">IF(YEAR(F$16)=$D129, F$46-SUM(_xlfn._xlws.FILTER(F$63:F128,MOD(_xlfn.SEQUENCE(ROWS(F$63:F128)),5)=2)),ROUND(F$46/_xlfn.DAYS(F$16,E$16)*IF(YEAR(E$16+1)=$D129,_xlfn.DAYS(DATE($D129,12,31),E$16)+1,IF(AND(YEAR(E$16+1)&lt;$D129,$D129&lt;YEAR(F$16)),_xlfn.DAYS(DATE($D129,12,31),DATE($D129,1,1))+1,0)),0))</f>
        <v>0</v>
      </c>
      <c r="G129" s="122" cm="1">
        <f t="array" ref="G129">IF(YEAR(G$16)=$D129, G$46-SUM(_xlfn._xlws.FILTER(G$63:G128,MOD(_xlfn.SEQUENCE(ROWS(G$63:G128)),5)=2)),ROUND(G$46/_xlfn.DAYS(G$16,F$16)*IF(YEAR(F$16+1)=$D129,_xlfn.DAYS(DATE($D129,12,31),F$16)+1,IF(AND(YEAR(F$16+1)&lt;$D129,$D129&lt;YEAR(G$16)),_xlfn.DAYS(DATE($D129,12,31),DATE($D129,1,1))+1,0)),0))</f>
        <v>0</v>
      </c>
      <c r="H129" s="122" cm="1">
        <f t="array" ref="H129">IF(YEAR(H$16)=$D129, H$46-SUM(_xlfn._xlws.FILTER(H$63:H128,MOD(_xlfn.SEQUENCE(ROWS(H$63:H128)),5)=2)),ROUND(H$46/_xlfn.DAYS(H$16,G$16)*IF(YEAR(G$16+1)=$D129,_xlfn.DAYS(DATE($D129,12,31),G$16)+1,IF(AND(YEAR(G$16+1)&lt;$D129,$D129&lt;YEAR(H$16)),_xlfn.DAYS(DATE($D129,12,31),DATE($D129,1,1))+1,0)),0))</f>
        <v>0</v>
      </c>
      <c r="I129" s="122" cm="1">
        <f t="array" ref="I129">IF(YEAR(I$16)=$D129, I$46-SUM(_xlfn._xlws.FILTER(I$63:I128,MOD(_xlfn.SEQUENCE(ROWS(I$63:I128)),5)=2)),ROUND(I$46/_xlfn.DAYS(I$16,H$16)*IF(YEAR(H$16+1)=$D129,_xlfn.DAYS(DATE($D129,12,31),H$16)+1,IF(AND(YEAR(H$16+1)&lt;$D129,$D129&lt;YEAR(I$16)),_xlfn.DAYS(DATE($D129,12,31),DATE($D129,1,1))+1,0)),0))</f>
        <v>0</v>
      </c>
      <c r="J129" s="122" cm="1">
        <f t="array" ref="J129">IF(YEAR(J$16)=$D129, J$46-SUM(_xlfn._xlws.FILTER(J$63:J128,MOD(_xlfn.SEQUENCE(ROWS(J$63:J128)),5)=2)),ROUND(J$46/_xlfn.DAYS(J$16,I$16)*IF(YEAR(I$16+1)=$D129,_xlfn.DAYS(DATE($D129,12,31),I$16)+1,IF(AND(YEAR(I$16+1)&lt;$D129,$D129&lt;YEAR(J$16)),_xlfn.DAYS(DATE($D129,12,31),DATE($D129,1,1))+1,0)),0))</f>
        <v>0</v>
      </c>
      <c r="K129" s="122" cm="1">
        <f t="array" ref="K129">IF(YEAR(K$16)=$D129, K$46-SUM(_xlfn._xlws.FILTER(K$63:K128,MOD(_xlfn.SEQUENCE(ROWS(K$63:K128)),5)=2)),ROUND(K$46/_xlfn.DAYS(K$16,J$16)*IF(YEAR(J$16+1)=$D129,_xlfn.DAYS(DATE($D129,12,31),J$16)+1,IF(AND(YEAR(J$16+1)&lt;$D129,$D129&lt;YEAR(K$16)),_xlfn.DAYS(DATE($D129,12,31),DATE($D129,1,1))+1,0)),0))</f>
        <v>0</v>
      </c>
      <c r="L129" s="122" cm="1">
        <f t="array" ref="L129">IF(YEAR(L$16)=$D129, L$46-SUM(_xlfn._xlws.FILTER(L$63:L128,MOD(_xlfn.SEQUENCE(ROWS(L$63:L128)),5)=2)),ROUND(L$46/_xlfn.DAYS(L$16,K$16)*IF(YEAR(K$16+1)=$D129,_xlfn.DAYS(DATE($D129,12,31),K$16)+1,IF(AND(YEAR(K$16+1)&lt;$D129,$D129&lt;YEAR(L$16)),_xlfn.DAYS(DATE($D129,12,31),DATE($D129,1,1))+1,0)),0))</f>
        <v>0</v>
      </c>
      <c r="M129" s="122" cm="1">
        <f t="array" ref="M129">IF(YEAR(M$16)=$D129, M$46-SUM(_xlfn._xlws.FILTER(M$63:M128,MOD(_xlfn.SEQUENCE(ROWS(M$63:M128)),5)=2)),ROUND(M$46/_xlfn.DAYS(M$16,L$16)*IF(YEAR(L$16+1)=$D129,_xlfn.DAYS(DATE($D129,12,31),L$16)+1,IF(AND(YEAR(L$16+1)&lt;$D129,$D129&lt;YEAR(M$16)),_xlfn.DAYS(DATE($D129,12,31),DATE($D129,1,1))+1,0)),0))</f>
        <v>0</v>
      </c>
      <c r="N129" s="122" cm="1">
        <f t="array" ref="N129">IF(YEAR(N$16)=$D129, N$46-SUM(_xlfn._xlws.FILTER(N$63:N128,MOD(_xlfn.SEQUENCE(ROWS(N$63:N128)),5)=2)),ROUND(N$46/_xlfn.DAYS(N$16,M$16)*IF(YEAR(M$16+1)=$D129,_xlfn.DAYS(DATE($D129,12,31),M$16)+1,IF(AND(YEAR(M$16+1)&lt;$D129,$D129&lt;YEAR(N$16)),_xlfn.DAYS(DATE($D129,12,31),DATE($D129,1,1))+1,0)),0))</f>
        <v>0</v>
      </c>
      <c r="O129" s="122" cm="1">
        <f t="array" ref="O129">IF(YEAR(O$16)=$D129, O$46-SUM(_xlfn._xlws.FILTER(O$63:O128,MOD(_xlfn.SEQUENCE(ROWS(O$63:O128)),5)=2)),ROUND(O$46/_xlfn.DAYS(O$16,N$16)*IF(YEAR(N$16+1)=$D129,_xlfn.DAYS(DATE($D129,12,31),N$16)+1,IF(AND(YEAR(N$16+1)&lt;$D129,$D129&lt;YEAR(O$16)),_xlfn.DAYS(DATE($D129,12,31),DATE($D129,1,1))+1,0)),0))</f>
        <v>0</v>
      </c>
      <c r="P129" s="122" cm="1">
        <f t="array" ref="P129">IF(YEAR(P$16)=$D129, P$46-SUM(_xlfn._xlws.FILTER(P$63:P128,MOD(_xlfn.SEQUENCE(ROWS(P$63:P128)),5)=2)),ROUND(P$46/_xlfn.DAYS(P$16,O$16)*IF(YEAR(O$16+1)=$D129,_xlfn.DAYS(DATE($D129,12,31),O$16)+1,IF(AND(YEAR(O$16+1)&lt;$D129,$D129&lt;YEAR(P$16)),_xlfn.DAYS(DATE($D129,12,31),DATE($D129,1,1))+1,0)),0))</f>
        <v>0</v>
      </c>
      <c r="Q129" s="122" cm="1">
        <f t="array" ref="Q129">IF(YEAR(Q$16)=$D129, Q$46-SUM(_xlfn._xlws.FILTER(Q$63:Q128,MOD(_xlfn.SEQUENCE(ROWS(Q$63:Q128)),5)=2)),ROUND(Q$46/_xlfn.DAYS(Q$16,P$16)*IF(YEAR(P$16+1)=$D129,_xlfn.DAYS(DATE($D129,12,31),P$16)+1,IF(AND(YEAR(P$16+1)&lt;$D129,$D129&lt;YEAR(Q$16)),_xlfn.DAYS(DATE($D129,12,31),DATE($D129,1,1))+1,0)),0))</f>
        <v>1727</v>
      </c>
      <c r="R129" s="122" cm="1">
        <f t="array" ref="R129">IF(YEAR(R$16)=$D129, R$46-SUM(_xlfn._xlws.FILTER(R$63:R128,MOD(_xlfn.SEQUENCE(ROWS(R$63:R128)),5)=2)),ROUND(R$46/_xlfn.DAYS(R$16,Q$16)*IF(YEAR(Q$16+1)=$D129,_xlfn.DAYS(DATE($D129,12,31),Q$16)+1,IF(AND(YEAR(Q$16+1)&lt;$D129,$D129&lt;YEAR(R$16)),_xlfn.DAYS(DATE($D129,12,31),DATE($D129,1,1))+1,0)),0))</f>
        <v>700</v>
      </c>
      <c r="S129" s="122" cm="1">
        <f t="array" ref="S129">IF(YEAR(S$16)=$D129, S$46-SUM(_xlfn._xlws.FILTER(S$63:S128,MOD(_xlfn.SEQUENCE(ROWS(S$63:S128)),5)=2)),ROUND(S$46/_xlfn.DAYS(S$16,R$16)*IF(YEAR(R$16+1)=$D129,_xlfn.DAYS(DATE($D129,12,31),R$16)+1,IF(AND(YEAR(R$16+1)&lt;$D129,$D129&lt;YEAR(S$16)),_xlfn.DAYS(DATE($D129,12,31),DATE($D129,1,1))+1,0)),0))</f>
        <v>0</v>
      </c>
      <c r="T129" s="122" cm="1">
        <f t="array" ref="T129">IF(YEAR(T$16)=$D129, T$46-SUM(_xlfn._xlws.FILTER(T$63:T128,MOD(_xlfn.SEQUENCE(ROWS(T$63:T128)),5)=2)),ROUND(T$46/_xlfn.DAYS(T$16,S$16)*IF(YEAR(S$16+1)=$D129,_xlfn.DAYS(DATE($D129,12,31),S$16)+1,IF(AND(YEAR(S$16+1)&lt;$D129,$D129&lt;YEAR(T$16)),_xlfn.DAYS(DATE($D129,12,31),DATE($D129,1,1))+1,0)),0))</f>
        <v>0</v>
      </c>
      <c r="U129" s="122" cm="1">
        <f t="array" ref="U129">IF(YEAR(U$16)=$D129, U$46-SUM(_xlfn._xlws.FILTER(U$63:U128,MOD(_xlfn.SEQUENCE(ROWS(U$63:U128)),5)=2)),ROUND(U$46/_xlfn.DAYS(U$16,T$16)*IF(YEAR(T$16+1)=$D129,_xlfn.DAYS(DATE($D129,12,31),T$16)+1,IF(AND(YEAR(T$16+1)&lt;$D129,$D129&lt;YEAR(U$16)),_xlfn.DAYS(DATE($D129,12,31),DATE($D129,1,1))+1,0)),0))</f>
        <v>0</v>
      </c>
      <c r="V129" s="122" cm="1">
        <f t="array" ref="V129">IF(YEAR(V$16)=$D129, V$46-SUM(_xlfn._xlws.FILTER(V$63:V128,MOD(_xlfn.SEQUENCE(ROWS(V$63:V128)),5)=2)),ROUND(V$46/_xlfn.DAYS(V$16,U$16)*IF(YEAR(U$16+1)=$D129,_xlfn.DAYS(DATE($D129,12,31),U$16)+1,IF(AND(YEAR(U$16+1)&lt;$D129,$D129&lt;YEAR(V$16)),_xlfn.DAYS(DATE($D129,12,31),DATE($D129,1,1))+1,0)),0))</f>
        <v>0</v>
      </c>
      <c r="W129" s="122" cm="1">
        <f t="array" ref="W129">IF(YEAR(W$16)=$D129, W$46-SUM(_xlfn._xlws.FILTER(W$63:W128,MOD(_xlfn.SEQUENCE(ROWS(W$63:W128)),5)=2)),ROUND(W$46/_xlfn.DAYS(W$16,V$16)*IF(YEAR(V$16+1)=$D129,_xlfn.DAYS(DATE($D129,12,31),V$16)+1,IF(AND(YEAR(V$16+1)&lt;$D129,$D129&lt;YEAR(W$16)),_xlfn.DAYS(DATE($D129,12,31),DATE($D129,1,1))+1,0)),0))</f>
        <v>0</v>
      </c>
      <c r="X129" s="122" cm="1">
        <f t="array" ref="X129">IF(YEAR(X$16)=$D129, X$46-SUM(_xlfn._xlws.FILTER(X$63:X128,MOD(_xlfn.SEQUENCE(ROWS(X$63:X128)),5)=2)),ROUND(X$46/_xlfn.DAYS(X$16,W$16)*IF(YEAR(W$16+1)=$D129,_xlfn.DAYS(DATE($D129,12,31),W$16)+1,IF(AND(YEAR(W$16+1)&lt;$D129,$D129&lt;YEAR(X$16)),_xlfn.DAYS(DATE($D129,12,31),DATE($D129,1,1))+1,0)),0))</f>
        <v>0</v>
      </c>
    </row>
    <row r="130" spans="1:24" ht="17" hidden="1" outlineLevel="1" x14ac:dyDescent="0.25">
      <c r="A130" s="5">
        <v>29</v>
      </c>
      <c r="B130" s="129" t="s">
        <v>166</v>
      </c>
      <c r="C130" s="120" t="s">
        <v>167</v>
      </c>
      <c r="D130" s="121">
        <f t="shared" si="42"/>
        <v>2033</v>
      </c>
      <c r="E130" s="123">
        <f>E128-E129</f>
        <v>0</v>
      </c>
      <c r="F130" s="123">
        <f t="shared" ref="F130:X130" si="63">F128-F129</f>
        <v>0</v>
      </c>
      <c r="G130" s="123">
        <f t="shared" si="63"/>
        <v>0</v>
      </c>
      <c r="H130" s="123">
        <f t="shared" si="63"/>
        <v>0</v>
      </c>
      <c r="I130" s="123">
        <f t="shared" si="63"/>
        <v>0</v>
      </c>
      <c r="J130" s="123">
        <f t="shared" si="63"/>
        <v>0</v>
      </c>
      <c r="K130" s="123">
        <f t="shared" si="63"/>
        <v>0</v>
      </c>
      <c r="L130" s="123">
        <f t="shared" si="63"/>
        <v>0</v>
      </c>
      <c r="M130" s="123">
        <f t="shared" si="63"/>
        <v>0</v>
      </c>
      <c r="N130" s="123">
        <f t="shared" si="63"/>
        <v>0</v>
      </c>
      <c r="O130" s="123">
        <f t="shared" si="63"/>
        <v>0</v>
      </c>
      <c r="P130" s="123">
        <f t="shared" si="63"/>
        <v>0</v>
      </c>
      <c r="Q130" s="123">
        <f t="shared" si="63"/>
        <v>9783</v>
      </c>
      <c r="R130" s="123">
        <f t="shared" si="63"/>
        <v>3969</v>
      </c>
      <c r="S130" s="123">
        <f t="shared" si="63"/>
        <v>0</v>
      </c>
      <c r="T130" s="123">
        <f t="shared" si="63"/>
        <v>0</v>
      </c>
      <c r="U130" s="123">
        <f t="shared" si="63"/>
        <v>0</v>
      </c>
      <c r="V130" s="123">
        <f t="shared" si="63"/>
        <v>0</v>
      </c>
      <c r="W130" s="123">
        <f t="shared" si="63"/>
        <v>0</v>
      </c>
      <c r="X130" s="123">
        <f t="shared" si="63"/>
        <v>0</v>
      </c>
    </row>
    <row r="131" spans="1:24" ht="17" hidden="1" outlineLevel="1" x14ac:dyDescent="0.25">
      <c r="A131" s="5">
        <v>31</v>
      </c>
      <c r="B131" s="129" t="s">
        <v>168</v>
      </c>
      <c r="C131" s="120" t="s">
        <v>169</v>
      </c>
      <c r="D131" s="121">
        <f t="shared" si="42"/>
        <v>2033</v>
      </c>
      <c r="E131" s="122" cm="1">
        <f t="array" ref="E131">IF(YEAR(E$16)=$D131, E$59-SUM(_xlfn._xlws.FILTER(E$63:E130,MOD(_xlfn.SEQUENCE(ROWS(E$63:E130)),5)=4)),ROUND(E$59/_xlfn.DAYS(E$16,D$16)*IF(YEAR(D$16+1)=$D131,_xlfn.DAYS(DATE($D131,12,31),D$16)+1,IF(AND(YEAR(D$16+1)&lt;$D131,$D131&lt;YEAR(E$16)),_xlfn.DAYS(DATE($D131,12,31),DATE($D131,1,1))+1,0)),0))</f>
        <v>0</v>
      </c>
      <c r="F131" s="122" cm="1">
        <f t="array" ref="F131">IF(YEAR(F$16)=$D131, F$59-SUM(_xlfn._xlws.FILTER(F$63:F130,MOD(_xlfn.SEQUENCE(ROWS(F$63:F130)),5)=4)),ROUND(F$59/_xlfn.DAYS(F$16,E$16)*IF(YEAR(E$16+1)=$D131,_xlfn.DAYS(DATE($D131,12,31),E$16)+1,IF(AND(YEAR(E$16+1)&lt;$D131,$D131&lt;YEAR(F$16)),_xlfn.DAYS(DATE($D131,12,31),DATE($D131,1,1))+1,0)),0))</f>
        <v>0</v>
      </c>
      <c r="G131" s="122" cm="1">
        <f t="array" ref="G131">IF(YEAR(G$16)=$D131, G$59-SUM(_xlfn._xlws.FILTER(G$63:G130,MOD(_xlfn.SEQUENCE(ROWS(G$63:G130)),5)=4)),ROUND(G$59/_xlfn.DAYS(G$16,F$16)*IF(YEAR(F$16+1)=$D131,_xlfn.DAYS(DATE($D131,12,31),F$16)+1,IF(AND(YEAR(F$16+1)&lt;$D131,$D131&lt;YEAR(G$16)),_xlfn.DAYS(DATE($D131,12,31),DATE($D131,1,1))+1,0)),0))</f>
        <v>0</v>
      </c>
      <c r="H131" s="122" cm="1">
        <f t="array" ref="H131">IF(YEAR(H$16)=$D131, H$59-SUM(_xlfn._xlws.FILTER(H$63:H130,MOD(_xlfn.SEQUENCE(ROWS(H$63:H130)),5)=4)),ROUND(H$59/_xlfn.DAYS(H$16,G$16)*IF(YEAR(G$16+1)=$D131,_xlfn.DAYS(DATE($D131,12,31),G$16)+1,IF(AND(YEAR(G$16+1)&lt;$D131,$D131&lt;YEAR(H$16)),_xlfn.DAYS(DATE($D131,12,31),DATE($D131,1,1))+1,0)),0))</f>
        <v>0</v>
      </c>
      <c r="I131" s="122" cm="1">
        <f t="array" ref="I131">IF(YEAR(I$16)=$D131, I$59-SUM(_xlfn._xlws.FILTER(I$63:I130,MOD(_xlfn.SEQUENCE(ROWS(I$63:I130)),5)=4)),ROUND(I$59/_xlfn.DAYS(I$16,H$16)*IF(YEAR(H$16+1)=$D131,_xlfn.DAYS(DATE($D131,12,31),H$16)+1,IF(AND(YEAR(H$16+1)&lt;$D131,$D131&lt;YEAR(I$16)),_xlfn.DAYS(DATE($D131,12,31),DATE($D131,1,1))+1,0)),0))</f>
        <v>0</v>
      </c>
      <c r="J131" s="122" cm="1">
        <f t="array" ref="J131">IF(YEAR(J$16)=$D131, J$59-SUM(_xlfn._xlws.FILTER(J$63:J130,MOD(_xlfn.SEQUENCE(ROWS(J$63:J130)),5)=4)),ROUND(J$59/_xlfn.DAYS(J$16,I$16)*IF(YEAR(I$16+1)=$D131,_xlfn.DAYS(DATE($D131,12,31),I$16)+1,IF(AND(YEAR(I$16+1)&lt;$D131,$D131&lt;YEAR(J$16)),_xlfn.DAYS(DATE($D131,12,31),DATE($D131,1,1))+1,0)),0))</f>
        <v>0</v>
      </c>
      <c r="K131" s="122" cm="1">
        <f t="array" ref="K131">IF(YEAR(K$16)=$D131, K$59-SUM(_xlfn._xlws.FILTER(K$63:K130,MOD(_xlfn.SEQUENCE(ROWS(K$63:K130)),5)=4)),ROUND(K$59/_xlfn.DAYS(K$16,J$16)*IF(YEAR(J$16+1)=$D131,_xlfn.DAYS(DATE($D131,12,31),J$16)+1,IF(AND(YEAR(J$16+1)&lt;$D131,$D131&lt;YEAR(K$16)),_xlfn.DAYS(DATE($D131,12,31),DATE($D131,1,1))+1,0)),0))</f>
        <v>0</v>
      </c>
      <c r="L131" s="122" cm="1">
        <f t="array" ref="L131">IF(YEAR(L$16)=$D131, L$59-SUM(_xlfn._xlws.FILTER(L$63:L130,MOD(_xlfn.SEQUENCE(ROWS(L$63:L130)),5)=4)),ROUND(L$59/_xlfn.DAYS(L$16,K$16)*IF(YEAR(K$16+1)=$D131,_xlfn.DAYS(DATE($D131,12,31),K$16)+1,IF(AND(YEAR(K$16+1)&lt;$D131,$D131&lt;YEAR(L$16)),_xlfn.DAYS(DATE($D131,12,31),DATE($D131,1,1))+1,0)),0))</f>
        <v>0</v>
      </c>
      <c r="M131" s="122" cm="1">
        <f t="array" ref="M131">IF(YEAR(M$16)=$D131, M$59-SUM(_xlfn._xlws.FILTER(M$63:M130,MOD(_xlfn.SEQUENCE(ROWS(M$63:M130)),5)=4)),ROUND(M$59/_xlfn.DAYS(M$16,L$16)*IF(YEAR(L$16+1)=$D131,_xlfn.DAYS(DATE($D131,12,31),L$16)+1,IF(AND(YEAR(L$16+1)&lt;$D131,$D131&lt;YEAR(M$16)),_xlfn.DAYS(DATE($D131,12,31),DATE($D131,1,1))+1,0)),0))</f>
        <v>0</v>
      </c>
      <c r="N131" s="122" cm="1">
        <f t="array" ref="N131">IF(YEAR(N$16)=$D131, N$59-SUM(_xlfn._xlws.FILTER(N$63:N130,MOD(_xlfn.SEQUENCE(ROWS(N$63:N130)),5)=4)),ROUND(N$59/_xlfn.DAYS(N$16,M$16)*IF(YEAR(M$16+1)=$D131,_xlfn.DAYS(DATE($D131,12,31),M$16)+1,IF(AND(YEAR(M$16+1)&lt;$D131,$D131&lt;YEAR(N$16)),_xlfn.DAYS(DATE($D131,12,31),DATE($D131,1,1))+1,0)),0))</f>
        <v>0</v>
      </c>
      <c r="O131" s="122" cm="1">
        <f t="array" ref="O131">IF(YEAR(O$16)=$D131, O$59-SUM(_xlfn._xlws.FILTER(O$63:O130,MOD(_xlfn.SEQUENCE(ROWS(O$63:O130)),5)=4)),ROUND(O$59/_xlfn.DAYS(O$16,N$16)*IF(YEAR(N$16+1)=$D131,_xlfn.DAYS(DATE($D131,12,31),N$16)+1,IF(AND(YEAR(N$16+1)&lt;$D131,$D131&lt;YEAR(O$16)),_xlfn.DAYS(DATE($D131,12,31),DATE($D131,1,1))+1,0)),0))</f>
        <v>0</v>
      </c>
      <c r="P131" s="122" cm="1">
        <f t="array" ref="P131">IF(YEAR(P$16)=$D131, P$59-SUM(_xlfn._xlws.FILTER(P$63:P130,MOD(_xlfn.SEQUENCE(ROWS(P$63:P130)),5)=4)),ROUND(P$59/_xlfn.DAYS(P$16,O$16)*IF(YEAR(O$16+1)=$D131,_xlfn.DAYS(DATE($D131,12,31),O$16)+1,IF(AND(YEAR(O$16+1)&lt;$D131,$D131&lt;YEAR(P$16)),_xlfn.DAYS(DATE($D131,12,31),DATE($D131,1,1))+1,0)),0))</f>
        <v>0</v>
      </c>
      <c r="Q131" s="122" cm="1">
        <f t="array" ref="Q131">IF(YEAR(Q$16)=$D131, Q$59-SUM(_xlfn._xlws.FILTER(Q$63:Q130,MOD(_xlfn.SEQUENCE(ROWS(Q$63:Q130)),5)=4)),ROUND(Q$59/_xlfn.DAYS(Q$16,P$16)*IF(YEAR(P$16+1)=$D131,_xlfn.DAYS(DATE($D131,12,31),P$16)+1,IF(AND(YEAR(P$16+1)&lt;$D131,$D131&lt;YEAR(Q$16)),_xlfn.DAYS(DATE($D131,12,31),DATE($D131,1,1))+1,0)),0))</f>
        <v>11510</v>
      </c>
      <c r="R131" s="122" cm="1">
        <f t="array" ref="R131">IF(YEAR(R$16)=$D131, R$59-SUM(_xlfn._xlws.FILTER(R$63:R130,MOD(_xlfn.SEQUENCE(ROWS(R$63:R130)),5)=4)),ROUND(R$59/_xlfn.DAYS(R$16,Q$16)*IF(YEAR(Q$16+1)=$D131,_xlfn.DAYS(DATE($D131,12,31),Q$16)+1,IF(AND(YEAR(Q$16+1)&lt;$D131,$D131&lt;YEAR(R$16)),_xlfn.DAYS(DATE($D131,12,31),DATE($D131,1,1))+1,0)),0))</f>
        <v>4669</v>
      </c>
      <c r="S131" s="122" cm="1">
        <f t="array" ref="S131">IF(YEAR(S$16)=$D131, S$59-SUM(_xlfn._xlws.FILTER(S$63:S130,MOD(_xlfn.SEQUENCE(ROWS(S$63:S130)),5)=4)),ROUND(S$59/_xlfn.DAYS(S$16,R$16)*IF(YEAR(R$16+1)=$D131,_xlfn.DAYS(DATE($D131,12,31),R$16)+1,IF(AND(YEAR(R$16+1)&lt;$D131,$D131&lt;YEAR(S$16)),_xlfn.DAYS(DATE($D131,12,31),DATE($D131,1,1))+1,0)),0))</f>
        <v>0</v>
      </c>
      <c r="T131" s="122" cm="1">
        <f t="array" ref="T131">IF(YEAR(T$16)=$D131, T$59-SUM(_xlfn._xlws.FILTER(T$63:T130,MOD(_xlfn.SEQUENCE(ROWS(T$63:T130)),5)=4)),ROUND(T$59/_xlfn.DAYS(T$16,S$16)*IF(YEAR(S$16+1)=$D131,_xlfn.DAYS(DATE($D131,12,31),S$16)+1,IF(AND(YEAR(S$16+1)&lt;$D131,$D131&lt;YEAR(T$16)),_xlfn.DAYS(DATE($D131,12,31),DATE($D131,1,1))+1,0)),0))</f>
        <v>0</v>
      </c>
      <c r="U131" s="122" cm="1">
        <f t="array" ref="U131">IF(YEAR(U$16)=$D131, U$59-SUM(_xlfn._xlws.FILTER(U$63:U130,MOD(_xlfn.SEQUENCE(ROWS(U$63:U130)),5)=4)),ROUND(U$59/_xlfn.DAYS(U$16,T$16)*IF(YEAR(T$16+1)=$D131,_xlfn.DAYS(DATE($D131,12,31),T$16)+1,IF(AND(YEAR(T$16+1)&lt;$D131,$D131&lt;YEAR(U$16)),_xlfn.DAYS(DATE($D131,12,31),DATE($D131,1,1))+1,0)),0))</f>
        <v>0</v>
      </c>
      <c r="V131" s="122" cm="1">
        <f t="array" ref="V131">IF(YEAR(V$16)=$D131, V$59-SUM(_xlfn._xlws.FILTER(V$63:V130,MOD(_xlfn.SEQUENCE(ROWS(V$63:V130)),5)=4)),ROUND(V$59/_xlfn.DAYS(V$16,U$16)*IF(YEAR(U$16+1)=$D131,_xlfn.DAYS(DATE($D131,12,31),U$16)+1,IF(AND(YEAR(U$16+1)&lt;$D131,$D131&lt;YEAR(V$16)),_xlfn.DAYS(DATE($D131,12,31),DATE($D131,1,1))+1,0)),0))</f>
        <v>0</v>
      </c>
      <c r="W131" s="122" cm="1">
        <f t="array" ref="W131">IF(YEAR(W$16)=$D131, W$59-SUM(_xlfn._xlws.FILTER(W$63:W130,MOD(_xlfn.SEQUENCE(ROWS(W$63:W130)),5)=4)),ROUND(W$59/_xlfn.DAYS(W$16,V$16)*IF(YEAR(V$16+1)=$D131,_xlfn.DAYS(DATE($D131,12,31),V$16)+1,IF(AND(YEAR(V$16+1)&lt;$D131,$D131&lt;YEAR(W$16)),_xlfn.DAYS(DATE($D131,12,31),DATE($D131,1,1))+1,0)),0))</f>
        <v>0</v>
      </c>
      <c r="X131" s="122" cm="1">
        <f t="array" ref="X131">IF(YEAR(X$16)=$D131, X$59-SUM(_xlfn._xlws.FILTER(X$63:X130,MOD(_xlfn.SEQUENCE(ROWS(X$63:X130)),5)=4)),ROUND(X$59/_xlfn.DAYS(X$16,W$16)*IF(YEAR(W$16+1)=$D131,_xlfn.DAYS(DATE($D131,12,31),W$16)+1,IF(AND(YEAR(W$16+1)&lt;$D131,$D131&lt;YEAR(X$16)),_xlfn.DAYS(DATE($D131,12,31),DATE($D131,1,1))+1,0)),0))</f>
        <v>0</v>
      </c>
    </row>
    <row r="132" spans="1:24" ht="17" hidden="1" outlineLevel="1" x14ac:dyDescent="0.25">
      <c r="A132" s="5">
        <v>33</v>
      </c>
      <c r="B132" s="129" t="s">
        <v>170</v>
      </c>
      <c r="C132" s="124" t="s">
        <v>171</v>
      </c>
      <c r="D132" s="125">
        <f t="shared" si="42"/>
        <v>2033</v>
      </c>
      <c r="E132" s="126">
        <f>E128-E131</f>
        <v>0</v>
      </c>
      <c r="F132" s="126">
        <f t="shared" ref="F132:X132" si="64">F128-F131</f>
        <v>0</v>
      </c>
      <c r="G132" s="126">
        <f t="shared" si="64"/>
        <v>0</v>
      </c>
      <c r="H132" s="126">
        <f t="shared" si="64"/>
        <v>0</v>
      </c>
      <c r="I132" s="126">
        <f t="shared" si="64"/>
        <v>0</v>
      </c>
      <c r="J132" s="126">
        <f t="shared" si="64"/>
        <v>0</v>
      </c>
      <c r="K132" s="126">
        <f t="shared" si="64"/>
        <v>0</v>
      </c>
      <c r="L132" s="126">
        <f t="shared" si="64"/>
        <v>0</v>
      </c>
      <c r="M132" s="126">
        <f t="shared" si="64"/>
        <v>0</v>
      </c>
      <c r="N132" s="126">
        <f t="shared" si="64"/>
        <v>0</v>
      </c>
      <c r="O132" s="126">
        <f t="shared" si="64"/>
        <v>0</v>
      </c>
      <c r="P132" s="126">
        <f t="shared" si="64"/>
        <v>0</v>
      </c>
      <c r="Q132" s="126">
        <f t="shared" si="64"/>
        <v>0</v>
      </c>
      <c r="R132" s="126">
        <f t="shared" si="64"/>
        <v>0</v>
      </c>
      <c r="S132" s="126">
        <f t="shared" si="64"/>
        <v>0</v>
      </c>
      <c r="T132" s="126">
        <f t="shared" si="64"/>
        <v>0</v>
      </c>
      <c r="U132" s="126">
        <f t="shared" si="64"/>
        <v>0</v>
      </c>
      <c r="V132" s="126">
        <f t="shared" si="64"/>
        <v>0</v>
      </c>
      <c r="W132" s="126">
        <f t="shared" si="64"/>
        <v>0</v>
      </c>
      <c r="X132" s="126">
        <f t="shared" si="64"/>
        <v>0</v>
      </c>
    </row>
    <row r="133" spans="1:24" ht="17" hidden="1" outlineLevel="1" x14ac:dyDescent="0.25">
      <c r="A133" s="5">
        <v>27</v>
      </c>
      <c r="B133" s="37" t="s">
        <v>162</v>
      </c>
      <c r="C133" s="114" t="s">
        <v>163</v>
      </c>
      <c r="D133" s="115">
        <f t="shared" si="42"/>
        <v>2034</v>
      </c>
      <c r="E133" s="116" cm="1">
        <f t="array" ref="E133">IF(YEAR(E$16)=$D133, E$44-SUM(_xlfn._xlws.FILTER(E$63:E132,MOD(_xlfn.SEQUENCE(ROWS(E$63:E132)),5)=1)),ROUND(E$44/_xlfn.DAYS(E$16,D$16)*IF(YEAR(D$16+1)=$D133,_xlfn.DAYS(DATE($D133,12,31),D$16)+1,IF(AND(YEAR(D$16+1)&lt;$D133,$D133&lt;YEAR(E$16)),_xlfn.DAYS(DATE($D133,12,31),DATE($D133,1,1))+1,0)),0))</f>
        <v>0</v>
      </c>
      <c r="F133" s="116" cm="1">
        <f t="array" ref="F133">IF(YEAR(F$16)=$D133, F$44-SUM(_xlfn._xlws.FILTER(F$63:F132,MOD(_xlfn.SEQUENCE(ROWS(F$63:F132)),5)=1)),ROUND(F$44/_xlfn.DAYS(F$16,E$16)*IF(YEAR(E$16+1)=$D133,_xlfn.DAYS(DATE($D133,12,31),E$16)+1,IF(AND(YEAR(E$16+1)&lt;$D133,$D133&lt;YEAR(F$16)),_xlfn.DAYS(DATE($D133,12,31),DATE($D133,1,1))+1,0)),0))</f>
        <v>0</v>
      </c>
      <c r="G133" s="116" cm="1">
        <f t="array" ref="G133">IF(YEAR(G$16)=$D133, G$44-SUM(_xlfn._xlws.FILTER(G$63:G132,MOD(_xlfn.SEQUENCE(ROWS(G$63:G132)),5)=1)),ROUND(G$44/_xlfn.DAYS(G$16,F$16)*IF(YEAR(F$16+1)=$D133,_xlfn.DAYS(DATE($D133,12,31),F$16)+1,IF(AND(YEAR(F$16+1)&lt;$D133,$D133&lt;YEAR(G$16)),_xlfn.DAYS(DATE($D133,12,31),DATE($D133,1,1))+1,0)),0))</f>
        <v>0</v>
      </c>
      <c r="H133" s="116" cm="1">
        <f t="array" ref="H133">IF(YEAR(H$16)=$D133, H$44-SUM(_xlfn._xlws.FILTER(H$63:H132,MOD(_xlfn.SEQUENCE(ROWS(H$63:H132)),5)=1)),ROUND(H$44/_xlfn.DAYS(H$16,G$16)*IF(YEAR(G$16+1)=$D133,_xlfn.DAYS(DATE($D133,12,31),G$16)+1,IF(AND(YEAR(G$16+1)&lt;$D133,$D133&lt;YEAR(H$16)),_xlfn.DAYS(DATE($D133,12,31),DATE($D133,1,1))+1,0)),0))</f>
        <v>0</v>
      </c>
      <c r="I133" s="116" cm="1">
        <f t="array" ref="I133">IF(YEAR(I$16)=$D133, I$44-SUM(_xlfn._xlws.FILTER(I$63:I132,MOD(_xlfn.SEQUENCE(ROWS(I$63:I132)),5)=1)),ROUND(I$44/_xlfn.DAYS(I$16,H$16)*IF(YEAR(H$16+1)=$D133,_xlfn.DAYS(DATE($D133,12,31),H$16)+1,IF(AND(YEAR(H$16+1)&lt;$D133,$D133&lt;YEAR(I$16)),_xlfn.DAYS(DATE($D133,12,31),DATE($D133,1,1))+1,0)),0))</f>
        <v>0</v>
      </c>
      <c r="J133" s="116" cm="1">
        <f t="array" ref="J133">IF(YEAR(J$16)=$D133, J$44-SUM(_xlfn._xlws.FILTER(J$63:J132,MOD(_xlfn.SEQUENCE(ROWS(J$63:J132)),5)=1)),ROUND(J$44/_xlfn.DAYS(J$16,I$16)*IF(YEAR(I$16+1)=$D133,_xlfn.DAYS(DATE($D133,12,31),I$16)+1,IF(AND(YEAR(I$16+1)&lt;$D133,$D133&lt;YEAR(J$16)),_xlfn.DAYS(DATE($D133,12,31),DATE($D133,1,1))+1,0)),0))</f>
        <v>0</v>
      </c>
      <c r="K133" s="116" cm="1">
        <f t="array" ref="K133">IF(YEAR(K$16)=$D133, K$44-SUM(_xlfn._xlws.FILTER(K$63:K132,MOD(_xlfn.SEQUENCE(ROWS(K$63:K132)),5)=1)),ROUND(K$44/_xlfn.DAYS(K$16,J$16)*IF(YEAR(J$16+1)=$D133,_xlfn.DAYS(DATE($D133,12,31),J$16)+1,IF(AND(YEAR(J$16+1)&lt;$D133,$D133&lt;YEAR(K$16)),_xlfn.DAYS(DATE($D133,12,31),DATE($D133,1,1))+1,0)),0))</f>
        <v>0</v>
      </c>
      <c r="L133" s="116" cm="1">
        <f t="array" ref="L133">IF(YEAR(L$16)=$D133, L$44-SUM(_xlfn._xlws.FILTER(L$63:L132,MOD(_xlfn.SEQUENCE(ROWS(L$63:L132)),5)=1)),ROUND(L$44/_xlfn.DAYS(L$16,K$16)*IF(YEAR(K$16+1)=$D133,_xlfn.DAYS(DATE($D133,12,31),K$16)+1,IF(AND(YEAR(K$16+1)&lt;$D133,$D133&lt;YEAR(L$16)),_xlfn.DAYS(DATE($D133,12,31),DATE($D133,1,1))+1,0)),0))</f>
        <v>0</v>
      </c>
      <c r="M133" s="116" cm="1">
        <f t="array" ref="M133">IF(YEAR(M$16)=$D133, M$44-SUM(_xlfn._xlws.FILTER(M$63:M132,MOD(_xlfn.SEQUENCE(ROWS(M$63:M132)),5)=1)),ROUND(M$44/_xlfn.DAYS(M$16,L$16)*IF(YEAR(L$16+1)=$D133,_xlfn.DAYS(DATE($D133,12,31),L$16)+1,IF(AND(YEAR(L$16+1)&lt;$D133,$D133&lt;YEAR(M$16)),_xlfn.DAYS(DATE($D133,12,31),DATE($D133,1,1))+1,0)),0))</f>
        <v>0</v>
      </c>
      <c r="N133" s="116" cm="1">
        <f t="array" ref="N133">IF(YEAR(N$16)=$D133, N$44-SUM(_xlfn._xlws.FILTER(N$63:N132,MOD(_xlfn.SEQUENCE(ROWS(N$63:N132)),5)=1)),ROUND(N$44/_xlfn.DAYS(N$16,M$16)*IF(YEAR(M$16+1)=$D133,_xlfn.DAYS(DATE($D133,12,31),M$16)+1,IF(AND(YEAR(M$16+1)&lt;$D133,$D133&lt;YEAR(N$16)),_xlfn.DAYS(DATE($D133,12,31),DATE($D133,1,1))+1,0)),0))</f>
        <v>0</v>
      </c>
      <c r="O133" s="116" cm="1">
        <f t="array" ref="O133">IF(YEAR(O$16)=$D133, O$44-SUM(_xlfn._xlws.FILTER(O$63:O132,MOD(_xlfn.SEQUENCE(ROWS(O$63:O132)),5)=1)),ROUND(O$44/_xlfn.DAYS(O$16,N$16)*IF(YEAR(N$16+1)=$D133,_xlfn.DAYS(DATE($D133,12,31),N$16)+1,IF(AND(YEAR(N$16+1)&lt;$D133,$D133&lt;YEAR(O$16)),_xlfn.DAYS(DATE($D133,12,31),DATE($D133,1,1))+1,0)),0))</f>
        <v>0</v>
      </c>
      <c r="P133" s="116" cm="1">
        <f t="array" ref="P133">IF(YEAR(P$16)=$D133, P$44-SUM(_xlfn._xlws.FILTER(P$63:P132,MOD(_xlfn.SEQUENCE(ROWS(P$63:P132)),5)=1)),ROUND(P$44/_xlfn.DAYS(P$16,O$16)*IF(YEAR(O$16+1)=$D133,_xlfn.DAYS(DATE($D133,12,31),O$16)+1,IF(AND(YEAR(O$16+1)&lt;$D133,$D133&lt;YEAR(P$16)),_xlfn.DAYS(DATE($D133,12,31),DATE($D133,1,1))+1,0)),0))</f>
        <v>0</v>
      </c>
      <c r="Q133" s="116" cm="1">
        <f t="array" ref="Q133">IF(YEAR(Q$16)=$D133, Q$44-SUM(_xlfn._xlws.FILTER(Q$63:Q132,MOD(_xlfn.SEQUENCE(ROWS(Q$63:Q132)),5)=1)),ROUND(Q$44/_xlfn.DAYS(Q$16,P$16)*IF(YEAR(P$16+1)=$D133,_xlfn.DAYS(DATE($D133,12,31),P$16)+1,IF(AND(YEAR(P$16+1)&lt;$D133,$D133&lt;YEAR(Q$16)),_xlfn.DAYS(DATE($D133,12,31),DATE($D133,1,1))+1,0)),0))</f>
        <v>0</v>
      </c>
      <c r="R133" s="116" cm="1">
        <f t="array" ref="R133">IF(YEAR(R$16)=$D133, R$44-SUM(_xlfn._xlws.FILTER(R$63:R132,MOD(_xlfn.SEQUENCE(ROWS(R$63:R132)),5)=1)),ROUND(R$44/_xlfn.DAYS(R$16,Q$16)*IF(YEAR(Q$16+1)=$D133,_xlfn.DAYS(DATE($D133,12,31),Q$16)+1,IF(AND(YEAR(Q$16+1)&lt;$D133,$D133&lt;YEAR(R$16)),_xlfn.DAYS(DATE($D133,12,31),DATE($D133,1,1))+1,0)),0))</f>
        <v>11110</v>
      </c>
      <c r="S133" s="116" cm="1">
        <f t="array" ref="S133">IF(YEAR(S$16)=$D133, S$44-SUM(_xlfn._xlws.FILTER(S$63:S132,MOD(_xlfn.SEQUENCE(ROWS(S$63:S132)),5)=1)),ROUND(S$44/_xlfn.DAYS(S$16,R$16)*IF(YEAR(R$16+1)=$D133,_xlfn.DAYS(DATE($D133,12,31),R$16)+1,IF(AND(YEAR(R$16+1)&lt;$D133,$D133&lt;YEAR(S$16)),_xlfn.DAYS(DATE($D133,12,31),DATE($D133,1,1))+1,0)),0))</f>
        <v>4490</v>
      </c>
      <c r="T133" s="116" cm="1">
        <f t="array" ref="T133">IF(YEAR(T$16)=$D133, T$44-SUM(_xlfn._xlws.FILTER(T$63:T132,MOD(_xlfn.SEQUENCE(ROWS(T$63:T132)),5)=1)),ROUND(T$44/_xlfn.DAYS(T$16,S$16)*IF(YEAR(S$16+1)=$D133,_xlfn.DAYS(DATE($D133,12,31),S$16)+1,IF(AND(YEAR(S$16+1)&lt;$D133,$D133&lt;YEAR(T$16)),_xlfn.DAYS(DATE($D133,12,31),DATE($D133,1,1))+1,0)),0))</f>
        <v>0</v>
      </c>
      <c r="U133" s="116" cm="1">
        <f t="array" ref="U133">IF(YEAR(U$16)=$D133, U$44-SUM(_xlfn._xlws.FILTER(U$63:U132,MOD(_xlfn.SEQUENCE(ROWS(U$63:U132)),5)=1)),ROUND(U$44/_xlfn.DAYS(U$16,T$16)*IF(YEAR(T$16+1)=$D133,_xlfn.DAYS(DATE($D133,12,31),T$16)+1,IF(AND(YEAR(T$16+1)&lt;$D133,$D133&lt;YEAR(U$16)),_xlfn.DAYS(DATE($D133,12,31),DATE($D133,1,1))+1,0)),0))</f>
        <v>0</v>
      </c>
      <c r="V133" s="116" cm="1">
        <f t="array" ref="V133">IF(YEAR(V$16)=$D133, V$44-SUM(_xlfn._xlws.FILTER(V$63:V132,MOD(_xlfn.SEQUENCE(ROWS(V$63:V132)),5)=1)),ROUND(V$44/_xlfn.DAYS(V$16,U$16)*IF(YEAR(U$16+1)=$D133,_xlfn.DAYS(DATE($D133,12,31),U$16)+1,IF(AND(YEAR(U$16+1)&lt;$D133,$D133&lt;YEAR(V$16)),_xlfn.DAYS(DATE($D133,12,31),DATE($D133,1,1))+1,0)),0))</f>
        <v>0</v>
      </c>
      <c r="W133" s="116" cm="1">
        <f t="array" ref="W133">IF(YEAR(W$16)=$D133, W$44-SUM(_xlfn._xlws.FILTER(W$63:W132,MOD(_xlfn.SEQUENCE(ROWS(W$63:W132)),5)=1)),ROUND(W$44/_xlfn.DAYS(W$16,V$16)*IF(YEAR(V$16+1)=$D133,_xlfn.DAYS(DATE($D133,12,31),V$16)+1,IF(AND(YEAR(V$16+1)&lt;$D133,$D133&lt;YEAR(W$16)),_xlfn.DAYS(DATE($D133,12,31),DATE($D133,1,1))+1,0)),0))</f>
        <v>0</v>
      </c>
      <c r="X133" s="116" cm="1">
        <f t="array" ref="X133">IF(YEAR(X$16)=$D133, X$44-SUM(_xlfn._xlws.FILTER(X$63:X132,MOD(_xlfn.SEQUENCE(ROWS(X$63:X132)),5)=1)),ROUND(X$44/_xlfn.DAYS(X$16,W$16)*IF(YEAR(W$16+1)=$D133,_xlfn.DAYS(DATE($D133,12,31),W$16)+1,IF(AND(YEAR(W$16+1)&lt;$D133,$D133&lt;YEAR(X$16)),_xlfn.DAYS(DATE($D133,12,31),DATE($D133,1,1))+1,0)),0))</f>
        <v>0</v>
      </c>
    </row>
    <row r="134" spans="1:24" ht="17" hidden="1" outlineLevel="1" x14ac:dyDescent="0.25">
      <c r="A134" s="5">
        <v>28</v>
      </c>
      <c r="B134" s="129" t="s">
        <v>164</v>
      </c>
      <c r="C134" s="114" t="s">
        <v>165</v>
      </c>
      <c r="D134" s="115">
        <f t="shared" si="42"/>
        <v>2034</v>
      </c>
      <c r="E134" s="116" cm="1">
        <f t="array" ref="E134">IF(YEAR(E$16)=$D134, E$46-SUM(_xlfn._xlws.FILTER(E$63:E133,MOD(_xlfn.SEQUENCE(ROWS(E$63:E133)),5)=2)),ROUND(E$46/_xlfn.DAYS(E$16,D$16)*IF(YEAR(D$16+1)=$D134,_xlfn.DAYS(DATE($D134,12,31),D$16)+1,IF(AND(YEAR(D$16+1)&lt;$D134,$D134&lt;YEAR(E$16)),_xlfn.DAYS(DATE($D134,12,31),DATE($D134,1,1))+1,0)),0))</f>
        <v>0</v>
      </c>
      <c r="F134" s="116" cm="1">
        <f t="array" ref="F134">IF(YEAR(F$16)=$D134, F$46-SUM(_xlfn._xlws.FILTER(F$63:F133,MOD(_xlfn.SEQUENCE(ROWS(F$63:F133)),5)=2)),ROUND(F$46/_xlfn.DAYS(F$16,E$16)*IF(YEAR(E$16+1)=$D134,_xlfn.DAYS(DATE($D134,12,31),E$16)+1,IF(AND(YEAR(E$16+1)&lt;$D134,$D134&lt;YEAR(F$16)),_xlfn.DAYS(DATE($D134,12,31),DATE($D134,1,1))+1,0)),0))</f>
        <v>0</v>
      </c>
      <c r="G134" s="116" cm="1">
        <f t="array" ref="G134">IF(YEAR(G$16)=$D134, G$46-SUM(_xlfn._xlws.FILTER(G$63:G133,MOD(_xlfn.SEQUENCE(ROWS(G$63:G133)),5)=2)),ROUND(G$46/_xlfn.DAYS(G$16,F$16)*IF(YEAR(F$16+1)=$D134,_xlfn.DAYS(DATE($D134,12,31),F$16)+1,IF(AND(YEAR(F$16+1)&lt;$D134,$D134&lt;YEAR(G$16)),_xlfn.DAYS(DATE($D134,12,31),DATE($D134,1,1))+1,0)),0))</f>
        <v>0</v>
      </c>
      <c r="H134" s="116" cm="1">
        <f t="array" ref="H134">IF(YEAR(H$16)=$D134, H$46-SUM(_xlfn._xlws.FILTER(H$63:H133,MOD(_xlfn.SEQUENCE(ROWS(H$63:H133)),5)=2)),ROUND(H$46/_xlfn.DAYS(H$16,G$16)*IF(YEAR(G$16+1)=$D134,_xlfn.DAYS(DATE($D134,12,31),G$16)+1,IF(AND(YEAR(G$16+1)&lt;$D134,$D134&lt;YEAR(H$16)),_xlfn.DAYS(DATE($D134,12,31),DATE($D134,1,1))+1,0)),0))</f>
        <v>0</v>
      </c>
      <c r="I134" s="116" cm="1">
        <f t="array" ref="I134">IF(YEAR(I$16)=$D134, I$46-SUM(_xlfn._xlws.FILTER(I$63:I133,MOD(_xlfn.SEQUENCE(ROWS(I$63:I133)),5)=2)),ROUND(I$46/_xlfn.DAYS(I$16,H$16)*IF(YEAR(H$16+1)=$D134,_xlfn.DAYS(DATE($D134,12,31),H$16)+1,IF(AND(YEAR(H$16+1)&lt;$D134,$D134&lt;YEAR(I$16)),_xlfn.DAYS(DATE($D134,12,31),DATE($D134,1,1))+1,0)),0))</f>
        <v>0</v>
      </c>
      <c r="J134" s="116" cm="1">
        <f t="array" ref="J134">IF(YEAR(J$16)=$D134, J$46-SUM(_xlfn._xlws.FILTER(J$63:J133,MOD(_xlfn.SEQUENCE(ROWS(J$63:J133)),5)=2)),ROUND(J$46/_xlfn.DAYS(J$16,I$16)*IF(YEAR(I$16+1)=$D134,_xlfn.DAYS(DATE($D134,12,31),I$16)+1,IF(AND(YEAR(I$16+1)&lt;$D134,$D134&lt;YEAR(J$16)),_xlfn.DAYS(DATE($D134,12,31),DATE($D134,1,1))+1,0)),0))</f>
        <v>0</v>
      </c>
      <c r="K134" s="116" cm="1">
        <f t="array" ref="K134">IF(YEAR(K$16)=$D134, K$46-SUM(_xlfn._xlws.FILTER(K$63:K133,MOD(_xlfn.SEQUENCE(ROWS(K$63:K133)),5)=2)),ROUND(K$46/_xlfn.DAYS(K$16,J$16)*IF(YEAR(J$16+1)=$D134,_xlfn.DAYS(DATE($D134,12,31),J$16)+1,IF(AND(YEAR(J$16+1)&lt;$D134,$D134&lt;YEAR(K$16)),_xlfn.DAYS(DATE($D134,12,31),DATE($D134,1,1))+1,0)),0))</f>
        <v>0</v>
      </c>
      <c r="L134" s="116" cm="1">
        <f t="array" ref="L134">IF(YEAR(L$16)=$D134, L$46-SUM(_xlfn._xlws.FILTER(L$63:L133,MOD(_xlfn.SEQUENCE(ROWS(L$63:L133)),5)=2)),ROUND(L$46/_xlfn.DAYS(L$16,K$16)*IF(YEAR(K$16+1)=$D134,_xlfn.DAYS(DATE($D134,12,31),K$16)+1,IF(AND(YEAR(K$16+1)&lt;$D134,$D134&lt;YEAR(L$16)),_xlfn.DAYS(DATE($D134,12,31),DATE($D134,1,1))+1,0)),0))</f>
        <v>0</v>
      </c>
      <c r="M134" s="116" cm="1">
        <f t="array" ref="M134">IF(YEAR(M$16)=$D134, M$46-SUM(_xlfn._xlws.FILTER(M$63:M133,MOD(_xlfn.SEQUENCE(ROWS(M$63:M133)),5)=2)),ROUND(M$46/_xlfn.DAYS(M$16,L$16)*IF(YEAR(L$16+1)=$D134,_xlfn.DAYS(DATE($D134,12,31),L$16)+1,IF(AND(YEAR(L$16+1)&lt;$D134,$D134&lt;YEAR(M$16)),_xlfn.DAYS(DATE($D134,12,31),DATE($D134,1,1))+1,0)),0))</f>
        <v>0</v>
      </c>
      <c r="N134" s="116" cm="1">
        <f t="array" ref="N134">IF(YEAR(N$16)=$D134, N$46-SUM(_xlfn._xlws.FILTER(N$63:N133,MOD(_xlfn.SEQUENCE(ROWS(N$63:N133)),5)=2)),ROUND(N$46/_xlfn.DAYS(N$16,M$16)*IF(YEAR(M$16+1)=$D134,_xlfn.DAYS(DATE($D134,12,31),M$16)+1,IF(AND(YEAR(M$16+1)&lt;$D134,$D134&lt;YEAR(N$16)),_xlfn.DAYS(DATE($D134,12,31),DATE($D134,1,1))+1,0)),0))</f>
        <v>0</v>
      </c>
      <c r="O134" s="116" cm="1">
        <f t="array" ref="O134">IF(YEAR(O$16)=$D134, O$46-SUM(_xlfn._xlws.FILTER(O$63:O133,MOD(_xlfn.SEQUENCE(ROWS(O$63:O133)),5)=2)),ROUND(O$46/_xlfn.DAYS(O$16,N$16)*IF(YEAR(N$16+1)=$D134,_xlfn.DAYS(DATE($D134,12,31),N$16)+1,IF(AND(YEAR(N$16+1)&lt;$D134,$D134&lt;YEAR(O$16)),_xlfn.DAYS(DATE($D134,12,31),DATE($D134,1,1))+1,0)),0))</f>
        <v>0</v>
      </c>
      <c r="P134" s="116" cm="1">
        <f t="array" ref="P134">IF(YEAR(P$16)=$D134, P$46-SUM(_xlfn._xlws.FILTER(P$63:P133,MOD(_xlfn.SEQUENCE(ROWS(P$63:P133)),5)=2)),ROUND(P$46/_xlfn.DAYS(P$16,O$16)*IF(YEAR(O$16+1)=$D134,_xlfn.DAYS(DATE($D134,12,31),O$16)+1,IF(AND(YEAR(O$16+1)&lt;$D134,$D134&lt;YEAR(P$16)),_xlfn.DAYS(DATE($D134,12,31),DATE($D134,1,1))+1,0)),0))</f>
        <v>0</v>
      </c>
      <c r="Q134" s="116" cm="1">
        <f t="array" ref="Q134">IF(YEAR(Q$16)=$D134, Q$46-SUM(_xlfn._xlws.FILTER(Q$63:Q133,MOD(_xlfn.SEQUENCE(ROWS(Q$63:Q133)),5)=2)),ROUND(Q$46/_xlfn.DAYS(Q$16,P$16)*IF(YEAR(P$16+1)=$D134,_xlfn.DAYS(DATE($D134,12,31),P$16)+1,IF(AND(YEAR(P$16+1)&lt;$D134,$D134&lt;YEAR(Q$16)),_xlfn.DAYS(DATE($D134,12,31),DATE($D134,1,1))+1,0)),0))</f>
        <v>0</v>
      </c>
      <c r="R134" s="116" cm="1">
        <f t="array" ref="R134">IF(YEAR(R$16)=$D134, R$46-SUM(_xlfn._xlws.FILTER(R$63:R133,MOD(_xlfn.SEQUENCE(ROWS(R$63:R133)),5)=2)),ROUND(R$46/_xlfn.DAYS(R$16,Q$16)*IF(YEAR(Q$16+1)=$D134,_xlfn.DAYS(DATE($D134,12,31),Q$16)+1,IF(AND(YEAR(Q$16+1)&lt;$D134,$D134&lt;YEAR(R$16)),_xlfn.DAYS(DATE($D134,12,31),DATE($D134,1,1))+1,0)),0))</f>
        <v>1667</v>
      </c>
      <c r="S134" s="116" cm="1">
        <f t="array" ref="S134">IF(YEAR(S$16)=$D134, S$46-SUM(_xlfn._xlws.FILTER(S$63:S133,MOD(_xlfn.SEQUENCE(ROWS(S$63:S133)),5)=2)),ROUND(S$46/_xlfn.DAYS(S$16,R$16)*IF(YEAR(R$16+1)=$D134,_xlfn.DAYS(DATE($D134,12,31),R$16)+1,IF(AND(YEAR(R$16+1)&lt;$D134,$D134&lt;YEAR(S$16)),_xlfn.DAYS(DATE($D134,12,31),DATE($D134,1,1))+1,0)),0))</f>
        <v>673</v>
      </c>
      <c r="T134" s="116" cm="1">
        <f t="array" ref="T134">IF(YEAR(T$16)=$D134, T$46-SUM(_xlfn._xlws.FILTER(T$63:T133,MOD(_xlfn.SEQUENCE(ROWS(T$63:T133)),5)=2)),ROUND(T$46/_xlfn.DAYS(T$16,S$16)*IF(YEAR(S$16+1)=$D134,_xlfn.DAYS(DATE($D134,12,31),S$16)+1,IF(AND(YEAR(S$16+1)&lt;$D134,$D134&lt;YEAR(T$16)),_xlfn.DAYS(DATE($D134,12,31),DATE($D134,1,1))+1,0)),0))</f>
        <v>0</v>
      </c>
      <c r="U134" s="116" cm="1">
        <f t="array" ref="U134">IF(YEAR(U$16)=$D134, U$46-SUM(_xlfn._xlws.FILTER(U$63:U133,MOD(_xlfn.SEQUENCE(ROWS(U$63:U133)),5)=2)),ROUND(U$46/_xlfn.DAYS(U$16,T$16)*IF(YEAR(T$16+1)=$D134,_xlfn.DAYS(DATE($D134,12,31),T$16)+1,IF(AND(YEAR(T$16+1)&lt;$D134,$D134&lt;YEAR(U$16)),_xlfn.DAYS(DATE($D134,12,31),DATE($D134,1,1))+1,0)),0))</f>
        <v>0</v>
      </c>
      <c r="V134" s="116" cm="1">
        <f t="array" ref="V134">IF(YEAR(V$16)=$D134, V$46-SUM(_xlfn._xlws.FILTER(V$63:V133,MOD(_xlfn.SEQUENCE(ROWS(V$63:V133)),5)=2)),ROUND(V$46/_xlfn.DAYS(V$16,U$16)*IF(YEAR(U$16+1)=$D134,_xlfn.DAYS(DATE($D134,12,31),U$16)+1,IF(AND(YEAR(U$16+1)&lt;$D134,$D134&lt;YEAR(V$16)),_xlfn.DAYS(DATE($D134,12,31),DATE($D134,1,1))+1,0)),0))</f>
        <v>0</v>
      </c>
      <c r="W134" s="116" cm="1">
        <f t="array" ref="W134">IF(YEAR(W$16)=$D134, W$46-SUM(_xlfn._xlws.FILTER(W$63:W133,MOD(_xlfn.SEQUENCE(ROWS(W$63:W133)),5)=2)),ROUND(W$46/_xlfn.DAYS(W$16,V$16)*IF(YEAR(V$16+1)=$D134,_xlfn.DAYS(DATE($D134,12,31),V$16)+1,IF(AND(YEAR(V$16+1)&lt;$D134,$D134&lt;YEAR(W$16)),_xlfn.DAYS(DATE($D134,12,31),DATE($D134,1,1))+1,0)),0))</f>
        <v>0</v>
      </c>
      <c r="X134" s="116" cm="1">
        <f t="array" ref="X134">IF(YEAR(X$16)=$D134, X$46-SUM(_xlfn._xlws.FILTER(X$63:X133,MOD(_xlfn.SEQUENCE(ROWS(X$63:X133)),5)=2)),ROUND(X$46/_xlfn.DAYS(X$16,W$16)*IF(YEAR(W$16+1)=$D134,_xlfn.DAYS(DATE($D134,12,31),W$16)+1,IF(AND(YEAR(W$16+1)&lt;$D134,$D134&lt;YEAR(X$16)),_xlfn.DAYS(DATE($D134,12,31),DATE($D134,1,1))+1,0)),0))</f>
        <v>0</v>
      </c>
    </row>
    <row r="135" spans="1:24" ht="17" hidden="1" outlineLevel="1" x14ac:dyDescent="0.25">
      <c r="A135" s="5">
        <v>29</v>
      </c>
      <c r="B135" s="129" t="s">
        <v>166</v>
      </c>
      <c r="C135" s="114" t="s">
        <v>167</v>
      </c>
      <c r="D135" s="115">
        <f t="shared" si="42"/>
        <v>2034</v>
      </c>
      <c r="E135" s="116">
        <f>E133-E134</f>
        <v>0</v>
      </c>
      <c r="F135" s="116">
        <f t="shared" ref="F135:X135" si="65">F133-F134</f>
        <v>0</v>
      </c>
      <c r="G135" s="116">
        <f t="shared" si="65"/>
        <v>0</v>
      </c>
      <c r="H135" s="116">
        <f t="shared" si="65"/>
        <v>0</v>
      </c>
      <c r="I135" s="116">
        <f t="shared" si="65"/>
        <v>0</v>
      </c>
      <c r="J135" s="116">
        <f t="shared" si="65"/>
        <v>0</v>
      </c>
      <c r="K135" s="116">
        <f t="shared" si="65"/>
        <v>0</v>
      </c>
      <c r="L135" s="116">
        <f t="shared" si="65"/>
        <v>0</v>
      </c>
      <c r="M135" s="116">
        <f t="shared" si="65"/>
        <v>0</v>
      </c>
      <c r="N135" s="116">
        <f t="shared" si="65"/>
        <v>0</v>
      </c>
      <c r="O135" s="116">
        <f t="shared" si="65"/>
        <v>0</v>
      </c>
      <c r="P135" s="116">
        <f t="shared" si="65"/>
        <v>0</v>
      </c>
      <c r="Q135" s="116">
        <f t="shared" si="65"/>
        <v>0</v>
      </c>
      <c r="R135" s="116">
        <f t="shared" si="65"/>
        <v>9443</v>
      </c>
      <c r="S135" s="116">
        <f t="shared" si="65"/>
        <v>3817</v>
      </c>
      <c r="T135" s="116">
        <f t="shared" si="65"/>
        <v>0</v>
      </c>
      <c r="U135" s="116">
        <f t="shared" si="65"/>
        <v>0</v>
      </c>
      <c r="V135" s="116">
        <f t="shared" si="65"/>
        <v>0</v>
      </c>
      <c r="W135" s="116">
        <f t="shared" si="65"/>
        <v>0</v>
      </c>
      <c r="X135" s="116">
        <f t="shared" si="65"/>
        <v>0</v>
      </c>
    </row>
    <row r="136" spans="1:24" ht="17" hidden="1" outlineLevel="1" x14ac:dyDescent="0.25">
      <c r="A136" s="5">
        <v>31</v>
      </c>
      <c r="B136" s="129" t="s">
        <v>168</v>
      </c>
      <c r="C136" s="114" t="s">
        <v>169</v>
      </c>
      <c r="D136" s="115">
        <f t="shared" si="42"/>
        <v>2034</v>
      </c>
      <c r="E136" s="116" cm="1">
        <f t="array" ref="E136">IF(YEAR(E$16)=$D136, E$59-SUM(_xlfn._xlws.FILTER(E$63:E135,MOD(_xlfn.SEQUENCE(ROWS(E$63:E135)),5)=4)),ROUND(E$59/_xlfn.DAYS(E$16,D$16)*IF(YEAR(D$16+1)=$D136,_xlfn.DAYS(DATE($D136,12,31),D$16)+1,IF(AND(YEAR(D$16+1)&lt;$D136,$D136&lt;YEAR(E$16)),_xlfn.DAYS(DATE($D136,12,31),DATE($D136,1,1))+1,0)),0))</f>
        <v>0</v>
      </c>
      <c r="F136" s="116" cm="1">
        <f t="array" ref="F136">IF(YEAR(F$16)=$D136, F$59-SUM(_xlfn._xlws.FILTER(F$63:F135,MOD(_xlfn.SEQUENCE(ROWS(F$63:F135)),5)=4)),ROUND(F$59/_xlfn.DAYS(F$16,E$16)*IF(YEAR(E$16+1)=$D136,_xlfn.DAYS(DATE($D136,12,31),E$16)+1,IF(AND(YEAR(E$16+1)&lt;$D136,$D136&lt;YEAR(F$16)),_xlfn.DAYS(DATE($D136,12,31),DATE($D136,1,1))+1,0)),0))</f>
        <v>0</v>
      </c>
      <c r="G136" s="116" cm="1">
        <f t="array" ref="G136">IF(YEAR(G$16)=$D136, G$59-SUM(_xlfn._xlws.FILTER(G$63:G135,MOD(_xlfn.SEQUENCE(ROWS(G$63:G135)),5)=4)),ROUND(G$59/_xlfn.DAYS(G$16,F$16)*IF(YEAR(F$16+1)=$D136,_xlfn.DAYS(DATE($D136,12,31),F$16)+1,IF(AND(YEAR(F$16+1)&lt;$D136,$D136&lt;YEAR(G$16)),_xlfn.DAYS(DATE($D136,12,31),DATE($D136,1,1))+1,0)),0))</f>
        <v>0</v>
      </c>
      <c r="H136" s="116" cm="1">
        <f t="array" ref="H136">IF(YEAR(H$16)=$D136, H$59-SUM(_xlfn._xlws.FILTER(H$63:H135,MOD(_xlfn.SEQUENCE(ROWS(H$63:H135)),5)=4)),ROUND(H$59/_xlfn.DAYS(H$16,G$16)*IF(YEAR(G$16+1)=$D136,_xlfn.DAYS(DATE($D136,12,31),G$16)+1,IF(AND(YEAR(G$16+1)&lt;$D136,$D136&lt;YEAR(H$16)),_xlfn.DAYS(DATE($D136,12,31),DATE($D136,1,1))+1,0)),0))</f>
        <v>0</v>
      </c>
      <c r="I136" s="116" cm="1">
        <f t="array" ref="I136">IF(YEAR(I$16)=$D136, I$59-SUM(_xlfn._xlws.FILTER(I$63:I135,MOD(_xlfn.SEQUENCE(ROWS(I$63:I135)),5)=4)),ROUND(I$59/_xlfn.DAYS(I$16,H$16)*IF(YEAR(H$16+1)=$D136,_xlfn.DAYS(DATE($D136,12,31),H$16)+1,IF(AND(YEAR(H$16+1)&lt;$D136,$D136&lt;YEAR(I$16)),_xlfn.DAYS(DATE($D136,12,31),DATE($D136,1,1))+1,0)),0))</f>
        <v>0</v>
      </c>
      <c r="J136" s="116" cm="1">
        <f t="array" ref="J136">IF(YEAR(J$16)=$D136, J$59-SUM(_xlfn._xlws.FILTER(J$63:J135,MOD(_xlfn.SEQUENCE(ROWS(J$63:J135)),5)=4)),ROUND(J$59/_xlfn.DAYS(J$16,I$16)*IF(YEAR(I$16+1)=$D136,_xlfn.DAYS(DATE($D136,12,31),I$16)+1,IF(AND(YEAR(I$16+1)&lt;$D136,$D136&lt;YEAR(J$16)),_xlfn.DAYS(DATE($D136,12,31),DATE($D136,1,1))+1,0)),0))</f>
        <v>0</v>
      </c>
      <c r="K136" s="116" cm="1">
        <f t="array" ref="K136">IF(YEAR(K$16)=$D136, K$59-SUM(_xlfn._xlws.FILTER(K$63:K135,MOD(_xlfn.SEQUENCE(ROWS(K$63:K135)),5)=4)),ROUND(K$59/_xlfn.DAYS(K$16,J$16)*IF(YEAR(J$16+1)=$D136,_xlfn.DAYS(DATE($D136,12,31),J$16)+1,IF(AND(YEAR(J$16+1)&lt;$D136,$D136&lt;YEAR(K$16)),_xlfn.DAYS(DATE($D136,12,31),DATE($D136,1,1))+1,0)),0))</f>
        <v>0</v>
      </c>
      <c r="L136" s="116" cm="1">
        <f t="array" ref="L136">IF(YEAR(L$16)=$D136, L$59-SUM(_xlfn._xlws.FILTER(L$63:L135,MOD(_xlfn.SEQUENCE(ROWS(L$63:L135)),5)=4)),ROUND(L$59/_xlfn.DAYS(L$16,K$16)*IF(YEAR(K$16+1)=$D136,_xlfn.DAYS(DATE($D136,12,31),K$16)+1,IF(AND(YEAR(K$16+1)&lt;$D136,$D136&lt;YEAR(L$16)),_xlfn.DAYS(DATE($D136,12,31),DATE($D136,1,1))+1,0)),0))</f>
        <v>0</v>
      </c>
      <c r="M136" s="116" cm="1">
        <f t="array" ref="M136">IF(YEAR(M$16)=$D136, M$59-SUM(_xlfn._xlws.FILTER(M$63:M135,MOD(_xlfn.SEQUENCE(ROWS(M$63:M135)),5)=4)),ROUND(M$59/_xlfn.DAYS(M$16,L$16)*IF(YEAR(L$16+1)=$D136,_xlfn.DAYS(DATE($D136,12,31),L$16)+1,IF(AND(YEAR(L$16+1)&lt;$D136,$D136&lt;YEAR(M$16)),_xlfn.DAYS(DATE($D136,12,31),DATE($D136,1,1))+1,0)),0))</f>
        <v>0</v>
      </c>
      <c r="N136" s="116" cm="1">
        <f t="array" ref="N136">IF(YEAR(N$16)=$D136, N$59-SUM(_xlfn._xlws.FILTER(N$63:N135,MOD(_xlfn.SEQUENCE(ROWS(N$63:N135)),5)=4)),ROUND(N$59/_xlfn.DAYS(N$16,M$16)*IF(YEAR(M$16+1)=$D136,_xlfn.DAYS(DATE($D136,12,31),M$16)+1,IF(AND(YEAR(M$16+1)&lt;$D136,$D136&lt;YEAR(N$16)),_xlfn.DAYS(DATE($D136,12,31),DATE($D136,1,1))+1,0)),0))</f>
        <v>0</v>
      </c>
      <c r="O136" s="116" cm="1">
        <f t="array" ref="O136">IF(YEAR(O$16)=$D136, O$59-SUM(_xlfn._xlws.FILTER(O$63:O135,MOD(_xlfn.SEQUENCE(ROWS(O$63:O135)),5)=4)),ROUND(O$59/_xlfn.DAYS(O$16,N$16)*IF(YEAR(N$16+1)=$D136,_xlfn.DAYS(DATE($D136,12,31),N$16)+1,IF(AND(YEAR(N$16+1)&lt;$D136,$D136&lt;YEAR(O$16)),_xlfn.DAYS(DATE($D136,12,31),DATE($D136,1,1))+1,0)),0))</f>
        <v>0</v>
      </c>
      <c r="P136" s="116" cm="1">
        <f t="array" ref="P136">IF(YEAR(P$16)=$D136, P$59-SUM(_xlfn._xlws.FILTER(P$63:P135,MOD(_xlfn.SEQUENCE(ROWS(P$63:P135)),5)=4)),ROUND(P$59/_xlfn.DAYS(P$16,O$16)*IF(YEAR(O$16+1)=$D136,_xlfn.DAYS(DATE($D136,12,31),O$16)+1,IF(AND(YEAR(O$16+1)&lt;$D136,$D136&lt;YEAR(P$16)),_xlfn.DAYS(DATE($D136,12,31),DATE($D136,1,1))+1,0)),0))</f>
        <v>0</v>
      </c>
      <c r="Q136" s="116" cm="1">
        <f t="array" ref="Q136">IF(YEAR(Q$16)=$D136, Q$59-SUM(_xlfn._xlws.FILTER(Q$63:Q135,MOD(_xlfn.SEQUENCE(ROWS(Q$63:Q135)),5)=4)),ROUND(Q$59/_xlfn.DAYS(Q$16,P$16)*IF(YEAR(P$16+1)=$D136,_xlfn.DAYS(DATE($D136,12,31),P$16)+1,IF(AND(YEAR(P$16+1)&lt;$D136,$D136&lt;YEAR(Q$16)),_xlfn.DAYS(DATE($D136,12,31),DATE($D136,1,1))+1,0)),0))</f>
        <v>0</v>
      </c>
      <c r="R136" s="116" cm="1">
        <f t="array" ref="R136">IF(YEAR(R$16)=$D136, R$59-SUM(_xlfn._xlws.FILTER(R$63:R135,MOD(_xlfn.SEQUENCE(ROWS(R$63:R135)),5)=4)),ROUND(R$59/_xlfn.DAYS(R$16,Q$16)*IF(YEAR(Q$16+1)=$D136,_xlfn.DAYS(DATE($D136,12,31),Q$16)+1,IF(AND(YEAR(Q$16+1)&lt;$D136,$D136&lt;YEAR(R$16)),_xlfn.DAYS(DATE($D136,12,31),DATE($D136,1,1))+1,0)),0))</f>
        <v>11110</v>
      </c>
      <c r="S136" s="116" cm="1">
        <f t="array" ref="S136">IF(YEAR(S$16)=$D136, S$59-SUM(_xlfn._xlws.FILTER(S$63:S135,MOD(_xlfn.SEQUENCE(ROWS(S$63:S135)),5)=4)),ROUND(S$59/_xlfn.DAYS(S$16,R$16)*IF(YEAR(R$16+1)=$D136,_xlfn.DAYS(DATE($D136,12,31),R$16)+1,IF(AND(YEAR(R$16+1)&lt;$D136,$D136&lt;YEAR(S$16)),_xlfn.DAYS(DATE($D136,12,31),DATE($D136,1,1))+1,0)),0))</f>
        <v>4490</v>
      </c>
      <c r="T136" s="116" cm="1">
        <f t="array" ref="T136">IF(YEAR(T$16)=$D136, T$59-SUM(_xlfn._xlws.FILTER(T$63:T135,MOD(_xlfn.SEQUENCE(ROWS(T$63:T135)),5)=4)),ROUND(T$59/_xlfn.DAYS(T$16,S$16)*IF(YEAR(S$16+1)=$D136,_xlfn.DAYS(DATE($D136,12,31),S$16)+1,IF(AND(YEAR(S$16+1)&lt;$D136,$D136&lt;YEAR(T$16)),_xlfn.DAYS(DATE($D136,12,31),DATE($D136,1,1))+1,0)),0))</f>
        <v>0</v>
      </c>
      <c r="U136" s="116" cm="1">
        <f t="array" ref="U136">IF(YEAR(U$16)=$D136, U$59-SUM(_xlfn._xlws.FILTER(U$63:U135,MOD(_xlfn.SEQUENCE(ROWS(U$63:U135)),5)=4)),ROUND(U$59/_xlfn.DAYS(U$16,T$16)*IF(YEAR(T$16+1)=$D136,_xlfn.DAYS(DATE($D136,12,31),T$16)+1,IF(AND(YEAR(T$16+1)&lt;$D136,$D136&lt;YEAR(U$16)),_xlfn.DAYS(DATE($D136,12,31),DATE($D136,1,1))+1,0)),0))</f>
        <v>0</v>
      </c>
      <c r="V136" s="116" cm="1">
        <f t="array" ref="V136">IF(YEAR(V$16)=$D136, V$59-SUM(_xlfn._xlws.FILTER(V$63:V135,MOD(_xlfn.SEQUENCE(ROWS(V$63:V135)),5)=4)),ROUND(V$59/_xlfn.DAYS(V$16,U$16)*IF(YEAR(U$16+1)=$D136,_xlfn.DAYS(DATE($D136,12,31),U$16)+1,IF(AND(YEAR(U$16+1)&lt;$D136,$D136&lt;YEAR(V$16)),_xlfn.DAYS(DATE($D136,12,31),DATE($D136,1,1))+1,0)),0))</f>
        <v>0</v>
      </c>
      <c r="W136" s="116" cm="1">
        <f t="array" ref="W136">IF(YEAR(W$16)=$D136, W$59-SUM(_xlfn._xlws.FILTER(W$63:W135,MOD(_xlfn.SEQUENCE(ROWS(W$63:W135)),5)=4)),ROUND(W$59/_xlfn.DAYS(W$16,V$16)*IF(YEAR(V$16+1)=$D136,_xlfn.DAYS(DATE($D136,12,31),V$16)+1,IF(AND(YEAR(V$16+1)&lt;$D136,$D136&lt;YEAR(W$16)),_xlfn.DAYS(DATE($D136,12,31),DATE($D136,1,1))+1,0)),0))</f>
        <v>0</v>
      </c>
      <c r="X136" s="116" cm="1">
        <f t="array" ref="X136">IF(YEAR(X$16)=$D136, X$59-SUM(_xlfn._xlws.FILTER(X$63:X135,MOD(_xlfn.SEQUENCE(ROWS(X$63:X135)),5)=4)),ROUND(X$59/_xlfn.DAYS(X$16,W$16)*IF(YEAR(W$16+1)=$D136,_xlfn.DAYS(DATE($D136,12,31),W$16)+1,IF(AND(YEAR(W$16+1)&lt;$D136,$D136&lt;YEAR(X$16)),_xlfn.DAYS(DATE($D136,12,31),DATE($D136,1,1))+1,0)),0))</f>
        <v>0</v>
      </c>
    </row>
    <row r="137" spans="1:24" ht="17" hidden="1" outlineLevel="1" x14ac:dyDescent="0.25">
      <c r="A137" s="5">
        <v>33</v>
      </c>
      <c r="B137" s="129" t="s">
        <v>170</v>
      </c>
      <c r="C137" s="117" t="s">
        <v>171</v>
      </c>
      <c r="D137" s="118">
        <f t="shared" si="42"/>
        <v>2034</v>
      </c>
      <c r="E137" s="119">
        <f>E133-E136</f>
        <v>0</v>
      </c>
      <c r="F137" s="119">
        <f t="shared" ref="F137:X137" si="66">F133-F136</f>
        <v>0</v>
      </c>
      <c r="G137" s="119">
        <f t="shared" si="66"/>
        <v>0</v>
      </c>
      <c r="H137" s="119">
        <f t="shared" si="66"/>
        <v>0</v>
      </c>
      <c r="I137" s="119">
        <f t="shared" si="66"/>
        <v>0</v>
      </c>
      <c r="J137" s="119">
        <f t="shared" si="66"/>
        <v>0</v>
      </c>
      <c r="K137" s="119">
        <f t="shared" si="66"/>
        <v>0</v>
      </c>
      <c r="L137" s="119">
        <f t="shared" si="66"/>
        <v>0</v>
      </c>
      <c r="M137" s="119">
        <f t="shared" si="66"/>
        <v>0</v>
      </c>
      <c r="N137" s="119">
        <f t="shared" si="66"/>
        <v>0</v>
      </c>
      <c r="O137" s="119">
        <f t="shared" si="66"/>
        <v>0</v>
      </c>
      <c r="P137" s="119">
        <f t="shared" si="66"/>
        <v>0</v>
      </c>
      <c r="Q137" s="119">
        <f t="shared" si="66"/>
        <v>0</v>
      </c>
      <c r="R137" s="119">
        <f t="shared" si="66"/>
        <v>0</v>
      </c>
      <c r="S137" s="119">
        <f t="shared" si="66"/>
        <v>0</v>
      </c>
      <c r="T137" s="119">
        <f t="shared" si="66"/>
        <v>0</v>
      </c>
      <c r="U137" s="119">
        <f t="shared" si="66"/>
        <v>0</v>
      </c>
      <c r="V137" s="119">
        <f t="shared" si="66"/>
        <v>0</v>
      </c>
      <c r="W137" s="119">
        <f t="shared" si="66"/>
        <v>0</v>
      </c>
      <c r="X137" s="119">
        <f t="shared" si="66"/>
        <v>0</v>
      </c>
    </row>
    <row r="138" spans="1:24" ht="17" hidden="1" outlineLevel="1" x14ac:dyDescent="0.25">
      <c r="A138" s="5">
        <v>27</v>
      </c>
      <c r="B138" s="37" t="s">
        <v>162</v>
      </c>
      <c r="C138" s="120" t="s">
        <v>163</v>
      </c>
      <c r="D138" s="121">
        <f t="shared" si="42"/>
        <v>2035</v>
      </c>
      <c r="E138" s="122" cm="1">
        <f t="array" ref="E138">IF(YEAR(E$16)=$D138, E$44-SUM(_xlfn._xlws.FILTER(E$63:E137,MOD(_xlfn.SEQUENCE(ROWS(E$63:E137)),5)=1)),ROUND(E$44/_xlfn.DAYS(E$16,D$16)*IF(YEAR(D$16+1)=$D138,_xlfn.DAYS(DATE($D138,12,31),D$16)+1,IF(AND(YEAR(D$16+1)&lt;$D138,$D138&lt;YEAR(E$16)),_xlfn.DAYS(DATE($D138,12,31),DATE($D138,1,1))+1,0)),0))</f>
        <v>0</v>
      </c>
      <c r="F138" s="122" cm="1">
        <f t="array" ref="F138">IF(YEAR(F$16)=$D138, F$44-SUM(_xlfn._xlws.FILTER(F$63:F137,MOD(_xlfn.SEQUENCE(ROWS(F$63:F137)),5)=1)),ROUND(F$44/_xlfn.DAYS(F$16,E$16)*IF(YEAR(E$16+1)=$D138,_xlfn.DAYS(DATE($D138,12,31),E$16)+1,IF(AND(YEAR(E$16+1)&lt;$D138,$D138&lt;YEAR(F$16)),_xlfn.DAYS(DATE($D138,12,31),DATE($D138,1,1))+1,0)),0))</f>
        <v>0</v>
      </c>
      <c r="G138" s="122" cm="1">
        <f t="array" ref="G138">IF(YEAR(G$16)=$D138, G$44-SUM(_xlfn._xlws.FILTER(G$63:G137,MOD(_xlfn.SEQUENCE(ROWS(G$63:G137)),5)=1)),ROUND(G$44/_xlfn.DAYS(G$16,F$16)*IF(YEAR(F$16+1)=$D138,_xlfn.DAYS(DATE($D138,12,31),F$16)+1,IF(AND(YEAR(F$16+1)&lt;$D138,$D138&lt;YEAR(G$16)),_xlfn.DAYS(DATE($D138,12,31),DATE($D138,1,1))+1,0)),0))</f>
        <v>0</v>
      </c>
      <c r="H138" s="122" cm="1">
        <f t="array" ref="H138">IF(YEAR(H$16)=$D138, H$44-SUM(_xlfn._xlws.FILTER(H$63:H137,MOD(_xlfn.SEQUENCE(ROWS(H$63:H137)),5)=1)),ROUND(H$44/_xlfn.DAYS(H$16,G$16)*IF(YEAR(G$16+1)=$D138,_xlfn.DAYS(DATE($D138,12,31),G$16)+1,IF(AND(YEAR(G$16+1)&lt;$D138,$D138&lt;YEAR(H$16)),_xlfn.DAYS(DATE($D138,12,31),DATE($D138,1,1))+1,0)),0))</f>
        <v>0</v>
      </c>
      <c r="I138" s="122" cm="1">
        <f t="array" ref="I138">IF(YEAR(I$16)=$D138, I$44-SUM(_xlfn._xlws.FILTER(I$63:I137,MOD(_xlfn.SEQUENCE(ROWS(I$63:I137)),5)=1)),ROUND(I$44/_xlfn.DAYS(I$16,H$16)*IF(YEAR(H$16+1)=$D138,_xlfn.DAYS(DATE($D138,12,31),H$16)+1,IF(AND(YEAR(H$16+1)&lt;$D138,$D138&lt;YEAR(I$16)),_xlfn.DAYS(DATE($D138,12,31),DATE($D138,1,1))+1,0)),0))</f>
        <v>0</v>
      </c>
      <c r="J138" s="122" cm="1">
        <f t="array" ref="J138">IF(YEAR(J$16)=$D138, J$44-SUM(_xlfn._xlws.FILTER(J$63:J137,MOD(_xlfn.SEQUENCE(ROWS(J$63:J137)),5)=1)),ROUND(J$44/_xlfn.DAYS(J$16,I$16)*IF(YEAR(I$16+1)=$D138,_xlfn.DAYS(DATE($D138,12,31),I$16)+1,IF(AND(YEAR(I$16+1)&lt;$D138,$D138&lt;YEAR(J$16)),_xlfn.DAYS(DATE($D138,12,31),DATE($D138,1,1))+1,0)),0))</f>
        <v>0</v>
      </c>
      <c r="K138" s="122" cm="1">
        <f t="array" ref="K138">IF(YEAR(K$16)=$D138, K$44-SUM(_xlfn._xlws.FILTER(K$63:K137,MOD(_xlfn.SEQUENCE(ROWS(K$63:K137)),5)=1)),ROUND(K$44/_xlfn.DAYS(K$16,J$16)*IF(YEAR(J$16+1)=$D138,_xlfn.DAYS(DATE($D138,12,31),J$16)+1,IF(AND(YEAR(J$16+1)&lt;$D138,$D138&lt;YEAR(K$16)),_xlfn.DAYS(DATE($D138,12,31),DATE($D138,1,1))+1,0)),0))</f>
        <v>0</v>
      </c>
      <c r="L138" s="122" cm="1">
        <f t="array" ref="L138">IF(YEAR(L$16)=$D138, L$44-SUM(_xlfn._xlws.FILTER(L$63:L137,MOD(_xlfn.SEQUENCE(ROWS(L$63:L137)),5)=1)),ROUND(L$44/_xlfn.DAYS(L$16,K$16)*IF(YEAR(K$16+1)=$D138,_xlfn.DAYS(DATE($D138,12,31),K$16)+1,IF(AND(YEAR(K$16+1)&lt;$D138,$D138&lt;YEAR(L$16)),_xlfn.DAYS(DATE($D138,12,31),DATE($D138,1,1))+1,0)),0))</f>
        <v>0</v>
      </c>
      <c r="M138" s="122" cm="1">
        <f t="array" ref="M138">IF(YEAR(M$16)=$D138, M$44-SUM(_xlfn._xlws.FILTER(M$63:M137,MOD(_xlfn.SEQUENCE(ROWS(M$63:M137)),5)=1)),ROUND(M$44/_xlfn.DAYS(M$16,L$16)*IF(YEAR(L$16+1)=$D138,_xlfn.DAYS(DATE($D138,12,31),L$16)+1,IF(AND(YEAR(L$16+1)&lt;$D138,$D138&lt;YEAR(M$16)),_xlfn.DAYS(DATE($D138,12,31),DATE($D138,1,1))+1,0)),0))</f>
        <v>0</v>
      </c>
      <c r="N138" s="122" cm="1">
        <f t="array" ref="N138">IF(YEAR(N$16)=$D138, N$44-SUM(_xlfn._xlws.FILTER(N$63:N137,MOD(_xlfn.SEQUENCE(ROWS(N$63:N137)),5)=1)),ROUND(N$44/_xlfn.DAYS(N$16,M$16)*IF(YEAR(M$16+1)=$D138,_xlfn.DAYS(DATE($D138,12,31),M$16)+1,IF(AND(YEAR(M$16+1)&lt;$D138,$D138&lt;YEAR(N$16)),_xlfn.DAYS(DATE($D138,12,31),DATE($D138,1,1))+1,0)),0))</f>
        <v>0</v>
      </c>
      <c r="O138" s="122" cm="1">
        <f t="array" ref="O138">IF(YEAR(O$16)=$D138, O$44-SUM(_xlfn._xlws.FILTER(O$63:O137,MOD(_xlfn.SEQUENCE(ROWS(O$63:O137)),5)=1)),ROUND(O$44/_xlfn.DAYS(O$16,N$16)*IF(YEAR(N$16+1)=$D138,_xlfn.DAYS(DATE($D138,12,31),N$16)+1,IF(AND(YEAR(N$16+1)&lt;$D138,$D138&lt;YEAR(O$16)),_xlfn.DAYS(DATE($D138,12,31),DATE($D138,1,1))+1,0)),0))</f>
        <v>0</v>
      </c>
      <c r="P138" s="122" cm="1">
        <f t="array" ref="P138">IF(YEAR(P$16)=$D138, P$44-SUM(_xlfn._xlws.FILTER(P$63:P137,MOD(_xlfn.SEQUENCE(ROWS(P$63:P137)),5)=1)),ROUND(P$44/_xlfn.DAYS(P$16,O$16)*IF(YEAR(O$16+1)=$D138,_xlfn.DAYS(DATE($D138,12,31),O$16)+1,IF(AND(YEAR(O$16+1)&lt;$D138,$D138&lt;YEAR(P$16)),_xlfn.DAYS(DATE($D138,12,31),DATE($D138,1,1))+1,0)),0))</f>
        <v>0</v>
      </c>
      <c r="Q138" s="122" cm="1">
        <f t="array" ref="Q138">IF(YEAR(Q$16)=$D138, Q$44-SUM(_xlfn._xlws.FILTER(Q$63:Q137,MOD(_xlfn.SEQUENCE(ROWS(Q$63:Q137)),5)=1)),ROUND(Q$44/_xlfn.DAYS(Q$16,P$16)*IF(YEAR(P$16+1)=$D138,_xlfn.DAYS(DATE($D138,12,31),P$16)+1,IF(AND(YEAR(P$16+1)&lt;$D138,$D138&lt;YEAR(Q$16)),_xlfn.DAYS(DATE($D138,12,31),DATE($D138,1,1))+1,0)),0))</f>
        <v>0</v>
      </c>
      <c r="R138" s="122" cm="1">
        <f t="array" ref="R138">IF(YEAR(R$16)=$D138, R$44-SUM(_xlfn._xlws.FILTER(R$63:R137,MOD(_xlfn.SEQUENCE(ROWS(R$63:R137)),5)=1)),ROUND(R$44/_xlfn.DAYS(R$16,Q$16)*IF(YEAR(Q$16+1)=$D138,_xlfn.DAYS(DATE($D138,12,31),Q$16)+1,IF(AND(YEAR(Q$16+1)&lt;$D138,$D138&lt;YEAR(R$16)),_xlfn.DAYS(DATE($D138,12,31),DATE($D138,1,1))+1,0)),0))</f>
        <v>0</v>
      </c>
      <c r="S138" s="122" cm="1">
        <f t="array" ref="S138">IF(YEAR(S$16)=$D138, S$44-SUM(_xlfn._xlws.FILTER(S$63:S137,MOD(_xlfn.SEQUENCE(ROWS(S$63:S137)),5)=1)),ROUND(S$44/_xlfn.DAYS(S$16,R$16)*IF(YEAR(R$16+1)=$D138,_xlfn.DAYS(DATE($D138,12,31),R$16)+1,IF(AND(YEAR(R$16+1)&lt;$D138,$D138&lt;YEAR(S$16)),_xlfn.DAYS(DATE($D138,12,31),DATE($D138,1,1))+1,0)),0))</f>
        <v>10683</v>
      </c>
      <c r="T138" s="122" cm="1">
        <f t="array" ref="T138">IF(YEAR(T$16)=$D138, T$44-SUM(_xlfn._xlws.FILTER(T$63:T137,MOD(_xlfn.SEQUENCE(ROWS(T$63:T137)),5)=1)),ROUND(T$44/_xlfn.DAYS(T$16,S$16)*IF(YEAR(S$16+1)=$D138,_xlfn.DAYS(DATE($D138,12,31),S$16)+1,IF(AND(YEAR(S$16+1)&lt;$D138,$D138&lt;YEAR(T$16)),_xlfn.DAYS(DATE($D138,12,31),DATE($D138,1,1))+1,0)),0))</f>
        <v>4287</v>
      </c>
      <c r="U138" s="122" cm="1">
        <f t="array" ref="U138">IF(YEAR(U$16)=$D138, U$44-SUM(_xlfn._xlws.FILTER(U$63:U137,MOD(_xlfn.SEQUENCE(ROWS(U$63:U137)),5)=1)),ROUND(U$44/_xlfn.DAYS(U$16,T$16)*IF(YEAR(T$16+1)=$D138,_xlfn.DAYS(DATE($D138,12,31),T$16)+1,IF(AND(YEAR(T$16+1)&lt;$D138,$D138&lt;YEAR(U$16)),_xlfn.DAYS(DATE($D138,12,31),DATE($D138,1,1))+1,0)),0))</f>
        <v>0</v>
      </c>
      <c r="V138" s="122" cm="1">
        <f t="array" ref="V138">IF(YEAR(V$16)=$D138, V$44-SUM(_xlfn._xlws.FILTER(V$63:V137,MOD(_xlfn.SEQUENCE(ROWS(V$63:V137)),5)=1)),ROUND(V$44/_xlfn.DAYS(V$16,U$16)*IF(YEAR(U$16+1)=$D138,_xlfn.DAYS(DATE($D138,12,31),U$16)+1,IF(AND(YEAR(U$16+1)&lt;$D138,$D138&lt;YEAR(V$16)),_xlfn.DAYS(DATE($D138,12,31),DATE($D138,1,1))+1,0)),0))</f>
        <v>0</v>
      </c>
      <c r="W138" s="122" cm="1">
        <f t="array" ref="W138">IF(YEAR(W$16)=$D138, W$44-SUM(_xlfn._xlws.FILTER(W$63:W137,MOD(_xlfn.SEQUENCE(ROWS(W$63:W137)),5)=1)),ROUND(W$44/_xlfn.DAYS(W$16,V$16)*IF(YEAR(V$16+1)=$D138,_xlfn.DAYS(DATE($D138,12,31),V$16)+1,IF(AND(YEAR(V$16+1)&lt;$D138,$D138&lt;YEAR(W$16)),_xlfn.DAYS(DATE($D138,12,31),DATE($D138,1,1))+1,0)),0))</f>
        <v>0</v>
      </c>
      <c r="X138" s="122" cm="1">
        <f t="array" ref="X138">IF(YEAR(X$16)=$D138, X$44-SUM(_xlfn._xlws.FILTER(X$63:X137,MOD(_xlfn.SEQUENCE(ROWS(X$63:X137)),5)=1)),ROUND(X$44/_xlfn.DAYS(X$16,W$16)*IF(YEAR(W$16+1)=$D138,_xlfn.DAYS(DATE($D138,12,31),W$16)+1,IF(AND(YEAR(W$16+1)&lt;$D138,$D138&lt;YEAR(X$16)),_xlfn.DAYS(DATE($D138,12,31),DATE($D138,1,1))+1,0)),0))</f>
        <v>0</v>
      </c>
    </row>
    <row r="139" spans="1:24" ht="17" hidden="1" outlineLevel="1" x14ac:dyDescent="0.25">
      <c r="A139" s="5">
        <v>28</v>
      </c>
      <c r="B139" s="129" t="s">
        <v>164</v>
      </c>
      <c r="C139" s="120" t="s">
        <v>165</v>
      </c>
      <c r="D139" s="121">
        <f t="shared" si="42"/>
        <v>2035</v>
      </c>
      <c r="E139" s="122" cm="1">
        <f t="array" ref="E139">IF(YEAR(E$16)=$D139, E$46-SUM(_xlfn._xlws.FILTER(E$63:E138,MOD(_xlfn.SEQUENCE(ROWS(E$63:E138)),5)=2)),ROUND(E$46/_xlfn.DAYS(E$16,D$16)*IF(YEAR(D$16+1)=$D139,_xlfn.DAYS(DATE($D139,12,31),D$16)+1,IF(AND(YEAR(D$16+1)&lt;$D139,$D139&lt;YEAR(E$16)),_xlfn.DAYS(DATE($D139,12,31),DATE($D139,1,1))+1,0)),0))</f>
        <v>0</v>
      </c>
      <c r="F139" s="122" cm="1">
        <f t="array" ref="F139">IF(YEAR(F$16)=$D139, F$46-SUM(_xlfn._xlws.FILTER(F$63:F138,MOD(_xlfn.SEQUENCE(ROWS(F$63:F138)),5)=2)),ROUND(F$46/_xlfn.DAYS(F$16,E$16)*IF(YEAR(E$16+1)=$D139,_xlfn.DAYS(DATE($D139,12,31),E$16)+1,IF(AND(YEAR(E$16+1)&lt;$D139,$D139&lt;YEAR(F$16)),_xlfn.DAYS(DATE($D139,12,31),DATE($D139,1,1))+1,0)),0))</f>
        <v>0</v>
      </c>
      <c r="G139" s="122" cm="1">
        <f t="array" ref="G139">IF(YEAR(G$16)=$D139, G$46-SUM(_xlfn._xlws.FILTER(G$63:G138,MOD(_xlfn.SEQUENCE(ROWS(G$63:G138)),5)=2)),ROUND(G$46/_xlfn.DAYS(G$16,F$16)*IF(YEAR(F$16+1)=$D139,_xlfn.DAYS(DATE($D139,12,31),F$16)+1,IF(AND(YEAR(F$16+1)&lt;$D139,$D139&lt;YEAR(G$16)),_xlfn.DAYS(DATE($D139,12,31),DATE($D139,1,1))+1,0)),0))</f>
        <v>0</v>
      </c>
      <c r="H139" s="122" cm="1">
        <f t="array" ref="H139">IF(YEAR(H$16)=$D139, H$46-SUM(_xlfn._xlws.FILTER(H$63:H138,MOD(_xlfn.SEQUENCE(ROWS(H$63:H138)),5)=2)),ROUND(H$46/_xlfn.DAYS(H$16,G$16)*IF(YEAR(G$16+1)=$D139,_xlfn.DAYS(DATE($D139,12,31),G$16)+1,IF(AND(YEAR(G$16+1)&lt;$D139,$D139&lt;YEAR(H$16)),_xlfn.DAYS(DATE($D139,12,31),DATE($D139,1,1))+1,0)),0))</f>
        <v>0</v>
      </c>
      <c r="I139" s="122" cm="1">
        <f t="array" ref="I139">IF(YEAR(I$16)=$D139, I$46-SUM(_xlfn._xlws.FILTER(I$63:I138,MOD(_xlfn.SEQUENCE(ROWS(I$63:I138)),5)=2)),ROUND(I$46/_xlfn.DAYS(I$16,H$16)*IF(YEAR(H$16+1)=$D139,_xlfn.DAYS(DATE($D139,12,31),H$16)+1,IF(AND(YEAR(H$16+1)&lt;$D139,$D139&lt;YEAR(I$16)),_xlfn.DAYS(DATE($D139,12,31),DATE($D139,1,1))+1,0)),0))</f>
        <v>0</v>
      </c>
      <c r="J139" s="122" cm="1">
        <f t="array" ref="J139">IF(YEAR(J$16)=$D139, J$46-SUM(_xlfn._xlws.FILTER(J$63:J138,MOD(_xlfn.SEQUENCE(ROWS(J$63:J138)),5)=2)),ROUND(J$46/_xlfn.DAYS(J$16,I$16)*IF(YEAR(I$16+1)=$D139,_xlfn.DAYS(DATE($D139,12,31),I$16)+1,IF(AND(YEAR(I$16+1)&lt;$D139,$D139&lt;YEAR(J$16)),_xlfn.DAYS(DATE($D139,12,31),DATE($D139,1,1))+1,0)),0))</f>
        <v>0</v>
      </c>
      <c r="K139" s="122" cm="1">
        <f t="array" ref="K139">IF(YEAR(K$16)=$D139, K$46-SUM(_xlfn._xlws.FILTER(K$63:K138,MOD(_xlfn.SEQUENCE(ROWS(K$63:K138)),5)=2)),ROUND(K$46/_xlfn.DAYS(K$16,J$16)*IF(YEAR(J$16+1)=$D139,_xlfn.DAYS(DATE($D139,12,31),J$16)+1,IF(AND(YEAR(J$16+1)&lt;$D139,$D139&lt;YEAR(K$16)),_xlfn.DAYS(DATE($D139,12,31),DATE($D139,1,1))+1,0)),0))</f>
        <v>0</v>
      </c>
      <c r="L139" s="122" cm="1">
        <f t="array" ref="L139">IF(YEAR(L$16)=$D139, L$46-SUM(_xlfn._xlws.FILTER(L$63:L138,MOD(_xlfn.SEQUENCE(ROWS(L$63:L138)),5)=2)),ROUND(L$46/_xlfn.DAYS(L$16,K$16)*IF(YEAR(K$16+1)=$D139,_xlfn.DAYS(DATE($D139,12,31),K$16)+1,IF(AND(YEAR(K$16+1)&lt;$D139,$D139&lt;YEAR(L$16)),_xlfn.DAYS(DATE($D139,12,31),DATE($D139,1,1))+1,0)),0))</f>
        <v>0</v>
      </c>
      <c r="M139" s="122" cm="1">
        <f t="array" ref="M139">IF(YEAR(M$16)=$D139, M$46-SUM(_xlfn._xlws.FILTER(M$63:M138,MOD(_xlfn.SEQUENCE(ROWS(M$63:M138)),5)=2)),ROUND(M$46/_xlfn.DAYS(M$16,L$16)*IF(YEAR(L$16+1)=$D139,_xlfn.DAYS(DATE($D139,12,31),L$16)+1,IF(AND(YEAR(L$16+1)&lt;$D139,$D139&lt;YEAR(M$16)),_xlfn.DAYS(DATE($D139,12,31),DATE($D139,1,1))+1,0)),0))</f>
        <v>0</v>
      </c>
      <c r="N139" s="122" cm="1">
        <f t="array" ref="N139">IF(YEAR(N$16)=$D139, N$46-SUM(_xlfn._xlws.FILTER(N$63:N138,MOD(_xlfn.SEQUENCE(ROWS(N$63:N138)),5)=2)),ROUND(N$46/_xlfn.DAYS(N$16,M$16)*IF(YEAR(M$16+1)=$D139,_xlfn.DAYS(DATE($D139,12,31),M$16)+1,IF(AND(YEAR(M$16+1)&lt;$D139,$D139&lt;YEAR(N$16)),_xlfn.DAYS(DATE($D139,12,31),DATE($D139,1,1))+1,0)),0))</f>
        <v>0</v>
      </c>
      <c r="O139" s="122" cm="1">
        <f t="array" ref="O139">IF(YEAR(O$16)=$D139, O$46-SUM(_xlfn._xlws.FILTER(O$63:O138,MOD(_xlfn.SEQUENCE(ROWS(O$63:O138)),5)=2)),ROUND(O$46/_xlfn.DAYS(O$16,N$16)*IF(YEAR(N$16+1)=$D139,_xlfn.DAYS(DATE($D139,12,31),N$16)+1,IF(AND(YEAR(N$16+1)&lt;$D139,$D139&lt;YEAR(O$16)),_xlfn.DAYS(DATE($D139,12,31),DATE($D139,1,1))+1,0)),0))</f>
        <v>0</v>
      </c>
      <c r="P139" s="122" cm="1">
        <f t="array" ref="P139">IF(YEAR(P$16)=$D139, P$46-SUM(_xlfn._xlws.FILTER(P$63:P138,MOD(_xlfn.SEQUENCE(ROWS(P$63:P138)),5)=2)),ROUND(P$46/_xlfn.DAYS(P$16,O$16)*IF(YEAR(O$16+1)=$D139,_xlfn.DAYS(DATE($D139,12,31),O$16)+1,IF(AND(YEAR(O$16+1)&lt;$D139,$D139&lt;YEAR(P$16)),_xlfn.DAYS(DATE($D139,12,31),DATE($D139,1,1))+1,0)),0))</f>
        <v>0</v>
      </c>
      <c r="Q139" s="122" cm="1">
        <f t="array" ref="Q139">IF(YEAR(Q$16)=$D139, Q$46-SUM(_xlfn._xlws.FILTER(Q$63:Q138,MOD(_xlfn.SEQUENCE(ROWS(Q$63:Q138)),5)=2)),ROUND(Q$46/_xlfn.DAYS(Q$16,P$16)*IF(YEAR(P$16+1)=$D139,_xlfn.DAYS(DATE($D139,12,31),P$16)+1,IF(AND(YEAR(P$16+1)&lt;$D139,$D139&lt;YEAR(Q$16)),_xlfn.DAYS(DATE($D139,12,31),DATE($D139,1,1))+1,0)),0))</f>
        <v>0</v>
      </c>
      <c r="R139" s="122" cm="1">
        <f t="array" ref="R139">IF(YEAR(R$16)=$D139, R$46-SUM(_xlfn._xlws.FILTER(R$63:R138,MOD(_xlfn.SEQUENCE(ROWS(R$63:R138)),5)=2)),ROUND(R$46/_xlfn.DAYS(R$16,Q$16)*IF(YEAR(Q$16+1)=$D139,_xlfn.DAYS(DATE($D139,12,31),Q$16)+1,IF(AND(YEAR(Q$16+1)&lt;$D139,$D139&lt;YEAR(R$16)),_xlfn.DAYS(DATE($D139,12,31),DATE($D139,1,1))+1,0)),0))</f>
        <v>0</v>
      </c>
      <c r="S139" s="122" cm="1">
        <f t="array" ref="S139">IF(YEAR(S$16)=$D139, S$46-SUM(_xlfn._xlws.FILTER(S$63:S138,MOD(_xlfn.SEQUENCE(ROWS(S$63:S138)),5)=2)),ROUND(S$46/_xlfn.DAYS(S$16,R$16)*IF(YEAR(R$16+1)=$D139,_xlfn.DAYS(DATE($D139,12,31),R$16)+1,IF(AND(YEAR(R$16+1)&lt;$D139,$D139&lt;YEAR(S$16)),_xlfn.DAYS(DATE($D139,12,31),DATE($D139,1,1))+1,0)),0))</f>
        <v>1603</v>
      </c>
      <c r="T139" s="122" cm="1">
        <f t="array" ref="T139">IF(YEAR(T$16)=$D139, T$46-SUM(_xlfn._xlws.FILTER(T$63:T138,MOD(_xlfn.SEQUENCE(ROWS(T$63:T138)),5)=2)),ROUND(T$46/_xlfn.DAYS(T$16,S$16)*IF(YEAR(S$16+1)=$D139,_xlfn.DAYS(DATE($D139,12,31),S$16)+1,IF(AND(YEAR(S$16+1)&lt;$D139,$D139&lt;YEAR(T$16)),_xlfn.DAYS(DATE($D139,12,31),DATE($D139,1,1))+1,0)),0))</f>
        <v>643</v>
      </c>
      <c r="U139" s="122" cm="1">
        <f t="array" ref="U139">IF(YEAR(U$16)=$D139, U$46-SUM(_xlfn._xlws.FILTER(U$63:U138,MOD(_xlfn.SEQUENCE(ROWS(U$63:U138)),5)=2)),ROUND(U$46/_xlfn.DAYS(U$16,T$16)*IF(YEAR(T$16+1)=$D139,_xlfn.DAYS(DATE($D139,12,31),T$16)+1,IF(AND(YEAR(T$16+1)&lt;$D139,$D139&lt;YEAR(U$16)),_xlfn.DAYS(DATE($D139,12,31),DATE($D139,1,1))+1,0)),0))</f>
        <v>0</v>
      </c>
      <c r="V139" s="122" cm="1">
        <f t="array" ref="V139">IF(YEAR(V$16)=$D139, V$46-SUM(_xlfn._xlws.FILTER(V$63:V138,MOD(_xlfn.SEQUENCE(ROWS(V$63:V138)),5)=2)),ROUND(V$46/_xlfn.DAYS(V$16,U$16)*IF(YEAR(U$16+1)=$D139,_xlfn.DAYS(DATE($D139,12,31),U$16)+1,IF(AND(YEAR(U$16+1)&lt;$D139,$D139&lt;YEAR(V$16)),_xlfn.DAYS(DATE($D139,12,31),DATE($D139,1,1))+1,0)),0))</f>
        <v>0</v>
      </c>
      <c r="W139" s="122" cm="1">
        <f t="array" ref="W139">IF(YEAR(W$16)=$D139, W$46-SUM(_xlfn._xlws.FILTER(W$63:W138,MOD(_xlfn.SEQUENCE(ROWS(W$63:W138)),5)=2)),ROUND(W$46/_xlfn.DAYS(W$16,V$16)*IF(YEAR(V$16+1)=$D139,_xlfn.DAYS(DATE($D139,12,31),V$16)+1,IF(AND(YEAR(V$16+1)&lt;$D139,$D139&lt;YEAR(W$16)),_xlfn.DAYS(DATE($D139,12,31),DATE($D139,1,1))+1,0)),0))</f>
        <v>0</v>
      </c>
      <c r="X139" s="122" cm="1">
        <f t="array" ref="X139">IF(YEAR(X$16)=$D139, X$46-SUM(_xlfn._xlws.FILTER(X$63:X138,MOD(_xlfn.SEQUENCE(ROWS(X$63:X138)),5)=2)),ROUND(X$46/_xlfn.DAYS(X$16,W$16)*IF(YEAR(W$16+1)=$D139,_xlfn.DAYS(DATE($D139,12,31),W$16)+1,IF(AND(YEAR(W$16+1)&lt;$D139,$D139&lt;YEAR(X$16)),_xlfn.DAYS(DATE($D139,12,31),DATE($D139,1,1))+1,0)),0))</f>
        <v>0</v>
      </c>
    </row>
    <row r="140" spans="1:24" ht="17" hidden="1" outlineLevel="1" x14ac:dyDescent="0.25">
      <c r="A140" s="5">
        <v>29</v>
      </c>
      <c r="B140" s="129" t="s">
        <v>166</v>
      </c>
      <c r="C140" s="120" t="s">
        <v>167</v>
      </c>
      <c r="D140" s="121">
        <f t="shared" si="42"/>
        <v>2035</v>
      </c>
      <c r="E140" s="123">
        <f>E138-E139</f>
        <v>0</v>
      </c>
      <c r="F140" s="123">
        <f t="shared" ref="F140:X140" si="67">F138-F139</f>
        <v>0</v>
      </c>
      <c r="G140" s="123">
        <f t="shared" si="67"/>
        <v>0</v>
      </c>
      <c r="H140" s="123">
        <f t="shared" si="67"/>
        <v>0</v>
      </c>
      <c r="I140" s="123">
        <f t="shared" si="67"/>
        <v>0</v>
      </c>
      <c r="J140" s="123">
        <f t="shared" si="67"/>
        <v>0</v>
      </c>
      <c r="K140" s="123">
        <f t="shared" si="67"/>
        <v>0</v>
      </c>
      <c r="L140" s="123">
        <f t="shared" si="67"/>
        <v>0</v>
      </c>
      <c r="M140" s="123">
        <f t="shared" si="67"/>
        <v>0</v>
      </c>
      <c r="N140" s="123">
        <f t="shared" si="67"/>
        <v>0</v>
      </c>
      <c r="O140" s="123">
        <f t="shared" si="67"/>
        <v>0</v>
      </c>
      <c r="P140" s="123">
        <f t="shared" si="67"/>
        <v>0</v>
      </c>
      <c r="Q140" s="123">
        <f t="shared" si="67"/>
        <v>0</v>
      </c>
      <c r="R140" s="123">
        <f t="shared" si="67"/>
        <v>0</v>
      </c>
      <c r="S140" s="123">
        <f t="shared" si="67"/>
        <v>9080</v>
      </c>
      <c r="T140" s="123">
        <f t="shared" si="67"/>
        <v>3644</v>
      </c>
      <c r="U140" s="123">
        <f t="shared" si="67"/>
        <v>0</v>
      </c>
      <c r="V140" s="123">
        <f t="shared" si="67"/>
        <v>0</v>
      </c>
      <c r="W140" s="123">
        <f t="shared" si="67"/>
        <v>0</v>
      </c>
      <c r="X140" s="123">
        <f t="shared" si="67"/>
        <v>0</v>
      </c>
    </row>
    <row r="141" spans="1:24" ht="17" hidden="1" outlineLevel="1" x14ac:dyDescent="0.25">
      <c r="A141" s="5">
        <v>31</v>
      </c>
      <c r="B141" s="129" t="s">
        <v>168</v>
      </c>
      <c r="C141" s="120" t="s">
        <v>169</v>
      </c>
      <c r="D141" s="121">
        <f t="shared" si="42"/>
        <v>2035</v>
      </c>
      <c r="E141" s="122" cm="1">
        <f t="array" ref="E141">IF(YEAR(E$16)=$D141, E$59-SUM(_xlfn._xlws.FILTER(E$63:E140,MOD(_xlfn.SEQUENCE(ROWS(E$63:E140)),5)=4)),ROUND(E$59/_xlfn.DAYS(E$16,D$16)*IF(YEAR(D$16+1)=$D141,_xlfn.DAYS(DATE($D141,12,31),D$16)+1,IF(AND(YEAR(D$16+1)&lt;$D141,$D141&lt;YEAR(E$16)),_xlfn.DAYS(DATE($D141,12,31),DATE($D141,1,1))+1,0)),0))</f>
        <v>0</v>
      </c>
      <c r="F141" s="122" cm="1">
        <f t="array" ref="F141">IF(YEAR(F$16)=$D141, F$59-SUM(_xlfn._xlws.FILTER(F$63:F140,MOD(_xlfn.SEQUENCE(ROWS(F$63:F140)),5)=4)),ROUND(F$59/_xlfn.DAYS(F$16,E$16)*IF(YEAR(E$16+1)=$D141,_xlfn.DAYS(DATE($D141,12,31),E$16)+1,IF(AND(YEAR(E$16+1)&lt;$D141,$D141&lt;YEAR(F$16)),_xlfn.DAYS(DATE($D141,12,31),DATE($D141,1,1))+1,0)),0))</f>
        <v>0</v>
      </c>
      <c r="G141" s="122" cm="1">
        <f t="array" ref="G141">IF(YEAR(G$16)=$D141, G$59-SUM(_xlfn._xlws.FILTER(G$63:G140,MOD(_xlfn.SEQUENCE(ROWS(G$63:G140)),5)=4)),ROUND(G$59/_xlfn.DAYS(G$16,F$16)*IF(YEAR(F$16+1)=$D141,_xlfn.DAYS(DATE($D141,12,31),F$16)+1,IF(AND(YEAR(F$16+1)&lt;$D141,$D141&lt;YEAR(G$16)),_xlfn.DAYS(DATE($D141,12,31),DATE($D141,1,1))+1,0)),0))</f>
        <v>0</v>
      </c>
      <c r="H141" s="122" cm="1">
        <f t="array" ref="H141">IF(YEAR(H$16)=$D141, H$59-SUM(_xlfn._xlws.FILTER(H$63:H140,MOD(_xlfn.SEQUENCE(ROWS(H$63:H140)),5)=4)),ROUND(H$59/_xlfn.DAYS(H$16,G$16)*IF(YEAR(G$16+1)=$D141,_xlfn.DAYS(DATE($D141,12,31),G$16)+1,IF(AND(YEAR(G$16+1)&lt;$D141,$D141&lt;YEAR(H$16)),_xlfn.DAYS(DATE($D141,12,31),DATE($D141,1,1))+1,0)),0))</f>
        <v>0</v>
      </c>
      <c r="I141" s="122" cm="1">
        <f t="array" ref="I141">IF(YEAR(I$16)=$D141, I$59-SUM(_xlfn._xlws.FILTER(I$63:I140,MOD(_xlfn.SEQUENCE(ROWS(I$63:I140)),5)=4)),ROUND(I$59/_xlfn.DAYS(I$16,H$16)*IF(YEAR(H$16+1)=$D141,_xlfn.DAYS(DATE($D141,12,31),H$16)+1,IF(AND(YEAR(H$16+1)&lt;$D141,$D141&lt;YEAR(I$16)),_xlfn.DAYS(DATE($D141,12,31),DATE($D141,1,1))+1,0)),0))</f>
        <v>0</v>
      </c>
      <c r="J141" s="122" cm="1">
        <f t="array" ref="J141">IF(YEAR(J$16)=$D141, J$59-SUM(_xlfn._xlws.FILTER(J$63:J140,MOD(_xlfn.SEQUENCE(ROWS(J$63:J140)),5)=4)),ROUND(J$59/_xlfn.DAYS(J$16,I$16)*IF(YEAR(I$16+1)=$D141,_xlfn.DAYS(DATE($D141,12,31),I$16)+1,IF(AND(YEAR(I$16+1)&lt;$D141,$D141&lt;YEAR(J$16)),_xlfn.DAYS(DATE($D141,12,31),DATE($D141,1,1))+1,0)),0))</f>
        <v>0</v>
      </c>
      <c r="K141" s="122" cm="1">
        <f t="array" ref="K141">IF(YEAR(K$16)=$D141, K$59-SUM(_xlfn._xlws.FILTER(K$63:K140,MOD(_xlfn.SEQUENCE(ROWS(K$63:K140)),5)=4)),ROUND(K$59/_xlfn.DAYS(K$16,J$16)*IF(YEAR(J$16+1)=$D141,_xlfn.DAYS(DATE($D141,12,31),J$16)+1,IF(AND(YEAR(J$16+1)&lt;$D141,$D141&lt;YEAR(K$16)),_xlfn.DAYS(DATE($D141,12,31),DATE($D141,1,1))+1,0)),0))</f>
        <v>0</v>
      </c>
      <c r="L141" s="122" cm="1">
        <f t="array" ref="L141">IF(YEAR(L$16)=$D141, L$59-SUM(_xlfn._xlws.FILTER(L$63:L140,MOD(_xlfn.SEQUENCE(ROWS(L$63:L140)),5)=4)),ROUND(L$59/_xlfn.DAYS(L$16,K$16)*IF(YEAR(K$16+1)=$D141,_xlfn.DAYS(DATE($D141,12,31),K$16)+1,IF(AND(YEAR(K$16+1)&lt;$D141,$D141&lt;YEAR(L$16)),_xlfn.DAYS(DATE($D141,12,31),DATE($D141,1,1))+1,0)),0))</f>
        <v>0</v>
      </c>
      <c r="M141" s="122" cm="1">
        <f t="array" ref="M141">IF(YEAR(M$16)=$D141, M$59-SUM(_xlfn._xlws.FILTER(M$63:M140,MOD(_xlfn.SEQUENCE(ROWS(M$63:M140)),5)=4)),ROUND(M$59/_xlfn.DAYS(M$16,L$16)*IF(YEAR(L$16+1)=$D141,_xlfn.DAYS(DATE($D141,12,31),L$16)+1,IF(AND(YEAR(L$16+1)&lt;$D141,$D141&lt;YEAR(M$16)),_xlfn.DAYS(DATE($D141,12,31),DATE($D141,1,1))+1,0)),0))</f>
        <v>0</v>
      </c>
      <c r="N141" s="122" cm="1">
        <f t="array" ref="N141">IF(YEAR(N$16)=$D141, N$59-SUM(_xlfn._xlws.FILTER(N$63:N140,MOD(_xlfn.SEQUENCE(ROWS(N$63:N140)),5)=4)),ROUND(N$59/_xlfn.DAYS(N$16,M$16)*IF(YEAR(M$16+1)=$D141,_xlfn.DAYS(DATE($D141,12,31),M$16)+1,IF(AND(YEAR(M$16+1)&lt;$D141,$D141&lt;YEAR(N$16)),_xlfn.DAYS(DATE($D141,12,31),DATE($D141,1,1))+1,0)),0))</f>
        <v>0</v>
      </c>
      <c r="O141" s="122" cm="1">
        <f t="array" ref="O141">IF(YEAR(O$16)=$D141, O$59-SUM(_xlfn._xlws.FILTER(O$63:O140,MOD(_xlfn.SEQUENCE(ROWS(O$63:O140)),5)=4)),ROUND(O$59/_xlfn.DAYS(O$16,N$16)*IF(YEAR(N$16+1)=$D141,_xlfn.DAYS(DATE($D141,12,31),N$16)+1,IF(AND(YEAR(N$16+1)&lt;$D141,$D141&lt;YEAR(O$16)),_xlfn.DAYS(DATE($D141,12,31),DATE($D141,1,1))+1,0)),0))</f>
        <v>0</v>
      </c>
      <c r="P141" s="122" cm="1">
        <f t="array" ref="P141">IF(YEAR(P$16)=$D141, P$59-SUM(_xlfn._xlws.FILTER(P$63:P140,MOD(_xlfn.SEQUENCE(ROWS(P$63:P140)),5)=4)),ROUND(P$59/_xlfn.DAYS(P$16,O$16)*IF(YEAR(O$16+1)=$D141,_xlfn.DAYS(DATE($D141,12,31),O$16)+1,IF(AND(YEAR(O$16+1)&lt;$D141,$D141&lt;YEAR(P$16)),_xlfn.DAYS(DATE($D141,12,31),DATE($D141,1,1))+1,0)),0))</f>
        <v>0</v>
      </c>
      <c r="Q141" s="122" cm="1">
        <f t="array" ref="Q141">IF(YEAR(Q$16)=$D141, Q$59-SUM(_xlfn._xlws.FILTER(Q$63:Q140,MOD(_xlfn.SEQUENCE(ROWS(Q$63:Q140)),5)=4)),ROUND(Q$59/_xlfn.DAYS(Q$16,P$16)*IF(YEAR(P$16+1)=$D141,_xlfn.DAYS(DATE($D141,12,31),P$16)+1,IF(AND(YEAR(P$16+1)&lt;$D141,$D141&lt;YEAR(Q$16)),_xlfn.DAYS(DATE($D141,12,31),DATE($D141,1,1))+1,0)),0))</f>
        <v>0</v>
      </c>
      <c r="R141" s="122" cm="1">
        <f t="array" ref="R141">IF(YEAR(R$16)=$D141, R$59-SUM(_xlfn._xlws.FILTER(R$63:R140,MOD(_xlfn.SEQUENCE(ROWS(R$63:R140)),5)=4)),ROUND(R$59/_xlfn.DAYS(R$16,Q$16)*IF(YEAR(Q$16+1)=$D141,_xlfn.DAYS(DATE($D141,12,31),Q$16)+1,IF(AND(YEAR(Q$16+1)&lt;$D141,$D141&lt;YEAR(R$16)),_xlfn.DAYS(DATE($D141,12,31),DATE($D141,1,1))+1,0)),0))</f>
        <v>0</v>
      </c>
      <c r="S141" s="122" cm="1">
        <f t="array" ref="S141">IF(YEAR(S$16)=$D141, S$59-SUM(_xlfn._xlws.FILTER(S$63:S140,MOD(_xlfn.SEQUENCE(ROWS(S$63:S140)),5)=4)),ROUND(S$59/_xlfn.DAYS(S$16,R$16)*IF(YEAR(R$16+1)=$D141,_xlfn.DAYS(DATE($D141,12,31),R$16)+1,IF(AND(YEAR(R$16+1)&lt;$D141,$D141&lt;YEAR(S$16)),_xlfn.DAYS(DATE($D141,12,31),DATE($D141,1,1))+1,0)),0))</f>
        <v>10683</v>
      </c>
      <c r="T141" s="122" cm="1">
        <f t="array" ref="T141">IF(YEAR(T$16)=$D141, T$59-SUM(_xlfn._xlws.FILTER(T$63:T140,MOD(_xlfn.SEQUENCE(ROWS(T$63:T140)),5)=4)),ROUND(T$59/_xlfn.DAYS(T$16,S$16)*IF(YEAR(S$16+1)=$D141,_xlfn.DAYS(DATE($D141,12,31),S$16)+1,IF(AND(YEAR(S$16+1)&lt;$D141,$D141&lt;YEAR(T$16)),_xlfn.DAYS(DATE($D141,12,31),DATE($D141,1,1))+1,0)),0))</f>
        <v>4287</v>
      </c>
      <c r="U141" s="122" cm="1">
        <f t="array" ref="U141">IF(YEAR(U$16)=$D141, U$59-SUM(_xlfn._xlws.FILTER(U$63:U140,MOD(_xlfn.SEQUENCE(ROWS(U$63:U140)),5)=4)),ROUND(U$59/_xlfn.DAYS(U$16,T$16)*IF(YEAR(T$16+1)=$D141,_xlfn.DAYS(DATE($D141,12,31),T$16)+1,IF(AND(YEAR(T$16+1)&lt;$D141,$D141&lt;YEAR(U$16)),_xlfn.DAYS(DATE($D141,12,31),DATE($D141,1,1))+1,0)),0))</f>
        <v>0</v>
      </c>
      <c r="V141" s="122" cm="1">
        <f t="array" ref="V141">IF(YEAR(V$16)=$D141, V$59-SUM(_xlfn._xlws.FILTER(V$63:V140,MOD(_xlfn.SEQUENCE(ROWS(V$63:V140)),5)=4)),ROUND(V$59/_xlfn.DAYS(V$16,U$16)*IF(YEAR(U$16+1)=$D141,_xlfn.DAYS(DATE($D141,12,31),U$16)+1,IF(AND(YEAR(U$16+1)&lt;$D141,$D141&lt;YEAR(V$16)),_xlfn.DAYS(DATE($D141,12,31),DATE($D141,1,1))+1,0)),0))</f>
        <v>0</v>
      </c>
      <c r="W141" s="122" cm="1">
        <f t="array" ref="W141">IF(YEAR(W$16)=$D141, W$59-SUM(_xlfn._xlws.FILTER(W$63:W140,MOD(_xlfn.SEQUENCE(ROWS(W$63:W140)),5)=4)),ROUND(W$59/_xlfn.DAYS(W$16,V$16)*IF(YEAR(V$16+1)=$D141,_xlfn.DAYS(DATE($D141,12,31),V$16)+1,IF(AND(YEAR(V$16+1)&lt;$D141,$D141&lt;YEAR(W$16)),_xlfn.DAYS(DATE($D141,12,31),DATE($D141,1,1))+1,0)),0))</f>
        <v>0</v>
      </c>
      <c r="X141" s="122" cm="1">
        <f t="array" ref="X141">IF(YEAR(X$16)=$D141, X$59-SUM(_xlfn._xlws.FILTER(X$63:X140,MOD(_xlfn.SEQUENCE(ROWS(X$63:X140)),5)=4)),ROUND(X$59/_xlfn.DAYS(X$16,W$16)*IF(YEAR(W$16+1)=$D141,_xlfn.DAYS(DATE($D141,12,31),W$16)+1,IF(AND(YEAR(W$16+1)&lt;$D141,$D141&lt;YEAR(X$16)),_xlfn.DAYS(DATE($D141,12,31),DATE($D141,1,1))+1,0)),0))</f>
        <v>0</v>
      </c>
    </row>
    <row r="142" spans="1:24" ht="17" hidden="1" outlineLevel="1" x14ac:dyDescent="0.25">
      <c r="A142" s="5">
        <v>33</v>
      </c>
      <c r="B142" s="129" t="s">
        <v>170</v>
      </c>
      <c r="C142" s="124" t="s">
        <v>171</v>
      </c>
      <c r="D142" s="125">
        <f t="shared" si="42"/>
        <v>2035</v>
      </c>
      <c r="E142" s="126">
        <f>E138-E141</f>
        <v>0</v>
      </c>
      <c r="F142" s="126">
        <f t="shared" ref="F142:X142" si="68">F138-F141</f>
        <v>0</v>
      </c>
      <c r="G142" s="126">
        <f t="shared" si="68"/>
        <v>0</v>
      </c>
      <c r="H142" s="126">
        <f t="shared" si="68"/>
        <v>0</v>
      </c>
      <c r="I142" s="126">
        <f t="shared" si="68"/>
        <v>0</v>
      </c>
      <c r="J142" s="126">
        <f t="shared" si="68"/>
        <v>0</v>
      </c>
      <c r="K142" s="126">
        <f t="shared" si="68"/>
        <v>0</v>
      </c>
      <c r="L142" s="126">
        <f t="shared" si="68"/>
        <v>0</v>
      </c>
      <c r="M142" s="126">
        <f t="shared" si="68"/>
        <v>0</v>
      </c>
      <c r="N142" s="126">
        <f t="shared" si="68"/>
        <v>0</v>
      </c>
      <c r="O142" s="126">
        <f t="shared" si="68"/>
        <v>0</v>
      </c>
      <c r="P142" s="126">
        <f t="shared" si="68"/>
        <v>0</v>
      </c>
      <c r="Q142" s="126">
        <f t="shared" si="68"/>
        <v>0</v>
      </c>
      <c r="R142" s="126">
        <f t="shared" si="68"/>
        <v>0</v>
      </c>
      <c r="S142" s="126">
        <f t="shared" si="68"/>
        <v>0</v>
      </c>
      <c r="T142" s="126">
        <f t="shared" si="68"/>
        <v>0</v>
      </c>
      <c r="U142" s="126">
        <f t="shared" si="68"/>
        <v>0</v>
      </c>
      <c r="V142" s="126">
        <f t="shared" si="68"/>
        <v>0</v>
      </c>
      <c r="W142" s="126">
        <f t="shared" si="68"/>
        <v>0</v>
      </c>
      <c r="X142" s="126">
        <f t="shared" si="68"/>
        <v>0</v>
      </c>
    </row>
    <row r="143" spans="1:24" ht="17" hidden="1" outlineLevel="1" x14ac:dyDescent="0.25">
      <c r="A143" s="5">
        <v>27</v>
      </c>
      <c r="B143" s="37" t="s">
        <v>162</v>
      </c>
      <c r="C143" s="114" t="s">
        <v>163</v>
      </c>
      <c r="D143" s="115">
        <f t="shared" ref="D143:D167" si="69">D138+1</f>
        <v>2036</v>
      </c>
      <c r="E143" s="116" cm="1">
        <f t="array" ref="E143">IF(YEAR(E$16)=$D143, E$44-SUM(_xlfn._xlws.FILTER(E$63:E142,MOD(_xlfn.SEQUENCE(ROWS(E$63:E142)),5)=1)),ROUND(E$44/_xlfn.DAYS(E$16,D$16)*IF(YEAR(D$16+1)=$D143,_xlfn.DAYS(DATE($D143,12,31),D$16)+1,IF(AND(YEAR(D$16+1)&lt;$D143,$D143&lt;YEAR(E$16)),_xlfn.DAYS(DATE($D143,12,31),DATE($D143,1,1))+1,0)),0))</f>
        <v>0</v>
      </c>
      <c r="F143" s="116" cm="1">
        <f t="array" ref="F143">IF(YEAR(F$16)=$D143, F$44-SUM(_xlfn._xlws.FILTER(F$63:F142,MOD(_xlfn.SEQUENCE(ROWS(F$63:F142)),5)=1)),ROUND(F$44/_xlfn.DAYS(F$16,E$16)*IF(YEAR(E$16+1)=$D143,_xlfn.DAYS(DATE($D143,12,31),E$16)+1,IF(AND(YEAR(E$16+1)&lt;$D143,$D143&lt;YEAR(F$16)),_xlfn.DAYS(DATE($D143,12,31),DATE($D143,1,1))+1,0)),0))</f>
        <v>0</v>
      </c>
      <c r="G143" s="116" cm="1">
        <f t="array" ref="G143">IF(YEAR(G$16)=$D143, G$44-SUM(_xlfn._xlws.FILTER(G$63:G142,MOD(_xlfn.SEQUENCE(ROWS(G$63:G142)),5)=1)),ROUND(G$44/_xlfn.DAYS(G$16,F$16)*IF(YEAR(F$16+1)=$D143,_xlfn.DAYS(DATE($D143,12,31),F$16)+1,IF(AND(YEAR(F$16+1)&lt;$D143,$D143&lt;YEAR(G$16)),_xlfn.DAYS(DATE($D143,12,31),DATE($D143,1,1))+1,0)),0))</f>
        <v>0</v>
      </c>
      <c r="H143" s="116" cm="1">
        <f t="array" ref="H143">IF(YEAR(H$16)=$D143, H$44-SUM(_xlfn._xlws.FILTER(H$63:H142,MOD(_xlfn.SEQUENCE(ROWS(H$63:H142)),5)=1)),ROUND(H$44/_xlfn.DAYS(H$16,G$16)*IF(YEAR(G$16+1)=$D143,_xlfn.DAYS(DATE($D143,12,31),G$16)+1,IF(AND(YEAR(G$16+1)&lt;$D143,$D143&lt;YEAR(H$16)),_xlfn.DAYS(DATE($D143,12,31),DATE($D143,1,1))+1,0)),0))</f>
        <v>0</v>
      </c>
      <c r="I143" s="116" cm="1">
        <f t="array" ref="I143">IF(YEAR(I$16)=$D143, I$44-SUM(_xlfn._xlws.FILTER(I$63:I142,MOD(_xlfn.SEQUENCE(ROWS(I$63:I142)),5)=1)),ROUND(I$44/_xlfn.DAYS(I$16,H$16)*IF(YEAR(H$16+1)=$D143,_xlfn.DAYS(DATE($D143,12,31),H$16)+1,IF(AND(YEAR(H$16+1)&lt;$D143,$D143&lt;YEAR(I$16)),_xlfn.DAYS(DATE($D143,12,31),DATE($D143,1,1))+1,0)),0))</f>
        <v>0</v>
      </c>
      <c r="J143" s="116" cm="1">
        <f t="array" ref="J143">IF(YEAR(J$16)=$D143, J$44-SUM(_xlfn._xlws.FILTER(J$63:J142,MOD(_xlfn.SEQUENCE(ROWS(J$63:J142)),5)=1)),ROUND(J$44/_xlfn.DAYS(J$16,I$16)*IF(YEAR(I$16+1)=$D143,_xlfn.DAYS(DATE($D143,12,31),I$16)+1,IF(AND(YEAR(I$16+1)&lt;$D143,$D143&lt;YEAR(J$16)),_xlfn.DAYS(DATE($D143,12,31),DATE($D143,1,1))+1,0)),0))</f>
        <v>0</v>
      </c>
      <c r="K143" s="116" cm="1">
        <f t="array" ref="K143">IF(YEAR(K$16)=$D143, K$44-SUM(_xlfn._xlws.FILTER(K$63:K142,MOD(_xlfn.SEQUENCE(ROWS(K$63:K142)),5)=1)),ROUND(K$44/_xlfn.DAYS(K$16,J$16)*IF(YEAR(J$16+1)=$D143,_xlfn.DAYS(DATE($D143,12,31),J$16)+1,IF(AND(YEAR(J$16+1)&lt;$D143,$D143&lt;YEAR(K$16)),_xlfn.DAYS(DATE($D143,12,31),DATE($D143,1,1))+1,0)),0))</f>
        <v>0</v>
      </c>
      <c r="L143" s="116" cm="1">
        <f t="array" ref="L143">IF(YEAR(L$16)=$D143, L$44-SUM(_xlfn._xlws.FILTER(L$63:L142,MOD(_xlfn.SEQUENCE(ROWS(L$63:L142)),5)=1)),ROUND(L$44/_xlfn.DAYS(L$16,K$16)*IF(YEAR(K$16+1)=$D143,_xlfn.DAYS(DATE($D143,12,31),K$16)+1,IF(AND(YEAR(K$16+1)&lt;$D143,$D143&lt;YEAR(L$16)),_xlfn.DAYS(DATE($D143,12,31),DATE($D143,1,1))+1,0)),0))</f>
        <v>0</v>
      </c>
      <c r="M143" s="116" cm="1">
        <f t="array" ref="M143">IF(YEAR(M$16)=$D143, M$44-SUM(_xlfn._xlws.FILTER(M$63:M142,MOD(_xlfn.SEQUENCE(ROWS(M$63:M142)),5)=1)),ROUND(M$44/_xlfn.DAYS(M$16,L$16)*IF(YEAR(L$16+1)=$D143,_xlfn.DAYS(DATE($D143,12,31),L$16)+1,IF(AND(YEAR(L$16+1)&lt;$D143,$D143&lt;YEAR(M$16)),_xlfn.DAYS(DATE($D143,12,31),DATE($D143,1,1))+1,0)),0))</f>
        <v>0</v>
      </c>
      <c r="N143" s="116" cm="1">
        <f t="array" ref="N143">IF(YEAR(N$16)=$D143, N$44-SUM(_xlfn._xlws.FILTER(N$63:N142,MOD(_xlfn.SEQUENCE(ROWS(N$63:N142)),5)=1)),ROUND(N$44/_xlfn.DAYS(N$16,M$16)*IF(YEAR(M$16+1)=$D143,_xlfn.DAYS(DATE($D143,12,31),M$16)+1,IF(AND(YEAR(M$16+1)&lt;$D143,$D143&lt;YEAR(N$16)),_xlfn.DAYS(DATE($D143,12,31),DATE($D143,1,1))+1,0)),0))</f>
        <v>0</v>
      </c>
      <c r="O143" s="116" cm="1">
        <f t="array" ref="O143">IF(YEAR(O$16)=$D143, O$44-SUM(_xlfn._xlws.FILTER(O$63:O142,MOD(_xlfn.SEQUENCE(ROWS(O$63:O142)),5)=1)),ROUND(O$44/_xlfn.DAYS(O$16,N$16)*IF(YEAR(N$16+1)=$D143,_xlfn.DAYS(DATE($D143,12,31),N$16)+1,IF(AND(YEAR(N$16+1)&lt;$D143,$D143&lt;YEAR(O$16)),_xlfn.DAYS(DATE($D143,12,31),DATE($D143,1,1))+1,0)),0))</f>
        <v>0</v>
      </c>
      <c r="P143" s="116" cm="1">
        <f t="array" ref="P143">IF(YEAR(P$16)=$D143, P$44-SUM(_xlfn._xlws.FILTER(P$63:P142,MOD(_xlfn.SEQUENCE(ROWS(P$63:P142)),5)=1)),ROUND(P$44/_xlfn.DAYS(P$16,O$16)*IF(YEAR(O$16+1)=$D143,_xlfn.DAYS(DATE($D143,12,31),O$16)+1,IF(AND(YEAR(O$16+1)&lt;$D143,$D143&lt;YEAR(P$16)),_xlfn.DAYS(DATE($D143,12,31),DATE($D143,1,1))+1,0)),0))</f>
        <v>0</v>
      </c>
      <c r="Q143" s="116" cm="1">
        <f t="array" ref="Q143">IF(YEAR(Q$16)=$D143, Q$44-SUM(_xlfn._xlws.FILTER(Q$63:Q142,MOD(_xlfn.SEQUENCE(ROWS(Q$63:Q142)),5)=1)),ROUND(Q$44/_xlfn.DAYS(Q$16,P$16)*IF(YEAR(P$16+1)=$D143,_xlfn.DAYS(DATE($D143,12,31),P$16)+1,IF(AND(YEAR(P$16+1)&lt;$D143,$D143&lt;YEAR(Q$16)),_xlfn.DAYS(DATE($D143,12,31),DATE($D143,1,1))+1,0)),0))</f>
        <v>0</v>
      </c>
      <c r="R143" s="116" cm="1">
        <f t="array" ref="R143">IF(YEAR(R$16)=$D143, R$44-SUM(_xlfn._xlws.FILTER(R$63:R142,MOD(_xlfn.SEQUENCE(ROWS(R$63:R142)),5)=1)),ROUND(R$44/_xlfn.DAYS(R$16,Q$16)*IF(YEAR(Q$16+1)=$D143,_xlfn.DAYS(DATE($D143,12,31),Q$16)+1,IF(AND(YEAR(Q$16+1)&lt;$D143,$D143&lt;YEAR(R$16)),_xlfn.DAYS(DATE($D143,12,31),DATE($D143,1,1))+1,0)),0))</f>
        <v>0</v>
      </c>
      <c r="S143" s="116" cm="1">
        <f t="array" ref="S143">IF(YEAR(S$16)=$D143, S$44-SUM(_xlfn._xlws.FILTER(S$63:S142,MOD(_xlfn.SEQUENCE(ROWS(S$63:S142)),5)=1)),ROUND(S$44/_xlfn.DAYS(S$16,R$16)*IF(YEAR(R$16+1)=$D143,_xlfn.DAYS(DATE($D143,12,31),R$16)+1,IF(AND(YEAR(R$16+1)&lt;$D143,$D143&lt;YEAR(S$16)),_xlfn.DAYS(DATE($D143,12,31),DATE($D143,1,1))+1,0)),0))</f>
        <v>0</v>
      </c>
      <c r="T143" s="116" cm="1">
        <f t="array" ref="T143">IF(YEAR(T$16)=$D143, T$44-SUM(_xlfn._xlws.FILTER(T$63:T142,MOD(_xlfn.SEQUENCE(ROWS(T$63:T142)),5)=1)),ROUND(T$44/_xlfn.DAYS(T$16,S$16)*IF(YEAR(S$16+1)=$D143,_xlfn.DAYS(DATE($D143,12,31),S$16)+1,IF(AND(YEAR(S$16+1)&lt;$D143,$D143&lt;YEAR(T$16)),_xlfn.DAYS(DATE($D143,12,31),DATE($D143,1,1))+1,0)),0))</f>
        <v>10240</v>
      </c>
      <c r="U143" s="116" cm="1">
        <f t="array" ref="U143">IF(YEAR(U$16)=$D143, U$44-SUM(_xlfn._xlws.FILTER(U$63:U142,MOD(_xlfn.SEQUENCE(ROWS(U$63:U142)),5)=1)),ROUND(U$44/_xlfn.DAYS(U$16,T$16)*IF(YEAR(T$16+1)=$D143,_xlfn.DAYS(DATE($D143,12,31),T$16)+1,IF(AND(YEAR(T$16+1)&lt;$D143,$D143&lt;YEAR(U$16)),_xlfn.DAYS(DATE($D143,12,31),DATE($D143,1,1))+1,0)),0))</f>
        <v>4096</v>
      </c>
      <c r="V143" s="116" cm="1">
        <f t="array" ref="V143">IF(YEAR(V$16)=$D143, V$44-SUM(_xlfn._xlws.FILTER(V$63:V142,MOD(_xlfn.SEQUENCE(ROWS(V$63:V142)),5)=1)),ROUND(V$44/_xlfn.DAYS(V$16,U$16)*IF(YEAR(U$16+1)=$D143,_xlfn.DAYS(DATE($D143,12,31),U$16)+1,IF(AND(YEAR(U$16+1)&lt;$D143,$D143&lt;YEAR(V$16)),_xlfn.DAYS(DATE($D143,12,31),DATE($D143,1,1))+1,0)),0))</f>
        <v>0</v>
      </c>
      <c r="W143" s="116" cm="1">
        <f t="array" ref="W143">IF(YEAR(W$16)=$D143, W$44-SUM(_xlfn._xlws.FILTER(W$63:W142,MOD(_xlfn.SEQUENCE(ROWS(W$63:W142)),5)=1)),ROUND(W$44/_xlfn.DAYS(W$16,V$16)*IF(YEAR(V$16+1)=$D143,_xlfn.DAYS(DATE($D143,12,31),V$16)+1,IF(AND(YEAR(V$16+1)&lt;$D143,$D143&lt;YEAR(W$16)),_xlfn.DAYS(DATE($D143,12,31),DATE($D143,1,1))+1,0)),0))</f>
        <v>0</v>
      </c>
      <c r="X143" s="116" cm="1">
        <f t="array" ref="X143">IF(YEAR(X$16)=$D143, X$44-SUM(_xlfn._xlws.FILTER(X$63:X142,MOD(_xlfn.SEQUENCE(ROWS(X$63:X142)),5)=1)),ROUND(X$44/_xlfn.DAYS(X$16,W$16)*IF(YEAR(W$16+1)=$D143,_xlfn.DAYS(DATE($D143,12,31),W$16)+1,IF(AND(YEAR(W$16+1)&lt;$D143,$D143&lt;YEAR(X$16)),_xlfn.DAYS(DATE($D143,12,31),DATE($D143,1,1))+1,0)),0))</f>
        <v>0</v>
      </c>
    </row>
    <row r="144" spans="1:24" ht="17" hidden="1" outlineLevel="1" x14ac:dyDescent="0.25">
      <c r="A144" s="5">
        <v>28</v>
      </c>
      <c r="B144" s="129" t="s">
        <v>164</v>
      </c>
      <c r="C144" s="114" t="s">
        <v>165</v>
      </c>
      <c r="D144" s="115">
        <f t="shared" si="69"/>
        <v>2036</v>
      </c>
      <c r="E144" s="116" cm="1">
        <f t="array" ref="E144">IF(YEAR(E$16)=$D144, E$46-SUM(_xlfn._xlws.FILTER(E$63:E143,MOD(_xlfn.SEQUENCE(ROWS(E$63:E143)),5)=2)),ROUND(E$46/_xlfn.DAYS(E$16,D$16)*IF(YEAR(D$16+1)=$D144,_xlfn.DAYS(DATE($D144,12,31),D$16)+1,IF(AND(YEAR(D$16+1)&lt;$D144,$D144&lt;YEAR(E$16)),_xlfn.DAYS(DATE($D144,12,31),DATE($D144,1,1))+1,0)),0))</f>
        <v>0</v>
      </c>
      <c r="F144" s="116" cm="1">
        <f t="array" ref="F144">IF(YEAR(F$16)=$D144, F$46-SUM(_xlfn._xlws.FILTER(F$63:F143,MOD(_xlfn.SEQUENCE(ROWS(F$63:F143)),5)=2)),ROUND(F$46/_xlfn.DAYS(F$16,E$16)*IF(YEAR(E$16+1)=$D144,_xlfn.DAYS(DATE($D144,12,31),E$16)+1,IF(AND(YEAR(E$16+1)&lt;$D144,$D144&lt;YEAR(F$16)),_xlfn.DAYS(DATE($D144,12,31),DATE($D144,1,1))+1,0)),0))</f>
        <v>0</v>
      </c>
      <c r="G144" s="116" cm="1">
        <f t="array" ref="G144">IF(YEAR(G$16)=$D144, G$46-SUM(_xlfn._xlws.FILTER(G$63:G143,MOD(_xlfn.SEQUENCE(ROWS(G$63:G143)),5)=2)),ROUND(G$46/_xlfn.DAYS(G$16,F$16)*IF(YEAR(F$16+1)=$D144,_xlfn.DAYS(DATE($D144,12,31),F$16)+1,IF(AND(YEAR(F$16+1)&lt;$D144,$D144&lt;YEAR(G$16)),_xlfn.DAYS(DATE($D144,12,31),DATE($D144,1,1))+1,0)),0))</f>
        <v>0</v>
      </c>
      <c r="H144" s="116" cm="1">
        <f t="array" ref="H144">IF(YEAR(H$16)=$D144, H$46-SUM(_xlfn._xlws.FILTER(H$63:H143,MOD(_xlfn.SEQUENCE(ROWS(H$63:H143)),5)=2)),ROUND(H$46/_xlfn.DAYS(H$16,G$16)*IF(YEAR(G$16+1)=$D144,_xlfn.DAYS(DATE($D144,12,31),G$16)+1,IF(AND(YEAR(G$16+1)&lt;$D144,$D144&lt;YEAR(H$16)),_xlfn.DAYS(DATE($D144,12,31),DATE($D144,1,1))+1,0)),0))</f>
        <v>0</v>
      </c>
      <c r="I144" s="116" cm="1">
        <f t="array" ref="I144">IF(YEAR(I$16)=$D144, I$46-SUM(_xlfn._xlws.FILTER(I$63:I143,MOD(_xlfn.SEQUENCE(ROWS(I$63:I143)),5)=2)),ROUND(I$46/_xlfn.DAYS(I$16,H$16)*IF(YEAR(H$16+1)=$D144,_xlfn.DAYS(DATE($D144,12,31),H$16)+1,IF(AND(YEAR(H$16+1)&lt;$D144,$D144&lt;YEAR(I$16)),_xlfn.DAYS(DATE($D144,12,31),DATE($D144,1,1))+1,0)),0))</f>
        <v>0</v>
      </c>
      <c r="J144" s="116" cm="1">
        <f t="array" ref="J144">IF(YEAR(J$16)=$D144, J$46-SUM(_xlfn._xlws.FILTER(J$63:J143,MOD(_xlfn.SEQUENCE(ROWS(J$63:J143)),5)=2)),ROUND(J$46/_xlfn.DAYS(J$16,I$16)*IF(YEAR(I$16+1)=$D144,_xlfn.DAYS(DATE($D144,12,31),I$16)+1,IF(AND(YEAR(I$16+1)&lt;$D144,$D144&lt;YEAR(J$16)),_xlfn.DAYS(DATE($D144,12,31),DATE($D144,1,1))+1,0)),0))</f>
        <v>0</v>
      </c>
      <c r="K144" s="116" cm="1">
        <f t="array" ref="K144">IF(YEAR(K$16)=$D144, K$46-SUM(_xlfn._xlws.FILTER(K$63:K143,MOD(_xlfn.SEQUENCE(ROWS(K$63:K143)),5)=2)),ROUND(K$46/_xlfn.DAYS(K$16,J$16)*IF(YEAR(J$16+1)=$D144,_xlfn.DAYS(DATE($D144,12,31),J$16)+1,IF(AND(YEAR(J$16+1)&lt;$D144,$D144&lt;YEAR(K$16)),_xlfn.DAYS(DATE($D144,12,31),DATE($D144,1,1))+1,0)),0))</f>
        <v>0</v>
      </c>
      <c r="L144" s="116" cm="1">
        <f t="array" ref="L144">IF(YEAR(L$16)=$D144, L$46-SUM(_xlfn._xlws.FILTER(L$63:L143,MOD(_xlfn.SEQUENCE(ROWS(L$63:L143)),5)=2)),ROUND(L$46/_xlfn.DAYS(L$16,K$16)*IF(YEAR(K$16+1)=$D144,_xlfn.DAYS(DATE($D144,12,31),K$16)+1,IF(AND(YEAR(K$16+1)&lt;$D144,$D144&lt;YEAR(L$16)),_xlfn.DAYS(DATE($D144,12,31),DATE($D144,1,1))+1,0)),0))</f>
        <v>0</v>
      </c>
      <c r="M144" s="116" cm="1">
        <f t="array" ref="M144">IF(YEAR(M$16)=$D144, M$46-SUM(_xlfn._xlws.FILTER(M$63:M143,MOD(_xlfn.SEQUENCE(ROWS(M$63:M143)),5)=2)),ROUND(M$46/_xlfn.DAYS(M$16,L$16)*IF(YEAR(L$16+1)=$D144,_xlfn.DAYS(DATE($D144,12,31),L$16)+1,IF(AND(YEAR(L$16+1)&lt;$D144,$D144&lt;YEAR(M$16)),_xlfn.DAYS(DATE($D144,12,31),DATE($D144,1,1))+1,0)),0))</f>
        <v>0</v>
      </c>
      <c r="N144" s="116" cm="1">
        <f t="array" ref="N144">IF(YEAR(N$16)=$D144, N$46-SUM(_xlfn._xlws.FILTER(N$63:N143,MOD(_xlfn.SEQUENCE(ROWS(N$63:N143)),5)=2)),ROUND(N$46/_xlfn.DAYS(N$16,M$16)*IF(YEAR(M$16+1)=$D144,_xlfn.DAYS(DATE($D144,12,31),M$16)+1,IF(AND(YEAR(M$16+1)&lt;$D144,$D144&lt;YEAR(N$16)),_xlfn.DAYS(DATE($D144,12,31),DATE($D144,1,1))+1,0)),0))</f>
        <v>0</v>
      </c>
      <c r="O144" s="116" cm="1">
        <f t="array" ref="O144">IF(YEAR(O$16)=$D144, O$46-SUM(_xlfn._xlws.FILTER(O$63:O143,MOD(_xlfn.SEQUENCE(ROWS(O$63:O143)),5)=2)),ROUND(O$46/_xlfn.DAYS(O$16,N$16)*IF(YEAR(N$16+1)=$D144,_xlfn.DAYS(DATE($D144,12,31),N$16)+1,IF(AND(YEAR(N$16+1)&lt;$D144,$D144&lt;YEAR(O$16)),_xlfn.DAYS(DATE($D144,12,31),DATE($D144,1,1))+1,0)),0))</f>
        <v>0</v>
      </c>
      <c r="P144" s="116" cm="1">
        <f t="array" ref="P144">IF(YEAR(P$16)=$D144, P$46-SUM(_xlfn._xlws.FILTER(P$63:P143,MOD(_xlfn.SEQUENCE(ROWS(P$63:P143)),5)=2)),ROUND(P$46/_xlfn.DAYS(P$16,O$16)*IF(YEAR(O$16+1)=$D144,_xlfn.DAYS(DATE($D144,12,31),O$16)+1,IF(AND(YEAR(O$16+1)&lt;$D144,$D144&lt;YEAR(P$16)),_xlfn.DAYS(DATE($D144,12,31),DATE($D144,1,1))+1,0)),0))</f>
        <v>0</v>
      </c>
      <c r="Q144" s="116" cm="1">
        <f t="array" ref="Q144">IF(YEAR(Q$16)=$D144, Q$46-SUM(_xlfn._xlws.FILTER(Q$63:Q143,MOD(_xlfn.SEQUENCE(ROWS(Q$63:Q143)),5)=2)),ROUND(Q$46/_xlfn.DAYS(Q$16,P$16)*IF(YEAR(P$16+1)=$D144,_xlfn.DAYS(DATE($D144,12,31),P$16)+1,IF(AND(YEAR(P$16+1)&lt;$D144,$D144&lt;YEAR(Q$16)),_xlfn.DAYS(DATE($D144,12,31),DATE($D144,1,1))+1,0)),0))</f>
        <v>0</v>
      </c>
      <c r="R144" s="116" cm="1">
        <f t="array" ref="R144">IF(YEAR(R$16)=$D144, R$46-SUM(_xlfn._xlws.FILTER(R$63:R143,MOD(_xlfn.SEQUENCE(ROWS(R$63:R143)),5)=2)),ROUND(R$46/_xlfn.DAYS(R$16,Q$16)*IF(YEAR(Q$16+1)=$D144,_xlfn.DAYS(DATE($D144,12,31),Q$16)+1,IF(AND(YEAR(Q$16+1)&lt;$D144,$D144&lt;YEAR(R$16)),_xlfn.DAYS(DATE($D144,12,31),DATE($D144,1,1))+1,0)),0))</f>
        <v>0</v>
      </c>
      <c r="S144" s="116" cm="1">
        <f t="array" ref="S144">IF(YEAR(S$16)=$D144, S$46-SUM(_xlfn._xlws.FILTER(S$63:S143,MOD(_xlfn.SEQUENCE(ROWS(S$63:S143)),5)=2)),ROUND(S$46/_xlfn.DAYS(S$16,R$16)*IF(YEAR(R$16+1)=$D144,_xlfn.DAYS(DATE($D144,12,31),R$16)+1,IF(AND(YEAR(R$16+1)&lt;$D144,$D144&lt;YEAR(S$16)),_xlfn.DAYS(DATE($D144,12,31),DATE($D144,1,1))+1,0)),0))</f>
        <v>0</v>
      </c>
      <c r="T144" s="116" cm="1">
        <f t="array" ref="T144">IF(YEAR(T$16)=$D144, T$46-SUM(_xlfn._xlws.FILTER(T$63:T143,MOD(_xlfn.SEQUENCE(ROWS(T$63:T143)),5)=2)),ROUND(T$46/_xlfn.DAYS(T$16,S$16)*IF(YEAR(S$16+1)=$D144,_xlfn.DAYS(DATE($D144,12,31),S$16)+1,IF(AND(YEAR(S$16+1)&lt;$D144,$D144&lt;YEAR(T$16)),_xlfn.DAYS(DATE($D144,12,31),DATE($D144,1,1))+1,0)),0))</f>
        <v>1537</v>
      </c>
      <c r="U144" s="116" cm="1">
        <f t="array" ref="U144">IF(YEAR(U$16)=$D144, U$46-SUM(_xlfn._xlws.FILTER(U$63:U143,MOD(_xlfn.SEQUENCE(ROWS(U$63:U143)),5)=2)),ROUND(U$46/_xlfn.DAYS(U$16,T$16)*IF(YEAR(T$16+1)=$D144,_xlfn.DAYS(DATE($D144,12,31),T$16)+1,IF(AND(YEAR(T$16+1)&lt;$D144,$D144&lt;YEAR(U$16)),_xlfn.DAYS(DATE($D144,12,31),DATE($D144,1,1))+1,0)),0))</f>
        <v>615</v>
      </c>
      <c r="V144" s="116" cm="1">
        <f t="array" ref="V144">IF(YEAR(V$16)=$D144, V$46-SUM(_xlfn._xlws.FILTER(V$63:V143,MOD(_xlfn.SEQUENCE(ROWS(V$63:V143)),5)=2)),ROUND(V$46/_xlfn.DAYS(V$16,U$16)*IF(YEAR(U$16+1)=$D144,_xlfn.DAYS(DATE($D144,12,31),U$16)+1,IF(AND(YEAR(U$16+1)&lt;$D144,$D144&lt;YEAR(V$16)),_xlfn.DAYS(DATE($D144,12,31),DATE($D144,1,1))+1,0)),0))</f>
        <v>0</v>
      </c>
      <c r="W144" s="116" cm="1">
        <f t="array" ref="W144">IF(YEAR(W$16)=$D144, W$46-SUM(_xlfn._xlws.FILTER(W$63:W143,MOD(_xlfn.SEQUENCE(ROWS(W$63:W143)),5)=2)),ROUND(W$46/_xlfn.DAYS(W$16,V$16)*IF(YEAR(V$16+1)=$D144,_xlfn.DAYS(DATE($D144,12,31),V$16)+1,IF(AND(YEAR(V$16+1)&lt;$D144,$D144&lt;YEAR(W$16)),_xlfn.DAYS(DATE($D144,12,31),DATE($D144,1,1))+1,0)),0))</f>
        <v>0</v>
      </c>
      <c r="X144" s="116" cm="1">
        <f t="array" ref="X144">IF(YEAR(X$16)=$D144, X$46-SUM(_xlfn._xlws.FILTER(X$63:X143,MOD(_xlfn.SEQUENCE(ROWS(X$63:X143)),5)=2)),ROUND(X$46/_xlfn.DAYS(X$16,W$16)*IF(YEAR(W$16+1)=$D144,_xlfn.DAYS(DATE($D144,12,31),W$16)+1,IF(AND(YEAR(W$16+1)&lt;$D144,$D144&lt;YEAR(X$16)),_xlfn.DAYS(DATE($D144,12,31),DATE($D144,1,1))+1,0)),0))</f>
        <v>0</v>
      </c>
    </row>
    <row r="145" spans="1:24" ht="17" hidden="1" outlineLevel="1" x14ac:dyDescent="0.25">
      <c r="A145" s="5">
        <v>29</v>
      </c>
      <c r="B145" s="129" t="s">
        <v>166</v>
      </c>
      <c r="C145" s="114" t="s">
        <v>167</v>
      </c>
      <c r="D145" s="115">
        <f t="shared" si="69"/>
        <v>2036</v>
      </c>
      <c r="E145" s="116">
        <f>E143-E144</f>
        <v>0</v>
      </c>
      <c r="F145" s="116">
        <f t="shared" ref="F145:X145" si="70">F143-F144</f>
        <v>0</v>
      </c>
      <c r="G145" s="116">
        <f t="shared" si="70"/>
        <v>0</v>
      </c>
      <c r="H145" s="116">
        <f t="shared" si="70"/>
        <v>0</v>
      </c>
      <c r="I145" s="116">
        <f t="shared" si="70"/>
        <v>0</v>
      </c>
      <c r="J145" s="116">
        <f t="shared" si="70"/>
        <v>0</v>
      </c>
      <c r="K145" s="116">
        <f t="shared" si="70"/>
        <v>0</v>
      </c>
      <c r="L145" s="116">
        <f t="shared" si="70"/>
        <v>0</v>
      </c>
      <c r="M145" s="116">
        <f t="shared" si="70"/>
        <v>0</v>
      </c>
      <c r="N145" s="116">
        <f t="shared" si="70"/>
        <v>0</v>
      </c>
      <c r="O145" s="116">
        <f t="shared" si="70"/>
        <v>0</v>
      </c>
      <c r="P145" s="116">
        <f t="shared" si="70"/>
        <v>0</v>
      </c>
      <c r="Q145" s="116">
        <f t="shared" si="70"/>
        <v>0</v>
      </c>
      <c r="R145" s="116">
        <f t="shared" si="70"/>
        <v>0</v>
      </c>
      <c r="S145" s="116">
        <f t="shared" si="70"/>
        <v>0</v>
      </c>
      <c r="T145" s="116">
        <f t="shared" si="70"/>
        <v>8703</v>
      </c>
      <c r="U145" s="116">
        <f t="shared" si="70"/>
        <v>3481</v>
      </c>
      <c r="V145" s="116">
        <f t="shared" si="70"/>
        <v>0</v>
      </c>
      <c r="W145" s="116">
        <f t="shared" si="70"/>
        <v>0</v>
      </c>
      <c r="X145" s="116">
        <f t="shared" si="70"/>
        <v>0</v>
      </c>
    </row>
    <row r="146" spans="1:24" ht="17" hidden="1" outlineLevel="1" x14ac:dyDescent="0.25">
      <c r="A146" s="5">
        <v>31</v>
      </c>
      <c r="B146" s="129" t="s">
        <v>168</v>
      </c>
      <c r="C146" s="114" t="s">
        <v>169</v>
      </c>
      <c r="D146" s="115">
        <f t="shared" si="69"/>
        <v>2036</v>
      </c>
      <c r="E146" s="116" cm="1">
        <f t="array" ref="E146">IF(YEAR(E$16)=$D146, E$59-SUM(_xlfn._xlws.FILTER(E$63:E145,MOD(_xlfn.SEQUENCE(ROWS(E$63:E145)),5)=4)),ROUND(E$59/_xlfn.DAYS(E$16,D$16)*IF(YEAR(D$16+1)=$D146,_xlfn.DAYS(DATE($D146,12,31),D$16)+1,IF(AND(YEAR(D$16+1)&lt;$D146,$D146&lt;YEAR(E$16)),_xlfn.DAYS(DATE($D146,12,31),DATE($D146,1,1))+1,0)),0))</f>
        <v>0</v>
      </c>
      <c r="F146" s="116" cm="1">
        <f t="array" ref="F146">IF(YEAR(F$16)=$D146, F$59-SUM(_xlfn._xlws.FILTER(F$63:F145,MOD(_xlfn.SEQUENCE(ROWS(F$63:F145)),5)=4)),ROUND(F$59/_xlfn.DAYS(F$16,E$16)*IF(YEAR(E$16+1)=$D146,_xlfn.DAYS(DATE($D146,12,31),E$16)+1,IF(AND(YEAR(E$16+1)&lt;$D146,$D146&lt;YEAR(F$16)),_xlfn.DAYS(DATE($D146,12,31),DATE($D146,1,1))+1,0)),0))</f>
        <v>0</v>
      </c>
      <c r="G146" s="116" cm="1">
        <f t="array" ref="G146">IF(YEAR(G$16)=$D146, G$59-SUM(_xlfn._xlws.FILTER(G$63:G145,MOD(_xlfn.SEQUENCE(ROWS(G$63:G145)),5)=4)),ROUND(G$59/_xlfn.DAYS(G$16,F$16)*IF(YEAR(F$16+1)=$D146,_xlfn.DAYS(DATE($D146,12,31),F$16)+1,IF(AND(YEAR(F$16+1)&lt;$D146,$D146&lt;YEAR(G$16)),_xlfn.DAYS(DATE($D146,12,31),DATE($D146,1,1))+1,0)),0))</f>
        <v>0</v>
      </c>
      <c r="H146" s="116" cm="1">
        <f t="array" ref="H146">IF(YEAR(H$16)=$D146, H$59-SUM(_xlfn._xlws.FILTER(H$63:H145,MOD(_xlfn.SEQUENCE(ROWS(H$63:H145)),5)=4)),ROUND(H$59/_xlfn.DAYS(H$16,G$16)*IF(YEAR(G$16+1)=$D146,_xlfn.DAYS(DATE($D146,12,31),G$16)+1,IF(AND(YEAR(G$16+1)&lt;$D146,$D146&lt;YEAR(H$16)),_xlfn.DAYS(DATE($D146,12,31),DATE($D146,1,1))+1,0)),0))</f>
        <v>0</v>
      </c>
      <c r="I146" s="116" cm="1">
        <f t="array" ref="I146">IF(YEAR(I$16)=$D146, I$59-SUM(_xlfn._xlws.FILTER(I$63:I145,MOD(_xlfn.SEQUENCE(ROWS(I$63:I145)),5)=4)),ROUND(I$59/_xlfn.DAYS(I$16,H$16)*IF(YEAR(H$16+1)=$D146,_xlfn.DAYS(DATE($D146,12,31),H$16)+1,IF(AND(YEAR(H$16+1)&lt;$D146,$D146&lt;YEAR(I$16)),_xlfn.DAYS(DATE($D146,12,31),DATE($D146,1,1))+1,0)),0))</f>
        <v>0</v>
      </c>
      <c r="J146" s="116" cm="1">
        <f t="array" ref="J146">IF(YEAR(J$16)=$D146, J$59-SUM(_xlfn._xlws.FILTER(J$63:J145,MOD(_xlfn.SEQUENCE(ROWS(J$63:J145)),5)=4)),ROUND(J$59/_xlfn.DAYS(J$16,I$16)*IF(YEAR(I$16+1)=$D146,_xlfn.DAYS(DATE($D146,12,31),I$16)+1,IF(AND(YEAR(I$16+1)&lt;$D146,$D146&lt;YEAR(J$16)),_xlfn.DAYS(DATE($D146,12,31),DATE($D146,1,1))+1,0)),0))</f>
        <v>0</v>
      </c>
      <c r="K146" s="116" cm="1">
        <f t="array" ref="K146">IF(YEAR(K$16)=$D146, K$59-SUM(_xlfn._xlws.FILTER(K$63:K145,MOD(_xlfn.SEQUENCE(ROWS(K$63:K145)),5)=4)),ROUND(K$59/_xlfn.DAYS(K$16,J$16)*IF(YEAR(J$16+1)=$D146,_xlfn.DAYS(DATE($D146,12,31),J$16)+1,IF(AND(YEAR(J$16+1)&lt;$D146,$D146&lt;YEAR(K$16)),_xlfn.DAYS(DATE($D146,12,31),DATE($D146,1,1))+1,0)),0))</f>
        <v>0</v>
      </c>
      <c r="L146" s="116" cm="1">
        <f t="array" ref="L146">IF(YEAR(L$16)=$D146, L$59-SUM(_xlfn._xlws.FILTER(L$63:L145,MOD(_xlfn.SEQUENCE(ROWS(L$63:L145)),5)=4)),ROUND(L$59/_xlfn.DAYS(L$16,K$16)*IF(YEAR(K$16+1)=$D146,_xlfn.DAYS(DATE($D146,12,31),K$16)+1,IF(AND(YEAR(K$16+1)&lt;$D146,$D146&lt;YEAR(L$16)),_xlfn.DAYS(DATE($D146,12,31),DATE($D146,1,1))+1,0)),0))</f>
        <v>0</v>
      </c>
      <c r="M146" s="116" cm="1">
        <f t="array" ref="M146">IF(YEAR(M$16)=$D146, M$59-SUM(_xlfn._xlws.FILTER(M$63:M145,MOD(_xlfn.SEQUENCE(ROWS(M$63:M145)),5)=4)),ROUND(M$59/_xlfn.DAYS(M$16,L$16)*IF(YEAR(L$16+1)=$D146,_xlfn.DAYS(DATE($D146,12,31),L$16)+1,IF(AND(YEAR(L$16+1)&lt;$D146,$D146&lt;YEAR(M$16)),_xlfn.DAYS(DATE($D146,12,31),DATE($D146,1,1))+1,0)),0))</f>
        <v>0</v>
      </c>
      <c r="N146" s="116" cm="1">
        <f t="array" ref="N146">IF(YEAR(N$16)=$D146, N$59-SUM(_xlfn._xlws.FILTER(N$63:N145,MOD(_xlfn.SEQUENCE(ROWS(N$63:N145)),5)=4)),ROUND(N$59/_xlfn.DAYS(N$16,M$16)*IF(YEAR(M$16+1)=$D146,_xlfn.DAYS(DATE($D146,12,31),M$16)+1,IF(AND(YEAR(M$16+1)&lt;$D146,$D146&lt;YEAR(N$16)),_xlfn.DAYS(DATE($D146,12,31),DATE($D146,1,1))+1,0)),0))</f>
        <v>0</v>
      </c>
      <c r="O146" s="116" cm="1">
        <f t="array" ref="O146">IF(YEAR(O$16)=$D146, O$59-SUM(_xlfn._xlws.FILTER(O$63:O145,MOD(_xlfn.SEQUENCE(ROWS(O$63:O145)),5)=4)),ROUND(O$59/_xlfn.DAYS(O$16,N$16)*IF(YEAR(N$16+1)=$D146,_xlfn.DAYS(DATE($D146,12,31),N$16)+1,IF(AND(YEAR(N$16+1)&lt;$D146,$D146&lt;YEAR(O$16)),_xlfn.DAYS(DATE($D146,12,31),DATE($D146,1,1))+1,0)),0))</f>
        <v>0</v>
      </c>
      <c r="P146" s="116" cm="1">
        <f t="array" ref="P146">IF(YEAR(P$16)=$D146, P$59-SUM(_xlfn._xlws.FILTER(P$63:P145,MOD(_xlfn.SEQUENCE(ROWS(P$63:P145)),5)=4)),ROUND(P$59/_xlfn.DAYS(P$16,O$16)*IF(YEAR(O$16+1)=$D146,_xlfn.DAYS(DATE($D146,12,31),O$16)+1,IF(AND(YEAR(O$16+1)&lt;$D146,$D146&lt;YEAR(P$16)),_xlfn.DAYS(DATE($D146,12,31),DATE($D146,1,1))+1,0)),0))</f>
        <v>0</v>
      </c>
      <c r="Q146" s="116" cm="1">
        <f t="array" ref="Q146">IF(YEAR(Q$16)=$D146, Q$59-SUM(_xlfn._xlws.FILTER(Q$63:Q145,MOD(_xlfn.SEQUENCE(ROWS(Q$63:Q145)),5)=4)),ROUND(Q$59/_xlfn.DAYS(Q$16,P$16)*IF(YEAR(P$16+1)=$D146,_xlfn.DAYS(DATE($D146,12,31),P$16)+1,IF(AND(YEAR(P$16+1)&lt;$D146,$D146&lt;YEAR(Q$16)),_xlfn.DAYS(DATE($D146,12,31),DATE($D146,1,1))+1,0)),0))</f>
        <v>0</v>
      </c>
      <c r="R146" s="116" cm="1">
        <f t="array" ref="R146">IF(YEAR(R$16)=$D146, R$59-SUM(_xlfn._xlws.FILTER(R$63:R145,MOD(_xlfn.SEQUENCE(ROWS(R$63:R145)),5)=4)),ROUND(R$59/_xlfn.DAYS(R$16,Q$16)*IF(YEAR(Q$16+1)=$D146,_xlfn.DAYS(DATE($D146,12,31),Q$16)+1,IF(AND(YEAR(Q$16+1)&lt;$D146,$D146&lt;YEAR(R$16)),_xlfn.DAYS(DATE($D146,12,31),DATE($D146,1,1))+1,0)),0))</f>
        <v>0</v>
      </c>
      <c r="S146" s="116" cm="1">
        <f t="array" ref="S146">IF(YEAR(S$16)=$D146, S$59-SUM(_xlfn._xlws.FILTER(S$63:S145,MOD(_xlfn.SEQUENCE(ROWS(S$63:S145)),5)=4)),ROUND(S$59/_xlfn.DAYS(S$16,R$16)*IF(YEAR(R$16+1)=$D146,_xlfn.DAYS(DATE($D146,12,31),R$16)+1,IF(AND(YEAR(R$16+1)&lt;$D146,$D146&lt;YEAR(S$16)),_xlfn.DAYS(DATE($D146,12,31),DATE($D146,1,1))+1,0)),0))</f>
        <v>0</v>
      </c>
      <c r="T146" s="116" cm="1">
        <f t="array" ref="T146">IF(YEAR(T$16)=$D146, T$59-SUM(_xlfn._xlws.FILTER(T$63:T145,MOD(_xlfn.SEQUENCE(ROWS(T$63:T145)),5)=4)),ROUND(T$59/_xlfn.DAYS(T$16,S$16)*IF(YEAR(S$16+1)=$D146,_xlfn.DAYS(DATE($D146,12,31),S$16)+1,IF(AND(YEAR(S$16+1)&lt;$D146,$D146&lt;YEAR(T$16)),_xlfn.DAYS(DATE($D146,12,31),DATE($D146,1,1))+1,0)),0))</f>
        <v>10240</v>
      </c>
      <c r="U146" s="116" cm="1">
        <f t="array" ref="U146">IF(YEAR(U$16)=$D146, U$59-SUM(_xlfn._xlws.FILTER(U$63:U145,MOD(_xlfn.SEQUENCE(ROWS(U$63:U145)),5)=4)),ROUND(U$59/_xlfn.DAYS(U$16,T$16)*IF(YEAR(T$16+1)=$D146,_xlfn.DAYS(DATE($D146,12,31),T$16)+1,IF(AND(YEAR(T$16+1)&lt;$D146,$D146&lt;YEAR(U$16)),_xlfn.DAYS(DATE($D146,12,31),DATE($D146,1,1))+1,0)),0))</f>
        <v>4096</v>
      </c>
      <c r="V146" s="116" cm="1">
        <f t="array" ref="V146">IF(YEAR(V$16)=$D146, V$59-SUM(_xlfn._xlws.FILTER(V$63:V145,MOD(_xlfn.SEQUENCE(ROWS(V$63:V145)),5)=4)),ROUND(V$59/_xlfn.DAYS(V$16,U$16)*IF(YEAR(U$16+1)=$D146,_xlfn.DAYS(DATE($D146,12,31),U$16)+1,IF(AND(YEAR(U$16+1)&lt;$D146,$D146&lt;YEAR(V$16)),_xlfn.DAYS(DATE($D146,12,31),DATE($D146,1,1))+1,0)),0))</f>
        <v>0</v>
      </c>
      <c r="W146" s="116" cm="1">
        <f t="array" ref="W146">IF(YEAR(W$16)=$D146, W$59-SUM(_xlfn._xlws.FILTER(W$63:W145,MOD(_xlfn.SEQUENCE(ROWS(W$63:W145)),5)=4)),ROUND(W$59/_xlfn.DAYS(W$16,V$16)*IF(YEAR(V$16+1)=$D146,_xlfn.DAYS(DATE($D146,12,31),V$16)+1,IF(AND(YEAR(V$16+1)&lt;$D146,$D146&lt;YEAR(W$16)),_xlfn.DAYS(DATE($D146,12,31),DATE($D146,1,1))+1,0)),0))</f>
        <v>0</v>
      </c>
      <c r="X146" s="116" cm="1">
        <f t="array" ref="X146">IF(YEAR(X$16)=$D146, X$59-SUM(_xlfn._xlws.FILTER(X$63:X145,MOD(_xlfn.SEQUENCE(ROWS(X$63:X145)),5)=4)),ROUND(X$59/_xlfn.DAYS(X$16,W$16)*IF(YEAR(W$16+1)=$D146,_xlfn.DAYS(DATE($D146,12,31),W$16)+1,IF(AND(YEAR(W$16+1)&lt;$D146,$D146&lt;YEAR(X$16)),_xlfn.DAYS(DATE($D146,12,31),DATE($D146,1,1))+1,0)),0))</f>
        <v>0</v>
      </c>
    </row>
    <row r="147" spans="1:24" ht="17" hidden="1" outlineLevel="1" x14ac:dyDescent="0.25">
      <c r="A147" s="5">
        <v>33</v>
      </c>
      <c r="B147" s="129" t="s">
        <v>170</v>
      </c>
      <c r="C147" s="117" t="s">
        <v>171</v>
      </c>
      <c r="D147" s="118">
        <f t="shared" si="69"/>
        <v>2036</v>
      </c>
      <c r="E147" s="119">
        <f>E143-E146</f>
        <v>0</v>
      </c>
      <c r="F147" s="119">
        <f t="shared" ref="F147:X147" si="71">F143-F146</f>
        <v>0</v>
      </c>
      <c r="G147" s="119">
        <f t="shared" si="71"/>
        <v>0</v>
      </c>
      <c r="H147" s="119">
        <f t="shared" si="71"/>
        <v>0</v>
      </c>
      <c r="I147" s="119">
        <f t="shared" si="71"/>
        <v>0</v>
      </c>
      <c r="J147" s="119">
        <f t="shared" si="71"/>
        <v>0</v>
      </c>
      <c r="K147" s="119">
        <f t="shared" si="71"/>
        <v>0</v>
      </c>
      <c r="L147" s="119">
        <f t="shared" si="71"/>
        <v>0</v>
      </c>
      <c r="M147" s="119">
        <f t="shared" si="71"/>
        <v>0</v>
      </c>
      <c r="N147" s="119">
        <f t="shared" si="71"/>
        <v>0</v>
      </c>
      <c r="O147" s="119">
        <f t="shared" si="71"/>
        <v>0</v>
      </c>
      <c r="P147" s="119">
        <f t="shared" si="71"/>
        <v>0</v>
      </c>
      <c r="Q147" s="119">
        <f t="shared" si="71"/>
        <v>0</v>
      </c>
      <c r="R147" s="119">
        <f t="shared" si="71"/>
        <v>0</v>
      </c>
      <c r="S147" s="119">
        <f t="shared" si="71"/>
        <v>0</v>
      </c>
      <c r="T147" s="119">
        <f t="shared" si="71"/>
        <v>0</v>
      </c>
      <c r="U147" s="119">
        <f t="shared" si="71"/>
        <v>0</v>
      </c>
      <c r="V147" s="119">
        <f t="shared" si="71"/>
        <v>0</v>
      </c>
      <c r="W147" s="119">
        <f t="shared" si="71"/>
        <v>0</v>
      </c>
      <c r="X147" s="119">
        <f t="shared" si="71"/>
        <v>0</v>
      </c>
    </row>
    <row r="148" spans="1:24" ht="17" hidden="1" outlineLevel="1" x14ac:dyDescent="0.25">
      <c r="A148" s="5">
        <v>27</v>
      </c>
      <c r="B148" s="37" t="s">
        <v>162</v>
      </c>
      <c r="C148" s="120" t="s">
        <v>163</v>
      </c>
      <c r="D148" s="121">
        <f t="shared" si="69"/>
        <v>2037</v>
      </c>
      <c r="E148" s="122" cm="1">
        <f t="array" ref="E148">IF(YEAR(E$16)=$D148, E$44-SUM(_xlfn._xlws.FILTER(E$63:E147,MOD(_xlfn.SEQUENCE(ROWS(E$63:E147)),5)=1)),ROUND(E$44/_xlfn.DAYS(E$16,D$16)*IF(YEAR(D$16+1)=$D148,_xlfn.DAYS(DATE($D148,12,31),D$16)+1,IF(AND(YEAR(D$16+1)&lt;$D148,$D148&lt;YEAR(E$16)),_xlfn.DAYS(DATE($D148,12,31),DATE($D148,1,1))+1,0)),0))</f>
        <v>0</v>
      </c>
      <c r="F148" s="122" cm="1">
        <f t="array" ref="F148">IF(YEAR(F$16)=$D148, F$44-SUM(_xlfn._xlws.FILTER(F$63:F147,MOD(_xlfn.SEQUENCE(ROWS(F$63:F147)),5)=1)),ROUND(F$44/_xlfn.DAYS(F$16,E$16)*IF(YEAR(E$16+1)=$D148,_xlfn.DAYS(DATE($D148,12,31),E$16)+1,IF(AND(YEAR(E$16+1)&lt;$D148,$D148&lt;YEAR(F$16)),_xlfn.DAYS(DATE($D148,12,31),DATE($D148,1,1))+1,0)),0))</f>
        <v>0</v>
      </c>
      <c r="G148" s="122" cm="1">
        <f t="array" ref="G148">IF(YEAR(G$16)=$D148, G$44-SUM(_xlfn._xlws.FILTER(G$63:G147,MOD(_xlfn.SEQUENCE(ROWS(G$63:G147)),5)=1)),ROUND(G$44/_xlfn.DAYS(G$16,F$16)*IF(YEAR(F$16+1)=$D148,_xlfn.DAYS(DATE($D148,12,31),F$16)+1,IF(AND(YEAR(F$16+1)&lt;$D148,$D148&lt;YEAR(G$16)),_xlfn.DAYS(DATE($D148,12,31),DATE($D148,1,1))+1,0)),0))</f>
        <v>0</v>
      </c>
      <c r="H148" s="122" cm="1">
        <f t="array" ref="H148">IF(YEAR(H$16)=$D148, H$44-SUM(_xlfn._xlws.FILTER(H$63:H147,MOD(_xlfn.SEQUENCE(ROWS(H$63:H147)),5)=1)),ROUND(H$44/_xlfn.DAYS(H$16,G$16)*IF(YEAR(G$16+1)=$D148,_xlfn.DAYS(DATE($D148,12,31),G$16)+1,IF(AND(YEAR(G$16+1)&lt;$D148,$D148&lt;YEAR(H$16)),_xlfn.DAYS(DATE($D148,12,31),DATE($D148,1,1))+1,0)),0))</f>
        <v>0</v>
      </c>
      <c r="I148" s="122" cm="1">
        <f t="array" ref="I148">IF(YEAR(I$16)=$D148, I$44-SUM(_xlfn._xlws.FILTER(I$63:I147,MOD(_xlfn.SEQUENCE(ROWS(I$63:I147)),5)=1)),ROUND(I$44/_xlfn.DAYS(I$16,H$16)*IF(YEAR(H$16+1)=$D148,_xlfn.DAYS(DATE($D148,12,31),H$16)+1,IF(AND(YEAR(H$16+1)&lt;$D148,$D148&lt;YEAR(I$16)),_xlfn.DAYS(DATE($D148,12,31),DATE($D148,1,1))+1,0)),0))</f>
        <v>0</v>
      </c>
      <c r="J148" s="122" cm="1">
        <f t="array" ref="J148">IF(YEAR(J$16)=$D148, J$44-SUM(_xlfn._xlws.FILTER(J$63:J147,MOD(_xlfn.SEQUENCE(ROWS(J$63:J147)),5)=1)),ROUND(J$44/_xlfn.DAYS(J$16,I$16)*IF(YEAR(I$16+1)=$D148,_xlfn.DAYS(DATE($D148,12,31),I$16)+1,IF(AND(YEAR(I$16+1)&lt;$D148,$D148&lt;YEAR(J$16)),_xlfn.DAYS(DATE($D148,12,31),DATE($D148,1,1))+1,0)),0))</f>
        <v>0</v>
      </c>
      <c r="K148" s="122" cm="1">
        <f t="array" ref="K148">IF(YEAR(K$16)=$D148, K$44-SUM(_xlfn._xlws.FILTER(K$63:K147,MOD(_xlfn.SEQUENCE(ROWS(K$63:K147)),5)=1)),ROUND(K$44/_xlfn.DAYS(K$16,J$16)*IF(YEAR(J$16+1)=$D148,_xlfn.DAYS(DATE($D148,12,31),J$16)+1,IF(AND(YEAR(J$16+1)&lt;$D148,$D148&lt;YEAR(K$16)),_xlfn.DAYS(DATE($D148,12,31),DATE($D148,1,1))+1,0)),0))</f>
        <v>0</v>
      </c>
      <c r="L148" s="122" cm="1">
        <f t="array" ref="L148">IF(YEAR(L$16)=$D148, L$44-SUM(_xlfn._xlws.FILTER(L$63:L147,MOD(_xlfn.SEQUENCE(ROWS(L$63:L147)),5)=1)),ROUND(L$44/_xlfn.DAYS(L$16,K$16)*IF(YEAR(K$16+1)=$D148,_xlfn.DAYS(DATE($D148,12,31),K$16)+1,IF(AND(YEAR(K$16+1)&lt;$D148,$D148&lt;YEAR(L$16)),_xlfn.DAYS(DATE($D148,12,31),DATE($D148,1,1))+1,0)),0))</f>
        <v>0</v>
      </c>
      <c r="M148" s="122" cm="1">
        <f t="array" ref="M148">IF(YEAR(M$16)=$D148, M$44-SUM(_xlfn._xlws.FILTER(M$63:M147,MOD(_xlfn.SEQUENCE(ROWS(M$63:M147)),5)=1)),ROUND(M$44/_xlfn.DAYS(M$16,L$16)*IF(YEAR(L$16+1)=$D148,_xlfn.DAYS(DATE($D148,12,31),L$16)+1,IF(AND(YEAR(L$16+1)&lt;$D148,$D148&lt;YEAR(M$16)),_xlfn.DAYS(DATE($D148,12,31),DATE($D148,1,1))+1,0)),0))</f>
        <v>0</v>
      </c>
      <c r="N148" s="122" cm="1">
        <f t="array" ref="N148">IF(YEAR(N$16)=$D148, N$44-SUM(_xlfn._xlws.FILTER(N$63:N147,MOD(_xlfn.SEQUENCE(ROWS(N$63:N147)),5)=1)),ROUND(N$44/_xlfn.DAYS(N$16,M$16)*IF(YEAR(M$16+1)=$D148,_xlfn.DAYS(DATE($D148,12,31),M$16)+1,IF(AND(YEAR(M$16+1)&lt;$D148,$D148&lt;YEAR(N$16)),_xlfn.DAYS(DATE($D148,12,31),DATE($D148,1,1))+1,0)),0))</f>
        <v>0</v>
      </c>
      <c r="O148" s="122" cm="1">
        <f t="array" ref="O148">IF(YEAR(O$16)=$D148, O$44-SUM(_xlfn._xlws.FILTER(O$63:O147,MOD(_xlfn.SEQUENCE(ROWS(O$63:O147)),5)=1)),ROUND(O$44/_xlfn.DAYS(O$16,N$16)*IF(YEAR(N$16+1)=$D148,_xlfn.DAYS(DATE($D148,12,31),N$16)+1,IF(AND(YEAR(N$16+1)&lt;$D148,$D148&lt;YEAR(O$16)),_xlfn.DAYS(DATE($D148,12,31),DATE($D148,1,1))+1,0)),0))</f>
        <v>0</v>
      </c>
      <c r="P148" s="122" cm="1">
        <f t="array" ref="P148">IF(YEAR(P$16)=$D148, P$44-SUM(_xlfn._xlws.FILTER(P$63:P147,MOD(_xlfn.SEQUENCE(ROWS(P$63:P147)),5)=1)),ROUND(P$44/_xlfn.DAYS(P$16,O$16)*IF(YEAR(O$16+1)=$D148,_xlfn.DAYS(DATE($D148,12,31),O$16)+1,IF(AND(YEAR(O$16+1)&lt;$D148,$D148&lt;YEAR(P$16)),_xlfn.DAYS(DATE($D148,12,31),DATE($D148,1,1))+1,0)),0))</f>
        <v>0</v>
      </c>
      <c r="Q148" s="122" cm="1">
        <f t="array" ref="Q148">IF(YEAR(Q$16)=$D148, Q$44-SUM(_xlfn._xlws.FILTER(Q$63:Q147,MOD(_xlfn.SEQUENCE(ROWS(Q$63:Q147)),5)=1)),ROUND(Q$44/_xlfn.DAYS(Q$16,P$16)*IF(YEAR(P$16+1)=$D148,_xlfn.DAYS(DATE($D148,12,31),P$16)+1,IF(AND(YEAR(P$16+1)&lt;$D148,$D148&lt;YEAR(Q$16)),_xlfn.DAYS(DATE($D148,12,31),DATE($D148,1,1))+1,0)),0))</f>
        <v>0</v>
      </c>
      <c r="R148" s="122" cm="1">
        <f t="array" ref="R148">IF(YEAR(R$16)=$D148, R$44-SUM(_xlfn._xlws.FILTER(R$63:R147,MOD(_xlfn.SEQUENCE(ROWS(R$63:R147)),5)=1)),ROUND(R$44/_xlfn.DAYS(R$16,Q$16)*IF(YEAR(Q$16+1)=$D148,_xlfn.DAYS(DATE($D148,12,31),Q$16)+1,IF(AND(YEAR(Q$16+1)&lt;$D148,$D148&lt;YEAR(R$16)),_xlfn.DAYS(DATE($D148,12,31),DATE($D148,1,1))+1,0)),0))</f>
        <v>0</v>
      </c>
      <c r="S148" s="122" cm="1">
        <f t="array" ref="S148">IF(YEAR(S$16)=$D148, S$44-SUM(_xlfn._xlws.FILTER(S$63:S147,MOD(_xlfn.SEQUENCE(ROWS(S$63:S147)),5)=1)),ROUND(S$44/_xlfn.DAYS(S$16,R$16)*IF(YEAR(R$16+1)=$D148,_xlfn.DAYS(DATE($D148,12,31),R$16)+1,IF(AND(YEAR(R$16+1)&lt;$D148,$D148&lt;YEAR(S$16)),_xlfn.DAYS(DATE($D148,12,31),DATE($D148,1,1))+1,0)),0))</f>
        <v>0</v>
      </c>
      <c r="T148" s="122" cm="1">
        <f t="array" ref="T148">IF(YEAR(T$16)=$D148, T$44-SUM(_xlfn._xlws.FILTER(T$63:T147,MOD(_xlfn.SEQUENCE(ROWS(T$63:T147)),5)=1)),ROUND(T$44/_xlfn.DAYS(T$16,S$16)*IF(YEAR(S$16+1)=$D148,_xlfn.DAYS(DATE($D148,12,31),S$16)+1,IF(AND(YEAR(S$16+1)&lt;$D148,$D148&lt;YEAR(T$16)),_xlfn.DAYS(DATE($D148,12,31),DATE($D148,1,1))+1,0)),0))</f>
        <v>0</v>
      </c>
      <c r="U148" s="122" cm="1">
        <f t="array" ref="U148">IF(YEAR(U$16)=$D148, U$44-SUM(_xlfn._xlws.FILTER(U$63:U147,MOD(_xlfn.SEQUENCE(ROWS(U$63:U147)),5)=1)),ROUND(U$44/_xlfn.DAYS(U$16,T$16)*IF(YEAR(T$16+1)=$D148,_xlfn.DAYS(DATE($D148,12,31),T$16)+1,IF(AND(YEAR(T$16+1)&lt;$D148,$D148&lt;YEAR(U$16)),_xlfn.DAYS(DATE($D148,12,31),DATE($D148,1,1))+1,0)),0))</f>
        <v>9748</v>
      </c>
      <c r="V148" s="122" cm="1">
        <f t="array" ref="V148">IF(YEAR(V$16)=$D148, V$44-SUM(_xlfn._xlws.FILTER(V$63:V147,MOD(_xlfn.SEQUENCE(ROWS(V$63:V147)),5)=1)),ROUND(V$44/_xlfn.DAYS(V$16,U$16)*IF(YEAR(U$16+1)=$D148,_xlfn.DAYS(DATE($D148,12,31),U$16)+1,IF(AND(YEAR(U$16+1)&lt;$D148,$D148&lt;YEAR(V$16)),_xlfn.DAYS(DATE($D148,12,31),DATE($D148,1,1))+1,0)),0))</f>
        <v>3883</v>
      </c>
      <c r="W148" s="122" cm="1">
        <f t="array" ref="W148">IF(YEAR(W$16)=$D148, W$44-SUM(_xlfn._xlws.FILTER(W$63:W147,MOD(_xlfn.SEQUENCE(ROWS(W$63:W147)),5)=1)),ROUND(W$44/_xlfn.DAYS(W$16,V$16)*IF(YEAR(V$16+1)=$D148,_xlfn.DAYS(DATE($D148,12,31),V$16)+1,IF(AND(YEAR(V$16+1)&lt;$D148,$D148&lt;YEAR(W$16)),_xlfn.DAYS(DATE($D148,12,31),DATE($D148,1,1))+1,0)),0))</f>
        <v>0</v>
      </c>
      <c r="X148" s="122" cm="1">
        <f t="array" ref="X148">IF(YEAR(X$16)=$D148, X$44-SUM(_xlfn._xlws.FILTER(X$63:X147,MOD(_xlfn.SEQUENCE(ROWS(X$63:X147)),5)=1)),ROUND(X$44/_xlfn.DAYS(X$16,W$16)*IF(YEAR(W$16+1)=$D148,_xlfn.DAYS(DATE($D148,12,31),W$16)+1,IF(AND(YEAR(W$16+1)&lt;$D148,$D148&lt;YEAR(X$16)),_xlfn.DAYS(DATE($D148,12,31),DATE($D148,1,1))+1,0)),0))</f>
        <v>0</v>
      </c>
    </row>
    <row r="149" spans="1:24" ht="17" hidden="1" outlineLevel="1" x14ac:dyDescent="0.25">
      <c r="A149" s="5">
        <v>28</v>
      </c>
      <c r="B149" s="129" t="s">
        <v>164</v>
      </c>
      <c r="C149" s="120" t="s">
        <v>165</v>
      </c>
      <c r="D149" s="121">
        <f t="shared" si="69"/>
        <v>2037</v>
      </c>
      <c r="E149" s="122" cm="1">
        <f t="array" ref="E149">IF(YEAR(E$16)=$D149, E$46-SUM(_xlfn._xlws.FILTER(E$63:E148,MOD(_xlfn.SEQUENCE(ROWS(E$63:E148)),5)=2)),ROUND(E$46/_xlfn.DAYS(E$16,D$16)*IF(YEAR(D$16+1)=$D149,_xlfn.DAYS(DATE($D149,12,31),D$16)+1,IF(AND(YEAR(D$16+1)&lt;$D149,$D149&lt;YEAR(E$16)),_xlfn.DAYS(DATE($D149,12,31),DATE($D149,1,1))+1,0)),0))</f>
        <v>0</v>
      </c>
      <c r="F149" s="122" cm="1">
        <f t="array" ref="F149">IF(YEAR(F$16)=$D149, F$46-SUM(_xlfn._xlws.FILTER(F$63:F148,MOD(_xlfn.SEQUENCE(ROWS(F$63:F148)),5)=2)),ROUND(F$46/_xlfn.DAYS(F$16,E$16)*IF(YEAR(E$16+1)=$D149,_xlfn.DAYS(DATE($D149,12,31),E$16)+1,IF(AND(YEAR(E$16+1)&lt;$D149,$D149&lt;YEAR(F$16)),_xlfn.DAYS(DATE($D149,12,31),DATE($D149,1,1))+1,0)),0))</f>
        <v>0</v>
      </c>
      <c r="G149" s="122" cm="1">
        <f t="array" ref="G149">IF(YEAR(G$16)=$D149, G$46-SUM(_xlfn._xlws.FILTER(G$63:G148,MOD(_xlfn.SEQUENCE(ROWS(G$63:G148)),5)=2)),ROUND(G$46/_xlfn.DAYS(G$16,F$16)*IF(YEAR(F$16+1)=$D149,_xlfn.DAYS(DATE($D149,12,31),F$16)+1,IF(AND(YEAR(F$16+1)&lt;$D149,$D149&lt;YEAR(G$16)),_xlfn.DAYS(DATE($D149,12,31),DATE($D149,1,1))+1,0)),0))</f>
        <v>0</v>
      </c>
      <c r="H149" s="122" cm="1">
        <f t="array" ref="H149">IF(YEAR(H$16)=$D149, H$46-SUM(_xlfn._xlws.FILTER(H$63:H148,MOD(_xlfn.SEQUENCE(ROWS(H$63:H148)),5)=2)),ROUND(H$46/_xlfn.DAYS(H$16,G$16)*IF(YEAR(G$16+1)=$D149,_xlfn.DAYS(DATE($D149,12,31),G$16)+1,IF(AND(YEAR(G$16+1)&lt;$D149,$D149&lt;YEAR(H$16)),_xlfn.DAYS(DATE($D149,12,31),DATE($D149,1,1))+1,0)),0))</f>
        <v>0</v>
      </c>
      <c r="I149" s="122" cm="1">
        <f t="array" ref="I149">IF(YEAR(I$16)=$D149, I$46-SUM(_xlfn._xlws.FILTER(I$63:I148,MOD(_xlfn.SEQUENCE(ROWS(I$63:I148)),5)=2)),ROUND(I$46/_xlfn.DAYS(I$16,H$16)*IF(YEAR(H$16+1)=$D149,_xlfn.DAYS(DATE($D149,12,31),H$16)+1,IF(AND(YEAR(H$16+1)&lt;$D149,$D149&lt;YEAR(I$16)),_xlfn.DAYS(DATE($D149,12,31),DATE($D149,1,1))+1,0)),0))</f>
        <v>0</v>
      </c>
      <c r="J149" s="122" cm="1">
        <f t="array" ref="J149">IF(YEAR(J$16)=$D149, J$46-SUM(_xlfn._xlws.FILTER(J$63:J148,MOD(_xlfn.SEQUENCE(ROWS(J$63:J148)),5)=2)),ROUND(J$46/_xlfn.DAYS(J$16,I$16)*IF(YEAR(I$16+1)=$D149,_xlfn.DAYS(DATE($D149,12,31),I$16)+1,IF(AND(YEAR(I$16+1)&lt;$D149,$D149&lt;YEAR(J$16)),_xlfn.DAYS(DATE($D149,12,31),DATE($D149,1,1))+1,0)),0))</f>
        <v>0</v>
      </c>
      <c r="K149" s="122" cm="1">
        <f t="array" ref="K149">IF(YEAR(K$16)=$D149, K$46-SUM(_xlfn._xlws.FILTER(K$63:K148,MOD(_xlfn.SEQUENCE(ROWS(K$63:K148)),5)=2)),ROUND(K$46/_xlfn.DAYS(K$16,J$16)*IF(YEAR(J$16+1)=$D149,_xlfn.DAYS(DATE($D149,12,31),J$16)+1,IF(AND(YEAR(J$16+1)&lt;$D149,$D149&lt;YEAR(K$16)),_xlfn.DAYS(DATE($D149,12,31),DATE($D149,1,1))+1,0)),0))</f>
        <v>0</v>
      </c>
      <c r="L149" s="122" cm="1">
        <f t="array" ref="L149">IF(YEAR(L$16)=$D149, L$46-SUM(_xlfn._xlws.FILTER(L$63:L148,MOD(_xlfn.SEQUENCE(ROWS(L$63:L148)),5)=2)),ROUND(L$46/_xlfn.DAYS(L$16,K$16)*IF(YEAR(K$16+1)=$D149,_xlfn.DAYS(DATE($D149,12,31),K$16)+1,IF(AND(YEAR(K$16+1)&lt;$D149,$D149&lt;YEAR(L$16)),_xlfn.DAYS(DATE($D149,12,31),DATE($D149,1,1))+1,0)),0))</f>
        <v>0</v>
      </c>
      <c r="M149" s="122" cm="1">
        <f t="array" ref="M149">IF(YEAR(M$16)=$D149, M$46-SUM(_xlfn._xlws.FILTER(M$63:M148,MOD(_xlfn.SEQUENCE(ROWS(M$63:M148)),5)=2)),ROUND(M$46/_xlfn.DAYS(M$16,L$16)*IF(YEAR(L$16+1)=$D149,_xlfn.DAYS(DATE($D149,12,31),L$16)+1,IF(AND(YEAR(L$16+1)&lt;$D149,$D149&lt;YEAR(M$16)),_xlfn.DAYS(DATE($D149,12,31),DATE($D149,1,1))+1,0)),0))</f>
        <v>0</v>
      </c>
      <c r="N149" s="122" cm="1">
        <f t="array" ref="N149">IF(YEAR(N$16)=$D149, N$46-SUM(_xlfn._xlws.FILTER(N$63:N148,MOD(_xlfn.SEQUENCE(ROWS(N$63:N148)),5)=2)),ROUND(N$46/_xlfn.DAYS(N$16,M$16)*IF(YEAR(M$16+1)=$D149,_xlfn.DAYS(DATE($D149,12,31),M$16)+1,IF(AND(YEAR(M$16+1)&lt;$D149,$D149&lt;YEAR(N$16)),_xlfn.DAYS(DATE($D149,12,31),DATE($D149,1,1))+1,0)),0))</f>
        <v>0</v>
      </c>
      <c r="O149" s="122" cm="1">
        <f t="array" ref="O149">IF(YEAR(O$16)=$D149, O$46-SUM(_xlfn._xlws.FILTER(O$63:O148,MOD(_xlfn.SEQUENCE(ROWS(O$63:O148)),5)=2)),ROUND(O$46/_xlfn.DAYS(O$16,N$16)*IF(YEAR(N$16+1)=$D149,_xlfn.DAYS(DATE($D149,12,31),N$16)+1,IF(AND(YEAR(N$16+1)&lt;$D149,$D149&lt;YEAR(O$16)),_xlfn.DAYS(DATE($D149,12,31),DATE($D149,1,1))+1,0)),0))</f>
        <v>0</v>
      </c>
      <c r="P149" s="122" cm="1">
        <f t="array" ref="P149">IF(YEAR(P$16)=$D149, P$46-SUM(_xlfn._xlws.FILTER(P$63:P148,MOD(_xlfn.SEQUENCE(ROWS(P$63:P148)),5)=2)),ROUND(P$46/_xlfn.DAYS(P$16,O$16)*IF(YEAR(O$16+1)=$D149,_xlfn.DAYS(DATE($D149,12,31),O$16)+1,IF(AND(YEAR(O$16+1)&lt;$D149,$D149&lt;YEAR(P$16)),_xlfn.DAYS(DATE($D149,12,31),DATE($D149,1,1))+1,0)),0))</f>
        <v>0</v>
      </c>
      <c r="Q149" s="122" cm="1">
        <f t="array" ref="Q149">IF(YEAR(Q$16)=$D149, Q$46-SUM(_xlfn._xlws.FILTER(Q$63:Q148,MOD(_xlfn.SEQUENCE(ROWS(Q$63:Q148)),5)=2)),ROUND(Q$46/_xlfn.DAYS(Q$16,P$16)*IF(YEAR(P$16+1)=$D149,_xlfn.DAYS(DATE($D149,12,31),P$16)+1,IF(AND(YEAR(P$16+1)&lt;$D149,$D149&lt;YEAR(Q$16)),_xlfn.DAYS(DATE($D149,12,31),DATE($D149,1,1))+1,0)),0))</f>
        <v>0</v>
      </c>
      <c r="R149" s="122" cm="1">
        <f t="array" ref="R149">IF(YEAR(R$16)=$D149, R$46-SUM(_xlfn._xlws.FILTER(R$63:R148,MOD(_xlfn.SEQUENCE(ROWS(R$63:R148)),5)=2)),ROUND(R$46/_xlfn.DAYS(R$16,Q$16)*IF(YEAR(Q$16+1)=$D149,_xlfn.DAYS(DATE($D149,12,31),Q$16)+1,IF(AND(YEAR(Q$16+1)&lt;$D149,$D149&lt;YEAR(R$16)),_xlfn.DAYS(DATE($D149,12,31),DATE($D149,1,1))+1,0)),0))</f>
        <v>0</v>
      </c>
      <c r="S149" s="122" cm="1">
        <f t="array" ref="S149">IF(YEAR(S$16)=$D149, S$46-SUM(_xlfn._xlws.FILTER(S$63:S148,MOD(_xlfn.SEQUENCE(ROWS(S$63:S148)),5)=2)),ROUND(S$46/_xlfn.DAYS(S$16,R$16)*IF(YEAR(R$16+1)=$D149,_xlfn.DAYS(DATE($D149,12,31),R$16)+1,IF(AND(YEAR(R$16+1)&lt;$D149,$D149&lt;YEAR(S$16)),_xlfn.DAYS(DATE($D149,12,31),DATE($D149,1,1))+1,0)),0))</f>
        <v>0</v>
      </c>
      <c r="T149" s="122" cm="1">
        <f t="array" ref="T149">IF(YEAR(T$16)=$D149, T$46-SUM(_xlfn._xlws.FILTER(T$63:T148,MOD(_xlfn.SEQUENCE(ROWS(T$63:T148)),5)=2)),ROUND(T$46/_xlfn.DAYS(T$16,S$16)*IF(YEAR(S$16+1)=$D149,_xlfn.DAYS(DATE($D149,12,31),S$16)+1,IF(AND(YEAR(S$16+1)&lt;$D149,$D149&lt;YEAR(T$16)),_xlfn.DAYS(DATE($D149,12,31),DATE($D149,1,1))+1,0)),0))</f>
        <v>0</v>
      </c>
      <c r="U149" s="122" cm="1">
        <f t="array" ref="U149">IF(YEAR(U$16)=$D149, U$46-SUM(_xlfn._xlws.FILTER(U$63:U148,MOD(_xlfn.SEQUENCE(ROWS(U$63:U148)),5)=2)),ROUND(U$46/_xlfn.DAYS(U$16,T$16)*IF(YEAR(T$16+1)=$D149,_xlfn.DAYS(DATE($D149,12,31),T$16)+1,IF(AND(YEAR(T$16+1)&lt;$D149,$D149&lt;YEAR(U$16)),_xlfn.DAYS(DATE($D149,12,31),DATE($D149,1,1))+1,0)),0))</f>
        <v>1462</v>
      </c>
      <c r="V149" s="122" cm="1">
        <f t="array" ref="V149">IF(YEAR(V$16)=$D149, V$46-SUM(_xlfn._xlws.FILTER(V$63:V148,MOD(_xlfn.SEQUENCE(ROWS(V$63:V148)),5)=2)),ROUND(V$46/_xlfn.DAYS(V$16,U$16)*IF(YEAR(U$16+1)=$D149,_xlfn.DAYS(DATE($D149,12,31),U$16)+1,IF(AND(YEAR(U$16+1)&lt;$D149,$D149&lt;YEAR(V$16)),_xlfn.DAYS(DATE($D149,12,31),DATE($D149,1,1))+1,0)),0))</f>
        <v>583</v>
      </c>
      <c r="W149" s="122" cm="1">
        <f t="array" ref="W149">IF(YEAR(W$16)=$D149, W$46-SUM(_xlfn._xlws.FILTER(W$63:W148,MOD(_xlfn.SEQUENCE(ROWS(W$63:W148)),5)=2)),ROUND(W$46/_xlfn.DAYS(W$16,V$16)*IF(YEAR(V$16+1)=$D149,_xlfn.DAYS(DATE($D149,12,31),V$16)+1,IF(AND(YEAR(V$16+1)&lt;$D149,$D149&lt;YEAR(W$16)),_xlfn.DAYS(DATE($D149,12,31),DATE($D149,1,1))+1,0)),0))</f>
        <v>0</v>
      </c>
      <c r="X149" s="122" cm="1">
        <f t="array" ref="X149">IF(YEAR(X$16)=$D149, X$46-SUM(_xlfn._xlws.FILTER(X$63:X148,MOD(_xlfn.SEQUENCE(ROWS(X$63:X148)),5)=2)),ROUND(X$46/_xlfn.DAYS(X$16,W$16)*IF(YEAR(W$16+1)=$D149,_xlfn.DAYS(DATE($D149,12,31),W$16)+1,IF(AND(YEAR(W$16+1)&lt;$D149,$D149&lt;YEAR(X$16)),_xlfn.DAYS(DATE($D149,12,31),DATE($D149,1,1))+1,0)),0))</f>
        <v>0</v>
      </c>
    </row>
    <row r="150" spans="1:24" ht="17" hidden="1" outlineLevel="1" x14ac:dyDescent="0.25">
      <c r="A150" s="5">
        <v>29</v>
      </c>
      <c r="B150" s="129" t="s">
        <v>166</v>
      </c>
      <c r="C150" s="120" t="s">
        <v>167</v>
      </c>
      <c r="D150" s="121">
        <f t="shared" si="69"/>
        <v>2037</v>
      </c>
      <c r="E150" s="123">
        <f>E148-E149</f>
        <v>0</v>
      </c>
      <c r="F150" s="123">
        <f t="shared" ref="F150:X150" si="72">F148-F149</f>
        <v>0</v>
      </c>
      <c r="G150" s="123">
        <f t="shared" si="72"/>
        <v>0</v>
      </c>
      <c r="H150" s="123">
        <f t="shared" si="72"/>
        <v>0</v>
      </c>
      <c r="I150" s="123">
        <f t="shared" si="72"/>
        <v>0</v>
      </c>
      <c r="J150" s="123">
        <f t="shared" si="72"/>
        <v>0</v>
      </c>
      <c r="K150" s="123">
        <f t="shared" si="72"/>
        <v>0</v>
      </c>
      <c r="L150" s="123">
        <f t="shared" si="72"/>
        <v>0</v>
      </c>
      <c r="M150" s="123">
        <f t="shared" si="72"/>
        <v>0</v>
      </c>
      <c r="N150" s="123">
        <f t="shared" si="72"/>
        <v>0</v>
      </c>
      <c r="O150" s="123">
        <f t="shared" si="72"/>
        <v>0</v>
      </c>
      <c r="P150" s="123">
        <f t="shared" si="72"/>
        <v>0</v>
      </c>
      <c r="Q150" s="123">
        <f t="shared" si="72"/>
        <v>0</v>
      </c>
      <c r="R150" s="123">
        <f t="shared" si="72"/>
        <v>0</v>
      </c>
      <c r="S150" s="123">
        <f t="shared" si="72"/>
        <v>0</v>
      </c>
      <c r="T150" s="123">
        <f t="shared" si="72"/>
        <v>0</v>
      </c>
      <c r="U150" s="123">
        <f t="shared" si="72"/>
        <v>8286</v>
      </c>
      <c r="V150" s="123">
        <f t="shared" si="72"/>
        <v>3300</v>
      </c>
      <c r="W150" s="123">
        <f t="shared" si="72"/>
        <v>0</v>
      </c>
      <c r="X150" s="123">
        <f t="shared" si="72"/>
        <v>0</v>
      </c>
    </row>
    <row r="151" spans="1:24" ht="17" hidden="1" outlineLevel="1" x14ac:dyDescent="0.25">
      <c r="A151" s="5">
        <v>31</v>
      </c>
      <c r="B151" s="129" t="s">
        <v>168</v>
      </c>
      <c r="C151" s="120" t="s">
        <v>169</v>
      </c>
      <c r="D151" s="121">
        <f t="shared" si="69"/>
        <v>2037</v>
      </c>
      <c r="E151" s="122" cm="1">
        <f t="array" ref="E151">IF(YEAR(E$16)=$D151, E$59-SUM(_xlfn._xlws.FILTER(E$63:E150,MOD(_xlfn.SEQUENCE(ROWS(E$63:E150)),5)=4)),ROUND(E$59/_xlfn.DAYS(E$16,D$16)*IF(YEAR(D$16+1)=$D151,_xlfn.DAYS(DATE($D151,12,31),D$16)+1,IF(AND(YEAR(D$16+1)&lt;$D151,$D151&lt;YEAR(E$16)),_xlfn.DAYS(DATE($D151,12,31),DATE($D151,1,1))+1,0)),0))</f>
        <v>0</v>
      </c>
      <c r="F151" s="122" cm="1">
        <f t="array" ref="F151">IF(YEAR(F$16)=$D151, F$59-SUM(_xlfn._xlws.FILTER(F$63:F150,MOD(_xlfn.SEQUENCE(ROWS(F$63:F150)),5)=4)),ROUND(F$59/_xlfn.DAYS(F$16,E$16)*IF(YEAR(E$16+1)=$D151,_xlfn.DAYS(DATE($D151,12,31),E$16)+1,IF(AND(YEAR(E$16+1)&lt;$D151,$D151&lt;YEAR(F$16)),_xlfn.DAYS(DATE($D151,12,31),DATE($D151,1,1))+1,0)),0))</f>
        <v>0</v>
      </c>
      <c r="G151" s="122" cm="1">
        <f t="array" ref="G151">IF(YEAR(G$16)=$D151, G$59-SUM(_xlfn._xlws.FILTER(G$63:G150,MOD(_xlfn.SEQUENCE(ROWS(G$63:G150)),5)=4)),ROUND(G$59/_xlfn.DAYS(G$16,F$16)*IF(YEAR(F$16+1)=$D151,_xlfn.DAYS(DATE($D151,12,31),F$16)+1,IF(AND(YEAR(F$16+1)&lt;$D151,$D151&lt;YEAR(G$16)),_xlfn.DAYS(DATE($D151,12,31),DATE($D151,1,1))+1,0)),0))</f>
        <v>0</v>
      </c>
      <c r="H151" s="122" cm="1">
        <f t="array" ref="H151">IF(YEAR(H$16)=$D151, H$59-SUM(_xlfn._xlws.FILTER(H$63:H150,MOD(_xlfn.SEQUENCE(ROWS(H$63:H150)),5)=4)),ROUND(H$59/_xlfn.DAYS(H$16,G$16)*IF(YEAR(G$16+1)=$D151,_xlfn.DAYS(DATE($D151,12,31),G$16)+1,IF(AND(YEAR(G$16+1)&lt;$D151,$D151&lt;YEAR(H$16)),_xlfn.DAYS(DATE($D151,12,31),DATE($D151,1,1))+1,0)),0))</f>
        <v>0</v>
      </c>
      <c r="I151" s="122" cm="1">
        <f t="array" ref="I151">IF(YEAR(I$16)=$D151, I$59-SUM(_xlfn._xlws.FILTER(I$63:I150,MOD(_xlfn.SEQUENCE(ROWS(I$63:I150)),5)=4)),ROUND(I$59/_xlfn.DAYS(I$16,H$16)*IF(YEAR(H$16+1)=$D151,_xlfn.DAYS(DATE($D151,12,31),H$16)+1,IF(AND(YEAR(H$16+1)&lt;$D151,$D151&lt;YEAR(I$16)),_xlfn.DAYS(DATE($D151,12,31),DATE($D151,1,1))+1,0)),0))</f>
        <v>0</v>
      </c>
      <c r="J151" s="122" cm="1">
        <f t="array" ref="J151">IF(YEAR(J$16)=$D151, J$59-SUM(_xlfn._xlws.FILTER(J$63:J150,MOD(_xlfn.SEQUENCE(ROWS(J$63:J150)),5)=4)),ROUND(J$59/_xlfn.DAYS(J$16,I$16)*IF(YEAR(I$16+1)=$D151,_xlfn.DAYS(DATE($D151,12,31),I$16)+1,IF(AND(YEAR(I$16+1)&lt;$D151,$D151&lt;YEAR(J$16)),_xlfn.DAYS(DATE($D151,12,31),DATE($D151,1,1))+1,0)),0))</f>
        <v>0</v>
      </c>
      <c r="K151" s="122" cm="1">
        <f t="array" ref="K151">IF(YEAR(K$16)=$D151, K$59-SUM(_xlfn._xlws.FILTER(K$63:K150,MOD(_xlfn.SEQUENCE(ROWS(K$63:K150)),5)=4)),ROUND(K$59/_xlfn.DAYS(K$16,J$16)*IF(YEAR(J$16+1)=$D151,_xlfn.DAYS(DATE($D151,12,31),J$16)+1,IF(AND(YEAR(J$16+1)&lt;$D151,$D151&lt;YEAR(K$16)),_xlfn.DAYS(DATE($D151,12,31),DATE($D151,1,1))+1,0)),0))</f>
        <v>0</v>
      </c>
      <c r="L151" s="122" cm="1">
        <f t="array" ref="L151">IF(YEAR(L$16)=$D151, L$59-SUM(_xlfn._xlws.FILTER(L$63:L150,MOD(_xlfn.SEQUENCE(ROWS(L$63:L150)),5)=4)),ROUND(L$59/_xlfn.DAYS(L$16,K$16)*IF(YEAR(K$16+1)=$D151,_xlfn.DAYS(DATE($D151,12,31),K$16)+1,IF(AND(YEAR(K$16+1)&lt;$D151,$D151&lt;YEAR(L$16)),_xlfn.DAYS(DATE($D151,12,31),DATE($D151,1,1))+1,0)),0))</f>
        <v>0</v>
      </c>
      <c r="M151" s="122" cm="1">
        <f t="array" ref="M151">IF(YEAR(M$16)=$D151, M$59-SUM(_xlfn._xlws.FILTER(M$63:M150,MOD(_xlfn.SEQUENCE(ROWS(M$63:M150)),5)=4)),ROUND(M$59/_xlfn.DAYS(M$16,L$16)*IF(YEAR(L$16+1)=$D151,_xlfn.DAYS(DATE($D151,12,31),L$16)+1,IF(AND(YEAR(L$16+1)&lt;$D151,$D151&lt;YEAR(M$16)),_xlfn.DAYS(DATE($D151,12,31),DATE($D151,1,1))+1,0)),0))</f>
        <v>0</v>
      </c>
      <c r="N151" s="122" cm="1">
        <f t="array" ref="N151">IF(YEAR(N$16)=$D151, N$59-SUM(_xlfn._xlws.FILTER(N$63:N150,MOD(_xlfn.SEQUENCE(ROWS(N$63:N150)),5)=4)),ROUND(N$59/_xlfn.DAYS(N$16,M$16)*IF(YEAR(M$16+1)=$D151,_xlfn.DAYS(DATE($D151,12,31),M$16)+1,IF(AND(YEAR(M$16+1)&lt;$D151,$D151&lt;YEAR(N$16)),_xlfn.DAYS(DATE($D151,12,31),DATE($D151,1,1))+1,0)),0))</f>
        <v>0</v>
      </c>
      <c r="O151" s="122" cm="1">
        <f t="array" ref="O151">IF(YEAR(O$16)=$D151, O$59-SUM(_xlfn._xlws.FILTER(O$63:O150,MOD(_xlfn.SEQUENCE(ROWS(O$63:O150)),5)=4)),ROUND(O$59/_xlfn.DAYS(O$16,N$16)*IF(YEAR(N$16+1)=$D151,_xlfn.DAYS(DATE($D151,12,31),N$16)+1,IF(AND(YEAR(N$16+1)&lt;$D151,$D151&lt;YEAR(O$16)),_xlfn.DAYS(DATE($D151,12,31),DATE($D151,1,1))+1,0)),0))</f>
        <v>0</v>
      </c>
      <c r="P151" s="122" cm="1">
        <f t="array" ref="P151">IF(YEAR(P$16)=$D151, P$59-SUM(_xlfn._xlws.FILTER(P$63:P150,MOD(_xlfn.SEQUENCE(ROWS(P$63:P150)),5)=4)),ROUND(P$59/_xlfn.DAYS(P$16,O$16)*IF(YEAR(O$16+1)=$D151,_xlfn.DAYS(DATE($D151,12,31),O$16)+1,IF(AND(YEAR(O$16+1)&lt;$D151,$D151&lt;YEAR(P$16)),_xlfn.DAYS(DATE($D151,12,31),DATE($D151,1,1))+1,0)),0))</f>
        <v>0</v>
      </c>
      <c r="Q151" s="122" cm="1">
        <f t="array" ref="Q151">IF(YEAR(Q$16)=$D151, Q$59-SUM(_xlfn._xlws.FILTER(Q$63:Q150,MOD(_xlfn.SEQUENCE(ROWS(Q$63:Q150)),5)=4)),ROUND(Q$59/_xlfn.DAYS(Q$16,P$16)*IF(YEAR(P$16+1)=$D151,_xlfn.DAYS(DATE($D151,12,31),P$16)+1,IF(AND(YEAR(P$16+1)&lt;$D151,$D151&lt;YEAR(Q$16)),_xlfn.DAYS(DATE($D151,12,31),DATE($D151,1,1))+1,0)),0))</f>
        <v>0</v>
      </c>
      <c r="R151" s="122" cm="1">
        <f t="array" ref="R151">IF(YEAR(R$16)=$D151, R$59-SUM(_xlfn._xlws.FILTER(R$63:R150,MOD(_xlfn.SEQUENCE(ROWS(R$63:R150)),5)=4)),ROUND(R$59/_xlfn.DAYS(R$16,Q$16)*IF(YEAR(Q$16+1)=$D151,_xlfn.DAYS(DATE($D151,12,31),Q$16)+1,IF(AND(YEAR(Q$16+1)&lt;$D151,$D151&lt;YEAR(R$16)),_xlfn.DAYS(DATE($D151,12,31),DATE($D151,1,1))+1,0)),0))</f>
        <v>0</v>
      </c>
      <c r="S151" s="122" cm="1">
        <f t="array" ref="S151">IF(YEAR(S$16)=$D151, S$59-SUM(_xlfn._xlws.FILTER(S$63:S150,MOD(_xlfn.SEQUENCE(ROWS(S$63:S150)),5)=4)),ROUND(S$59/_xlfn.DAYS(S$16,R$16)*IF(YEAR(R$16+1)=$D151,_xlfn.DAYS(DATE($D151,12,31),R$16)+1,IF(AND(YEAR(R$16+1)&lt;$D151,$D151&lt;YEAR(S$16)),_xlfn.DAYS(DATE($D151,12,31),DATE($D151,1,1))+1,0)),0))</f>
        <v>0</v>
      </c>
      <c r="T151" s="122" cm="1">
        <f t="array" ref="T151">IF(YEAR(T$16)=$D151, T$59-SUM(_xlfn._xlws.FILTER(T$63:T150,MOD(_xlfn.SEQUENCE(ROWS(T$63:T150)),5)=4)),ROUND(T$59/_xlfn.DAYS(T$16,S$16)*IF(YEAR(S$16+1)=$D151,_xlfn.DAYS(DATE($D151,12,31),S$16)+1,IF(AND(YEAR(S$16+1)&lt;$D151,$D151&lt;YEAR(T$16)),_xlfn.DAYS(DATE($D151,12,31),DATE($D151,1,1))+1,0)),0))</f>
        <v>0</v>
      </c>
      <c r="U151" s="122" cm="1">
        <f t="array" ref="U151">IF(YEAR(U$16)=$D151, U$59-SUM(_xlfn._xlws.FILTER(U$63:U150,MOD(_xlfn.SEQUENCE(ROWS(U$63:U150)),5)=4)),ROUND(U$59/_xlfn.DAYS(U$16,T$16)*IF(YEAR(T$16+1)=$D151,_xlfn.DAYS(DATE($D151,12,31),T$16)+1,IF(AND(YEAR(T$16+1)&lt;$D151,$D151&lt;YEAR(U$16)),_xlfn.DAYS(DATE($D151,12,31),DATE($D151,1,1))+1,0)),0))</f>
        <v>9748</v>
      </c>
      <c r="V151" s="122" cm="1">
        <f t="array" ref="V151">IF(YEAR(V$16)=$D151, V$59-SUM(_xlfn._xlws.FILTER(V$63:V150,MOD(_xlfn.SEQUENCE(ROWS(V$63:V150)),5)=4)),ROUND(V$59/_xlfn.DAYS(V$16,U$16)*IF(YEAR(U$16+1)=$D151,_xlfn.DAYS(DATE($D151,12,31),U$16)+1,IF(AND(YEAR(U$16+1)&lt;$D151,$D151&lt;YEAR(V$16)),_xlfn.DAYS(DATE($D151,12,31),DATE($D151,1,1))+1,0)),0))</f>
        <v>3883</v>
      </c>
      <c r="W151" s="122" cm="1">
        <f t="array" ref="W151">IF(YEAR(W$16)=$D151, W$59-SUM(_xlfn._xlws.FILTER(W$63:W150,MOD(_xlfn.SEQUENCE(ROWS(W$63:W150)),5)=4)),ROUND(W$59/_xlfn.DAYS(W$16,V$16)*IF(YEAR(V$16+1)=$D151,_xlfn.DAYS(DATE($D151,12,31),V$16)+1,IF(AND(YEAR(V$16+1)&lt;$D151,$D151&lt;YEAR(W$16)),_xlfn.DAYS(DATE($D151,12,31),DATE($D151,1,1))+1,0)),0))</f>
        <v>0</v>
      </c>
      <c r="X151" s="122" cm="1">
        <f t="array" ref="X151">IF(YEAR(X$16)=$D151, X$59-SUM(_xlfn._xlws.FILTER(X$63:X150,MOD(_xlfn.SEQUENCE(ROWS(X$63:X150)),5)=4)),ROUND(X$59/_xlfn.DAYS(X$16,W$16)*IF(YEAR(W$16+1)=$D151,_xlfn.DAYS(DATE($D151,12,31),W$16)+1,IF(AND(YEAR(W$16+1)&lt;$D151,$D151&lt;YEAR(X$16)),_xlfn.DAYS(DATE($D151,12,31),DATE($D151,1,1))+1,0)),0))</f>
        <v>0</v>
      </c>
    </row>
    <row r="152" spans="1:24" ht="17" hidden="1" outlineLevel="1" x14ac:dyDescent="0.25">
      <c r="A152" s="5">
        <v>33</v>
      </c>
      <c r="B152" s="129" t="s">
        <v>170</v>
      </c>
      <c r="C152" s="124" t="s">
        <v>171</v>
      </c>
      <c r="D152" s="125">
        <f t="shared" si="69"/>
        <v>2037</v>
      </c>
      <c r="E152" s="126">
        <f>E148-E151</f>
        <v>0</v>
      </c>
      <c r="F152" s="126">
        <f t="shared" ref="F152:X152" si="73">F148-F151</f>
        <v>0</v>
      </c>
      <c r="G152" s="126">
        <f t="shared" si="73"/>
        <v>0</v>
      </c>
      <c r="H152" s="126">
        <f t="shared" si="73"/>
        <v>0</v>
      </c>
      <c r="I152" s="126">
        <f t="shared" si="73"/>
        <v>0</v>
      </c>
      <c r="J152" s="126">
        <f t="shared" si="73"/>
        <v>0</v>
      </c>
      <c r="K152" s="126">
        <f t="shared" si="73"/>
        <v>0</v>
      </c>
      <c r="L152" s="126">
        <f t="shared" si="73"/>
        <v>0</v>
      </c>
      <c r="M152" s="126">
        <f t="shared" si="73"/>
        <v>0</v>
      </c>
      <c r="N152" s="126">
        <f t="shared" si="73"/>
        <v>0</v>
      </c>
      <c r="O152" s="126">
        <f t="shared" si="73"/>
        <v>0</v>
      </c>
      <c r="P152" s="126">
        <f t="shared" si="73"/>
        <v>0</v>
      </c>
      <c r="Q152" s="126">
        <f t="shared" si="73"/>
        <v>0</v>
      </c>
      <c r="R152" s="126">
        <f t="shared" si="73"/>
        <v>0</v>
      </c>
      <c r="S152" s="126">
        <f t="shared" si="73"/>
        <v>0</v>
      </c>
      <c r="T152" s="126">
        <f t="shared" si="73"/>
        <v>0</v>
      </c>
      <c r="U152" s="126">
        <f t="shared" si="73"/>
        <v>0</v>
      </c>
      <c r="V152" s="126">
        <f t="shared" si="73"/>
        <v>0</v>
      </c>
      <c r="W152" s="126">
        <f t="shared" si="73"/>
        <v>0</v>
      </c>
      <c r="X152" s="126">
        <f t="shared" si="73"/>
        <v>0</v>
      </c>
    </row>
    <row r="153" spans="1:24" ht="17" hidden="1" outlineLevel="1" x14ac:dyDescent="0.25">
      <c r="A153" s="5">
        <v>27</v>
      </c>
      <c r="B153" s="37" t="s">
        <v>162</v>
      </c>
      <c r="C153" s="114" t="s">
        <v>163</v>
      </c>
      <c r="D153" s="115">
        <f t="shared" si="69"/>
        <v>2038</v>
      </c>
      <c r="E153" s="116" cm="1">
        <f t="array" ref="E153">IF(YEAR(E$16)=$D153, E$44-SUM(_xlfn._xlws.FILTER(E$63:E152,MOD(_xlfn.SEQUENCE(ROWS(E$63:E152)),5)=1)),ROUND(E$44/_xlfn.DAYS(E$16,D$16)*IF(YEAR(D$16+1)=$D153,_xlfn.DAYS(DATE($D153,12,31),D$16)+1,IF(AND(YEAR(D$16+1)&lt;$D153,$D153&lt;YEAR(E$16)),_xlfn.DAYS(DATE($D153,12,31),DATE($D153,1,1))+1,0)),0))</f>
        <v>0</v>
      </c>
      <c r="F153" s="116" cm="1">
        <f t="array" ref="F153">IF(YEAR(F$16)=$D153, F$44-SUM(_xlfn._xlws.FILTER(F$63:F152,MOD(_xlfn.SEQUENCE(ROWS(F$63:F152)),5)=1)),ROUND(F$44/_xlfn.DAYS(F$16,E$16)*IF(YEAR(E$16+1)=$D153,_xlfn.DAYS(DATE($D153,12,31),E$16)+1,IF(AND(YEAR(E$16+1)&lt;$D153,$D153&lt;YEAR(F$16)),_xlfn.DAYS(DATE($D153,12,31),DATE($D153,1,1))+1,0)),0))</f>
        <v>0</v>
      </c>
      <c r="G153" s="116" cm="1">
        <f t="array" ref="G153">IF(YEAR(G$16)=$D153, G$44-SUM(_xlfn._xlws.FILTER(G$63:G152,MOD(_xlfn.SEQUENCE(ROWS(G$63:G152)),5)=1)),ROUND(G$44/_xlfn.DAYS(G$16,F$16)*IF(YEAR(F$16+1)=$D153,_xlfn.DAYS(DATE($D153,12,31),F$16)+1,IF(AND(YEAR(F$16+1)&lt;$D153,$D153&lt;YEAR(G$16)),_xlfn.DAYS(DATE($D153,12,31),DATE($D153,1,1))+1,0)),0))</f>
        <v>0</v>
      </c>
      <c r="H153" s="116" cm="1">
        <f t="array" ref="H153">IF(YEAR(H$16)=$D153, H$44-SUM(_xlfn._xlws.FILTER(H$63:H152,MOD(_xlfn.SEQUENCE(ROWS(H$63:H152)),5)=1)),ROUND(H$44/_xlfn.DAYS(H$16,G$16)*IF(YEAR(G$16+1)=$D153,_xlfn.DAYS(DATE($D153,12,31),G$16)+1,IF(AND(YEAR(G$16+1)&lt;$D153,$D153&lt;YEAR(H$16)),_xlfn.DAYS(DATE($D153,12,31),DATE($D153,1,1))+1,0)),0))</f>
        <v>0</v>
      </c>
      <c r="I153" s="116" cm="1">
        <f t="array" ref="I153">IF(YEAR(I$16)=$D153, I$44-SUM(_xlfn._xlws.FILTER(I$63:I152,MOD(_xlfn.SEQUENCE(ROWS(I$63:I152)),5)=1)),ROUND(I$44/_xlfn.DAYS(I$16,H$16)*IF(YEAR(H$16+1)=$D153,_xlfn.DAYS(DATE($D153,12,31),H$16)+1,IF(AND(YEAR(H$16+1)&lt;$D153,$D153&lt;YEAR(I$16)),_xlfn.DAYS(DATE($D153,12,31),DATE($D153,1,1))+1,0)),0))</f>
        <v>0</v>
      </c>
      <c r="J153" s="116" cm="1">
        <f t="array" ref="J153">IF(YEAR(J$16)=$D153, J$44-SUM(_xlfn._xlws.FILTER(J$63:J152,MOD(_xlfn.SEQUENCE(ROWS(J$63:J152)),5)=1)),ROUND(J$44/_xlfn.DAYS(J$16,I$16)*IF(YEAR(I$16+1)=$D153,_xlfn.DAYS(DATE($D153,12,31),I$16)+1,IF(AND(YEAR(I$16+1)&lt;$D153,$D153&lt;YEAR(J$16)),_xlfn.DAYS(DATE($D153,12,31),DATE($D153,1,1))+1,0)),0))</f>
        <v>0</v>
      </c>
      <c r="K153" s="116" cm="1">
        <f t="array" ref="K153">IF(YEAR(K$16)=$D153, K$44-SUM(_xlfn._xlws.FILTER(K$63:K152,MOD(_xlfn.SEQUENCE(ROWS(K$63:K152)),5)=1)),ROUND(K$44/_xlfn.DAYS(K$16,J$16)*IF(YEAR(J$16+1)=$D153,_xlfn.DAYS(DATE($D153,12,31),J$16)+1,IF(AND(YEAR(J$16+1)&lt;$D153,$D153&lt;YEAR(K$16)),_xlfn.DAYS(DATE($D153,12,31),DATE($D153,1,1))+1,0)),0))</f>
        <v>0</v>
      </c>
      <c r="L153" s="116" cm="1">
        <f t="array" ref="L153">IF(YEAR(L$16)=$D153, L$44-SUM(_xlfn._xlws.FILTER(L$63:L152,MOD(_xlfn.SEQUENCE(ROWS(L$63:L152)),5)=1)),ROUND(L$44/_xlfn.DAYS(L$16,K$16)*IF(YEAR(K$16+1)=$D153,_xlfn.DAYS(DATE($D153,12,31),K$16)+1,IF(AND(YEAR(K$16+1)&lt;$D153,$D153&lt;YEAR(L$16)),_xlfn.DAYS(DATE($D153,12,31),DATE($D153,1,1))+1,0)),0))</f>
        <v>0</v>
      </c>
      <c r="M153" s="116" cm="1">
        <f t="array" ref="M153">IF(YEAR(M$16)=$D153, M$44-SUM(_xlfn._xlws.FILTER(M$63:M152,MOD(_xlfn.SEQUENCE(ROWS(M$63:M152)),5)=1)),ROUND(M$44/_xlfn.DAYS(M$16,L$16)*IF(YEAR(L$16+1)=$D153,_xlfn.DAYS(DATE($D153,12,31),L$16)+1,IF(AND(YEAR(L$16+1)&lt;$D153,$D153&lt;YEAR(M$16)),_xlfn.DAYS(DATE($D153,12,31),DATE($D153,1,1))+1,0)),0))</f>
        <v>0</v>
      </c>
      <c r="N153" s="116" cm="1">
        <f t="array" ref="N153">IF(YEAR(N$16)=$D153, N$44-SUM(_xlfn._xlws.FILTER(N$63:N152,MOD(_xlfn.SEQUENCE(ROWS(N$63:N152)),5)=1)),ROUND(N$44/_xlfn.DAYS(N$16,M$16)*IF(YEAR(M$16+1)=$D153,_xlfn.DAYS(DATE($D153,12,31),M$16)+1,IF(AND(YEAR(M$16+1)&lt;$D153,$D153&lt;YEAR(N$16)),_xlfn.DAYS(DATE($D153,12,31),DATE($D153,1,1))+1,0)),0))</f>
        <v>0</v>
      </c>
      <c r="O153" s="116" cm="1">
        <f t="array" ref="O153">IF(YEAR(O$16)=$D153, O$44-SUM(_xlfn._xlws.FILTER(O$63:O152,MOD(_xlfn.SEQUENCE(ROWS(O$63:O152)),5)=1)),ROUND(O$44/_xlfn.DAYS(O$16,N$16)*IF(YEAR(N$16+1)=$D153,_xlfn.DAYS(DATE($D153,12,31),N$16)+1,IF(AND(YEAR(N$16+1)&lt;$D153,$D153&lt;YEAR(O$16)),_xlfn.DAYS(DATE($D153,12,31),DATE($D153,1,1))+1,0)),0))</f>
        <v>0</v>
      </c>
      <c r="P153" s="116" cm="1">
        <f t="array" ref="P153">IF(YEAR(P$16)=$D153, P$44-SUM(_xlfn._xlws.FILTER(P$63:P152,MOD(_xlfn.SEQUENCE(ROWS(P$63:P152)),5)=1)),ROUND(P$44/_xlfn.DAYS(P$16,O$16)*IF(YEAR(O$16+1)=$D153,_xlfn.DAYS(DATE($D153,12,31),O$16)+1,IF(AND(YEAR(O$16+1)&lt;$D153,$D153&lt;YEAR(P$16)),_xlfn.DAYS(DATE($D153,12,31),DATE($D153,1,1))+1,0)),0))</f>
        <v>0</v>
      </c>
      <c r="Q153" s="116" cm="1">
        <f t="array" ref="Q153">IF(YEAR(Q$16)=$D153, Q$44-SUM(_xlfn._xlws.FILTER(Q$63:Q152,MOD(_xlfn.SEQUENCE(ROWS(Q$63:Q152)),5)=1)),ROUND(Q$44/_xlfn.DAYS(Q$16,P$16)*IF(YEAR(P$16+1)=$D153,_xlfn.DAYS(DATE($D153,12,31),P$16)+1,IF(AND(YEAR(P$16+1)&lt;$D153,$D153&lt;YEAR(Q$16)),_xlfn.DAYS(DATE($D153,12,31),DATE($D153,1,1))+1,0)),0))</f>
        <v>0</v>
      </c>
      <c r="R153" s="116" cm="1">
        <f t="array" ref="R153">IF(YEAR(R$16)=$D153, R$44-SUM(_xlfn._xlws.FILTER(R$63:R152,MOD(_xlfn.SEQUENCE(ROWS(R$63:R152)),5)=1)),ROUND(R$44/_xlfn.DAYS(R$16,Q$16)*IF(YEAR(Q$16+1)=$D153,_xlfn.DAYS(DATE($D153,12,31),Q$16)+1,IF(AND(YEAR(Q$16+1)&lt;$D153,$D153&lt;YEAR(R$16)),_xlfn.DAYS(DATE($D153,12,31),DATE($D153,1,1))+1,0)),0))</f>
        <v>0</v>
      </c>
      <c r="S153" s="116" cm="1">
        <f t="array" ref="S153">IF(YEAR(S$16)=$D153, S$44-SUM(_xlfn._xlws.FILTER(S$63:S152,MOD(_xlfn.SEQUENCE(ROWS(S$63:S152)),5)=1)),ROUND(S$44/_xlfn.DAYS(S$16,R$16)*IF(YEAR(R$16+1)=$D153,_xlfn.DAYS(DATE($D153,12,31),R$16)+1,IF(AND(YEAR(R$16+1)&lt;$D153,$D153&lt;YEAR(S$16)),_xlfn.DAYS(DATE($D153,12,31),DATE($D153,1,1))+1,0)),0))</f>
        <v>0</v>
      </c>
      <c r="T153" s="116" cm="1">
        <f t="array" ref="T153">IF(YEAR(T$16)=$D153, T$44-SUM(_xlfn._xlws.FILTER(T$63:T152,MOD(_xlfn.SEQUENCE(ROWS(T$63:T152)),5)=1)),ROUND(T$44/_xlfn.DAYS(T$16,S$16)*IF(YEAR(S$16+1)=$D153,_xlfn.DAYS(DATE($D153,12,31),S$16)+1,IF(AND(YEAR(S$16+1)&lt;$D153,$D153&lt;YEAR(T$16)),_xlfn.DAYS(DATE($D153,12,31),DATE($D153,1,1))+1,0)),0))</f>
        <v>0</v>
      </c>
      <c r="U153" s="116" cm="1">
        <f t="array" ref="U153">IF(YEAR(U$16)=$D153, U$44-SUM(_xlfn._xlws.FILTER(U$63:U152,MOD(_xlfn.SEQUENCE(ROWS(U$63:U152)),5)=1)),ROUND(U$44/_xlfn.DAYS(U$16,T$16)*IF(YEAR(T$16+1)=$D153,_xlfn.DAYS(DATE($D153,12,31),T$16)+1,IF(AND(YEAR(T$16+1)&lt;$D153,$D153&lt;YEAR(U$16)),_xlfn.DAYS(DATE($D153,12,31),DATE($D153,1,1))+1,0)),0))</f>
        <v>0</v>
      </c>
      <c r="V153" s="116" cm="1">
        <f t="array" ref="V153">IF(YEAR(V$16)=$D153, V$44-SUM(_xlfn._xlws.FILTER(V$63:V152,MOD(_xlfn.SEQUENCE(ROWS(V$63:V152)),5)=1)),ROUND(V$44/_xlfn.DAYS(V$16,U$16)*IF(YEAR(U$16+1)=$D153,_xlfn.DAYS(DATE($D153,12,31),U$16)+1,IF(AND(YEAR(U$16+1)&lt;$D153,$D153&lt;YEAR(V$16)),_xlfn.DAYS(DATE($D153,12,31),DATE($D153,1,1))+1,0)),0))</f>
        <v>9240</v>
      </c>
      <c r="W153" s="116" cm="1">
        <f t="array" ref="W153">IF(YEAR(W$16)=$D153, W$44-SUM(_xlfn._xlws.FILTER(W$63:W152,MOD(_xlfn.SEQUENCE(ROWS(W$63:W152)),5)=1)),ROUND(W$44/_xlfn.DAYS(W$16,V$16)*IF(YEAR(V$16+1)=$D153,_xlfn.DAYS(DATE($D153,12,31),V$16)+1,IF(AND(YEAR(V$16+1)&lt;$D153,$D153&lt;YEAR(W$16)),_xlfn.DAYS(DATE($D153,12,31),DATE($D153,1,1))+1,0)),0))</f>
        <v>3659</v>
      </c>
      <c r="X153" s="116" cm="1">
        <f t="array" ref="X153">IF(YEAR(X$16)=$D153, X$44-SUM(_xlfn._xlws.FILTER(X$63:X152,MOD(_xlfn.SEQUENCE(ROWS(X$63:X152)),5)=1)),ROUND(X$44/_xlfn.DAYS(X$16,W$16)*IF(YEAR(W$16+1)=$D153,_xlfn.DAYS(DATE($D153,12,31),W$16)+1,IF(AND(YEAR(W$16+1)&lt;$D153,$D153&lt;YEAR(X$16)),_xlfn.DAYS(DATE($D153,12,31),DATE($D153,1,1))+1,0)),0))</f>
        <v>0</v>
      </c>
    </row>
    <row r="154" spans="1:24" ht="17" hidden="1" outlineLevel="1" x14ac:dyDescent="0.25">
      <c r="A154" s="5">
        <v>28</v>
      </c>
      <c r="B154" s="129" t="s">
        <v>164</v>
      </c>
      <c r="C154" s="114" t="s">
        <v>165</v>
      </c>
      <c r="D154" s="115">
        <f t="shared" si="69"/>
        <v>2038</v>
      </c>
      <c r="E154" s="116" cm="1">
        <f t="array" ref="E154">IF(YEAR(E$16)=$D154, E$46-SUM(_xlfn._xlws.FILTER(E$63:E153,MOD(_xlfn.SEQUENCE(ROWS(E$63:E153)),5)=2)),ROUND(E$46/_xlfn.DAYS(E$16,D$16)*IF(YEAR(D$16+1)=$D154,_xlfn.DAYS(DATE($D154,12,31),D$16)+1,IF(AND(YEAR(D$16+1)&lt;$D154,$D154&lt;YEAR(E$16)),_xlfn.DAYS(DATE($D154,12,31),DATE($D154,1,1))+1,0)),0))</f>
        <v>0</v>
      </c>
      <c r="F154" s="116" cm="1">
        <f t="array" ref="F154">IF(YEAR(F$16)=$D154, F$46-SUM(_xlfn._xlws.FILTER(F$63:F153,MOD(_xlfn.SEQUENCE(ROWS(F$63:F153)),5)=2)),ROUND(F$46/_xlfn.DAYS(F$16,E$16)*IF(YEAR(E$16+1)=$D154,_xlfn.DAYS(DATE($D154,12,31),E$16)+1,IF(AND(YEAR(E$16+1)&lt;$D154,$D154&lt;YEAR(F$16)),_xlfn.DAYS(DATE($D154,12,31),DATE($D154,1,1))+1,0)),0))</f>
        <v>0</v>
      </c>
      <c r="G154" s="116" cm="1">
        <f t="array" ref="G154">IF(YEAR(G$16)=$D154, G$46-SUM(_xlfn._xlws.FILTER(G$63:G153,MOD(_xlfn.SEQUENCE(ROWS(G$63:G153)),5)=2)),ROUND(G$46/_xlfn.DAYS(G$16,F$16)*IF(YEAR(F$16+1)=$D154,_xlfn.DAYS(DATE($D154,12,31),F$16)+1,IF(AND(YEAR(F$16+1)&lt;$D154,$D154&lt;YEAR(G$16)),_xlfn.DAYS(DATE($D154,12,31),DATE($D154,1,1))+1,0)),0))</f>
        <v>0</v>
      </c>
      <c r="H154" s="116" cm="1">
        <f t="array" ref="H154">IF(YEAR(H$16)=$D154, H$46-SUM(_xlfn._xlws.FILTER(H$63:H153,MOD(_xlfn.SEQUENCE(ROWS(H$63:H153)),5)=2)),ROUND(H$46/_xlfn.DAYS(H$16,G$16)*IF(YEAR(G$16+1)=$D154,_xlfn.DAYS(DATE($D154,12,31),G$16)+1,IF(AND(YEAR(G$16+1)&lt;$D154,$D154&lt;YEAR(H$16)),_xlfn.DAYS(DATE($D154,12,31),DATE($D154,1,1))+1,0)),0))</f>
        <v>0</v>
      </c>
      <c r="I154" s="116" cm="1">
        <f t="array" ref="I154">IF(YEAR(I$16)=$D154, I$46-SUM(_xlfn._xlws.FILTER(I$63:I153,MOD(_xlfn.SEQUENCE(ROWS(I$63:I153)),5)=2)),ROUND(I$46/_xlfn.DAYS(I$16,H$16)*IF(YEAR(H$16+1)=$D154,_xlfn.DAYS(DATE($D154,12,31),H$16)+1,IF(AND(YEAR(H$16+1)&lt;$D154,$D154&lt;YEAR(I$16)),_xlfn.DAYS(DATE($D154,12,31),DATE($D154,1,1))+1,0)),0))</f>
        <v>0</v>
      </c>
      <c r="J154" s="116" cm="1">
        <f t="array" ref="J154">IF(YEAR(J$16)=$D154, J$46-SUM(_xlfn._xlws.FILTER(J$63:J153,MOD(_xlfn.SEQUENCE(ROWS(J$63:J153)),5)=2)),ROUND(J$46/_xlfn.DAYS(J$16,I$16)*IF(YEAR(I$16+1)=$D154,_xlfn.DAYS(DATE($D154,12,31),I$16)+1,IF(AND(YEAR(I$16+1)&lt;$D154,$D154&lt;YEAR(J$16)),_xlfn.DAYS(DATE($D154,12,31),DATE($D154,1,1))+1,0)),0))</f>
        <v>0</v>
      </c>
      <c r="K154" s="116" cm="1">
        <f t="array" ref="K154">IF(YEAR(K$16)=$D154, K$46-SUM(_xlfn._xlws.FILTER(K$63:K153,MOD(_xlfn.SEQUENCE(ROWS(K$63:K153)),5)=2)),ROUND(K$46/_xlfn.DAYS(K$16,J$16)*IF(YEAR(J$16+1)=$D154,_xlfn.DAYS(DATE($D154,12,31),J$16)+1,IF(AND(YEAR(J$16+1)&lt;$D154,$D154&lt;YEAR(K$16)),_xlfn.DAYS(DATE($D154,12,31),DATE($D154,1,1))+1,0)),0))</f>
        <v>0</v>
      </c>
      <c r="L154" s="116" cm="1">
        <f t="array" ref="L154">IF(YEAR(L$16)=$D154, L$46-SUM(_xlfn._xlws.FILTER(L$63:L153,MOD(_xlfn.SEQUENCE(ROWS(L$63:L153)),5)=2)),ROUND(L$46/_xlfn.DAYS(L$16,K$16)*IF(YEAR(K$16+1)=$D154,_xlfn.DAYS(DATE($D154,12,31),K$16)+1,IF(AND(YEAR(K$16+1)&lt;$D154,$D154&lt;YEAR(L$16)),_xlfn.DAYS(DATE($D154,12,31),DATE($D154,1,1))+1,0)),0))</f>
        <v>0</v>
      </c>
      <c r="M154" s="116" cm="1">
        <f t="array" ref="M154">IF(YEAR(M$16)=$D154, M$46-SUM(_xlfn._xlws.FILTER(M$63:M153,MOD(_xlfn.SEQUENCE(ROWS(M$63:M153)),5)=2)),ROUND(M$46/_xlfn.DAYS(M$16,L$16)*IF(YEAR(L$16+1)=$D154,_xlfn.DAYS(DATE($D154,12,31),L$16)+1,IF(AND(YEAR(L$16+1)&lt;$D154,$D154&lt;YEAR(M$16)),_xlfn.DAYS(DATE($D154,12,31),DATE($D154,1,1))+1,0)),0))</f>
        <v>0</v>
      </c>
      <c r="N154" s="116" cm="1">
        <f t="array" ref="N154">IF(YEAR(N$16)=$D154, N$46-SUM(_xlfn._xlws.FILTER(N$63:N153,MOD(_xlfn.SEQUENCE(ROWS(N$63:N153)),5)=2)),ROUND(N$46/_xlfn.DAYS(N$16,M$16)*IF(YEAR(M$16+1)=$D154,_xlfn.DAYS(DATE($D154,12,31),M$16)+1,IF(AND(YEAR(M$16+1)&lt;$D154,$D154&lt;YEAR(N$16)),_xlfn.DAYS(DATE($D154,12,31),DATE($D154,1,1))+1,0)),0))</f>
        <v>0</v>
      </c>
      <c r="O154" s="116" cm="1">
        <f t="array" ref="O154">IF(YEAR(O$16)=$D154, O$46-SUM(_xlfn._xlws.FILTER(O$63:O153,MOD(_xlfn.SEQUENCE(ROWS(O$63:O153)),5)=2)),ROUND(O$46/_xlfn.DAYS(O$16,N$16)*IF(YEAR(N$16+1)=$D154,_xlfn.DAYS(DATE($D154,12,31),N$16)+1,IF(AND(YEAR(N$16+1)&lt;$D154,$D154&lt;YEAR(O$16)),_xlfn.DAYS(DATE($D154,12,31),DATE($D154,1,1))+1,0)),0))</f>
        <v>0</v>
      </c>
      <c r="P154" s="116" cm="1">
        <f t="array" ref="P154">IF(YEAR(P$16)=$D154, P$46-SUM(_xlfn._xlws.FILTER(P$63:P153,MOD(_xlfn.SEQUENCE(ROWS(P$63:P153)),5)=2)),ROUND(P$46/_xlfn.DAYS(P$16,O$16)*IF(YEAR(O$16+1)=$D154,_xlfn.DAYS(DATE($D154,12,31),O$16)+1,IF(AND(YEAR(O$16+1)&lt;$D154,$D154&lt;YEAR(P$16)),_xlfn.DAYS(DATE($D154,12,31),DATE($D154,1,1))+1,0)),0))</f>
        <v>0</v>
      </c>
      <c r="Q154" s="116" cm="1">
        <f t="array" ref="Q154">IF(YEAR(Q$16)=$D154, Q$46-SUM(_xlfn._xlws.FILTER(Q$63:Q153,MOD(_xlfn.SEQUENCE(ROWS(Q$63:Q153)),5)=2)),ROUND(Q$46/_xlfn.DAYS(Q$16,P$16)*IF(YEAR(P$16+1)=$D154,_xlfn.DAYS(DATE($D154,12,31),P$16)+1,IF(AND(YEAR(P$16+1)&lt;$D154,$D154&lt;YEAR(Q$16)),_xlfn.DAYS(DATE($D154,12,31),DATE($D154,1,1))+1,0)),0))</f>
        <v>0</v>
      </c>
      <c r="R154" s="116" cm="1">
        <f t="array" ref="R154">IF(YEAR(R$16)=$D154, R$46-SUM(_xlfn._xlws.FILTER(R$63:R153,MOD(_xlfn.SEQUENCE(ROWS(R$63:R153)),5)=2)),ROUND(R$46/_xlfn.DAYS(R$16,Q$16)*IF(YEAR(Q$16+1)=$D154,_xlfn.DAYS(DATE($D154,12,31),Q$16)+1,IF(AND(YEAR(Q$16+1)&lt;$D154,$D154&lt;YEAR(R$16)),_xlfn.DAYS(DATE($D154,12,31),DATE($D154,1,1))+1,0)),0))</f>
        <v>0</v>
      </c>
      <c r="S154" s="116" cm="1">
        <f t="array" ref="S154">IF(YEAR(S$16)=$D154, S$46-SUM(_xlfn._xlws.FILTER(S$63:S153,MOD(_xlfn.SEQUENCE(ROWS(S$63:S153)),5)=2)),ROUND(S$46/_xlfn.DAYS(S$16,R$16)*IF(YEAR(R$16+1)=$D154,_xlfn.DAYS(DATE($D154,12,31),R$16)+1,IF(AND(YEAR(R$16+1)&lt;$D154,$D154&lt;YEAR(S$16)),_xlfn.DAYS(DATE($D154,12,31),DATE($D154,1,1))+1,0)),0))</f>
        <v>0</v>
      </c>
      <c r="T154" s="116" cm="1">
        <f t="array" ref="T154">IF(YEAR(T$16)=$D154, T$46-SUM(_xlfn._xlws.FILTER(T$63:T153,MOD(_xlfn.SEQUENCE(ROWS(T$63:T153)),5)=2)),ROUND(T$46/_xlfn.DAYS(T$16,S$16)*IF(YEAR(S$16+1)=$D154,_xlfn.DAYS(DATE($D154,12,31),S$16)+1,IF(AND(YEAR(S$16+1)&lt;$D154,$D154&lt;YEAR(T$16)),_xlfn.DAYS(DATE($D154,12,31),DATE($D154,1,1))+1,0)),0))</f>
        <v>0</v>
      </c>
      <c r="U154" s="116" cm="1">
        <f t="array" ref="U154">IF(YEAR(U$16)=$D154, U$46-SUM(_xlfn._xlws.FILTER(U$63:U153,MOD(_xlfn.SEQUENCE(ROWS(U$63:U153)),5)=2)),ROUND(U$46/_xlfn.DAYS(U$16,T$16)*IF(YEAR(T$16+1)=$D154,_xlfn.DAYS(DATE($D154,12,31),T$16)+1,IF(AND(YEAR(T$16+1)&lt;$D154,$D154&lt;YEAR(U$16)),_xlfn.DAYS(DATE($D154,12,31),DATE($D154,1,1))+1,0)),0))</f>
        <v>0</v>
      </c>
      <c r="V154" s="116" cm="1">
        <f t="array" ref="V154">IF(YEAR(V$16)=$D154, V$46-SUM(_xlfn._xlws.FILTER(V$63:V153,MOD(_xlfn.SEQUENCE(ROWS(V$63:V153)),5)=2)),ROUND(V$46/_xlfn.DAYS(V$16,U$16)*IF(YEAR(U$16+1)=$D154,_xlfn.DAYS(DATE($D154,12,31),U$16)+1,IF(AND(YEAR(U$16+1)&lt;$D154,$D154&lt;YEAR(V$16)),_xlfn.DAYS(DATE($D154,12,31),DATE($D154,1,1))+1,0)),0))</f>
        <v>1386</v>
      </c>
      <c r="W154" s="116" cm="1">
        <f t="array" ref="W154">IF(YEAR(W$16)=$D154, W$46-SUM(_xlfn._xlws.FILTER(W$63:W153,MOD(_xlfn.SEQUENCE(ROWS(W$63:W153)),5)=2)),ROUND(W$46/_xlfn.DAYS(W$16,V$16)*IF(YEAR(V$16+1)=$D154,_xlfn.DAYS(DATE($D154,12,31),V$16)+1,IF(AND(YEAR(V$16+1)&lt;$D154,$D154&lt;YEAR(W$16)),_xlfn.DAYS(DATE($D154,12,31),DATE($D154,1,1))+1,0)),0))</f>
        <v>549</v>
      </c>
      <c r="X154" s="116" cm="1">
        <f t="array" ref="X154">IF(YEAR(X$16)=$D154, X$46-SUM(_xlfn._xlws.FILTER(X$63:X153,MOD(_xlfn.SEQUENCE(ROWS(X$63:X153)),5)=2)),ROUND(X$46/_xlfn.DAYS(X$16,W$16)*IF(YEAR(W$16+1)=$D154,_xlfn.DAYS(DATE($D154,12,31),W$16)+1,IF(AND(YEAR(W$16+1)&lt;$D154,$D154&lt;YEAR(X$16)),_xlfn.DAYS(DATE($D154,12,31),DATE($D154,1,1))+1,0)),0))</f>
        <v>0</v>
      </c>
    </row>
    <row r="155" spans="1:24" ht="17" hidden="1" outlineLevel="1" x14ac:dyDescent="0.25">
      <c r="A155" s="5">
        <v>29</v>
      </c>
      <c r="B155" s="129" t="s">
        <v>166</v>
      </c>
      <c r="C155" s="114" t="s">
        <v>167</v>
      </c>
      <c r="D155" s="115">
        <f t="shared" si="69"/>
        <v>2038</v>
      </c>
      <c r="E155" s="116">
        <f>E153-E154</f>
        <v>0</v>
      </c>
      <c r="F155" s="116">
        <f t="shared" ref="F155:X155" si="74">F153-F154</f>
        <v>0</v>
      </c>
      <c r="G155" s="116">
        <f t="shared" si="74"/>
        <v>0</v>
      </c>
      <c r="H155" s="116">
        <f t="shared" si="74"/>
        <v>0</v>
      </c>
      <c r="I155" s="116">
        <f t="shared" si="74"/>
        <v>0</v>
      </c>
      <c r="J155" s="116">
        <f t="shared" si="74"/>
        <v>0</v>
      </c>
      <c r="K155" s="116">
        <f t="shared" si="74"/>
        <v>0</v>
      </c>
      <c r="L155" s="116">
        <f t="shared" si="74"/>
        <v>0</v>
      </c>
      <c r="M155" s="116">
        <f t="shared" si="74"/>
        <v>0</v>
      </c>
      <c r="N155" s="116">
        <f t="shared" si="74"/>
        <v>0</v>
      </c>
      <c r="O155" s="116">
        <f t="shared" si="74"/>
        <v>0</v>
      </c>
      <c r="P155" s="116">
        <f t="shared" si="74"/>
        <v>0</v>
      </c>
      <c r="Q155" s="116">
        <f t="shared" si="74"/>
        <v>0</v>
      </c>
      <c r="R155" s="116">
        <f t="shared" si="74"/>
        <v>0</v>
      </c>
      <c r="S155" s="116">
        <f t="shared" si="74"/>
        <v>0</v>
      </c>
      <c r="T155" s="116">
        <f t="shared" si="74"/>
        <v>0</v>
      </c>
      <c r="U155" s="116">
        <f t="shared" si="74"/>
        <v>0</v>
      </c>
      <c r="V155" s="116">
        <f t="shared" si="74"/>
        <v>7854</v>
      </c>
      <c r="W155" s="116">
        <f t="shared" si="74"/>
        <v>3110</v>
      </c>
      <c r="X155" s="116">
        <f t="shared" si="74"/>
        <v>0</v>
      </c>
    </row>
    <row r="156" spans="1:24" ht="17" hidden="1" outlineLevel="1" x14ac:dyDescent="0.25">
      <c r="A156" s="5">
        <v>31</v>
      </c>
      <c r="B156" s="129" t="s">
        <v>168</v>
      </c>
      <c r="C156" s="114" t="s">
        <v>169</v>
      </c>
      <c r="D156" s="115">
        <f t="shared" si="69"/>
        <v>2038</v>
      </c>
      <c r="E156" s="116" cm="1">
        <f t="array" ref="E156">IF(YEAR(E$16)=$D156, E$59-SUM(_xlfn._xlws.FILTER(E$63:E155,MOD(_xlfn.SEQUENCE(ROWS(E$63:E155)),5)=4)),ROUND(E$59/_xlfn.DAYS(E$16,D$16)*IF(YEAR(D$16+1)=$D156,_xlfn.DAYS(DATE($D156,12,31),D$16)+1,IF(AND(YEAR(D$16+1)&lt;$D156,$D156&lt;YEAR(E$16)),_xlfn.DAYS(DATE($D156,12,31),DATE($D156,1,1))+1,0)),0))</f>
        <v>0</v>
      </c>
      <c r="F156" s="116" cm="1">
        <f t="array" ref="F156">IF(YEAR(F$16)=$D156, F$59-SUM(_xlfn._xlws.FILTER(F$63:F155,MOD(_xlfn.SEQUENCE(ROWS(F$63:F155)),5)=4)),ROUND(F$59/_xlfn.DAYS(F$16,E$16)*IF(YEAR(E$16+1)=$D156,_xlfn.DAYS(DATE($D156,12,31),E$16)+1,IF(AND(YEAR(E$16+1)&lt;$D156,$D156&lt;YEAR(F$16)),_xlfn.DAYS(DATE($D156,12,31),DATE($D156,1,1))+1,0)),0))</f>
        <v>0</v>
      </c>
      <c r="G156" s="116" cm="1">
        <f t="array" ref="G156">IF(YEAR(G$16)=$D156, G$59-SUM(_xlfn._xlws.FILTER(G$63:G155,MOD(_xlfn.SEQUENCE(ROWS(G$63:G155)),5)=4)),ROUND(G$59/_xlfn.DAYS(G$16,F$16)*IF(YEAR(F$16+1)=$D156,_xlfn.DAYS(DATE($D156,12,31),F$16)+1,IF(AND(YEAR(F$16+1)&lt;$D156,$D156&lt;YEAR(G$16)),_xlfn.DAYS(DATE($D156,12,31),DATE($D156,1,1))+1,0)),0))</f>
        <v>0</v>
      </c>
      <c r="H156" s="116" cm="1">
        <f t="array" ref="H156">IF(YEAR(H$16)=$D156, H$59-SUM(_xlfn._xlws.FILTER(H$63:H155,MOD(_xlfn.SEQUENCE(ROWS(H$63:H155)),5)=4)),ROUND(H$59/_xlfn.DAYS(H$16,G$16)*IF(YEAR(G$16+1)=$D156,_xlfn.DAYS(DATE($D156,12,31),G$16)+1,IF(AND(YEAR(G$16+1)&lt;$D156,$D156&lt;YEAR(H$16)),_xlfn.DAYS(DATE($D156,12,31),DATE($D156,1,1))+1,0)),0))</f>
        <v>0</v>
      </c>
      <c r="I156" s="116" cm="1">
        <f t="array" ref="I156">IF(YEAR(I$16)=$D156, I$59-SUM(_xlfn._xlws.FILTER(I$63:I155,MOD(_xlfn.SEQUENCE(ROWS(I$63:I155)),5)=4)),ROUND(I$59/_xlfn.DAYS(I$16,H$16)*IF(YEAR(H$16+1)=$D156,_xlfn.DAYS(DATE($D156,12,31),H$16)+1,IF(AND(YEAR(H$16+1)&lt;$D156,$D156&lt;YEAR(I$16)),_xlfn.DAYS(DATE($D156,12,31),DATE($D156,1,1))+1,0)),0))</f>
        <v>0</v>
      </c>
      <c r="J156" s="116" cm="1">
        <f t="array" ref="J156">IF(YEAR(J$16)=$D156, J$59-SUM(_xlfn._xlws.FILTER(J$63:J155,MOD(_xlfn.SEQUENCE(ROWS(J$63:J155)),5)=4)),ROUND(J$59/_xlfn.DAYS(J$16,I$16)*IF(YEAR(I$16+1)=$D156,_xlfn.DAYS(DATE($D156,12,31),I$16)+1,IF(AND(YEAR(I$16+1)&lt;$D156,$D156&lt;YEAR(J$16)),_xlfn.DAYS(DATE($D156,12,31),DATE($D156,1,1))+1,0)),0))</f>
        <v>0</v>
      </c>
      <c r="K156" s="116" cm="1">
        <f t="array" ref="K156">IF(YEAR(K$16)=$D156, K$59-SUM(_xlfn._xlws.FILTER(K$63:K155,MOD(_xlfn.SEQUENCE(ROWS(K$63:K155)),5)=4)),ROUND(K$59/_xlfn.DAYS(K$16,J$16)*IF(YEAR(J$16+1)=$D156,_xlfn.DAYS(DATE($D156,12,31),J$16)+1,IF(AND(YEAR(J$16+1)&lt;$D156,$D156&lt;YEAR(K$16)),_xlfn.DAYS(DATE($D156,12,31),DATE($D156,1,1))+1,0)),0))</f>
        <v>0</v>
      </c>
      <c r="L156" s="116" cm="1">
        <f t="array" ref="L156">IF(YEAR(L$16)=$D156, L$59-SUM(_xlfn._xlws.FILTER(L$63:L155,MOD(_xlfn.SEQUENCE(ROWS(L$63:L155)),5)=4)),ROUND(L$59/_xlfn.DAYS(L$16,K$16)*IF(YEAR(K$16+1)=$D156,_xlfn.DAYS(DATE($D156,12,31),K$16)+1,IF(AND(YEAR(K$16+1)&lt;$D156,$D156&lt;YEAR(L$16)),_xlfn.DAYS(DATE($D156,12,31),DATE($D156,1,1))+1,0)),0))</f>
        <v>0</v>
      </c>
      <c r="M156" s="116" cm="1">
        <f t="array" ref="M156">IF(YEAR(M$16)=$D156, M$59-SUM(_xlfn._xlws.FILTER(M$63:M155,MOD(_xlfn.SEQUENCE(ROWS(M$63:M155)),5)=4)),ROUND(M$59/_xlfn.DAYS(M$16,L$16)*IF(YEAR(L$16+1)=$D156,_xlfn.DAYS(DATE($D156,12,31),L$16)+1,IF(AND(YEAR(L$16+1)&lt;$D156,$D156&lt;YEAR(M$16)),_xlfn.DAYS(DATE($D156,12,31),DATE($D156,1,1))+1,0)),0))</f>
        <v>0</v>
      </c>
      <c r="N156" s="116" cm="1">
        <f t="array" ref="N156">IF(YEAR(N$16)=$D156, N$59-SUM(_xlfn._xlws.FILTER(N$63:N155,MOD(_xlfn.SEQUENCE(ROWS(N$63:N155)),5)=4)),ROUND(N$59/_xlfn.DAYS(N$16,M$16)*IF(YEAR(M$16+1)=$D156,_xlfn.DAYS(DATE($D156,12,31),M$16)+1,IF(AND(YEAR(M$16+1)&lt;$D156,$D156&lt;YEAR(N$16)),_xlfn.DAYS(DATE($D156,12,31),DATE($D156,1,1))+1,0)),0))</f>
        <v>0</v>
      </c>
      <c r="O156" s="116" cm="1">
        <f t="array" ref="O156">IF(YEAR(O$16)=$D156, O$59-SUM(_xlfn._xlws.FILTER(O$63:O155,MOD(_xlfn.SEQUENCE(ROWS(O$63:O155)),5)=4)),ROUND(O$59/_xlfn.DAYS(O$16,N$16)*IF(YEAR(N$16+1)=$D156,_xlfn.DAYS(DATE($D156,12,31),N$16)+1,IF(AND(YEAR(N$16+1)&lt;$D156,$D156&lt;YEAR(O$16)),_xlfn.DAYS(DATE($D156,12,31),DATE($D156,1,1))+1,0)),0))</f>
        <v>0</v>
      </c>
      <c r="P156" s="116" cm="1">
        <f t="array" ref="P156">IF(YEAR(P$16)=$D156, P$59-SUM(_xlfn._xlws.FILTER(P$63:P155,MOD(_xlfn.SEQUENCE(ROWS(P$63:P155)),5)=4)),ROUND(P$59/_xlfn.DAYS(P$16,O$16)*IF(YEAR(O$16+1)=$D156,_xlfn.DAYS(DATE($D156,12,31),O$16)+1,IF(AND(YEAR(O$16+1)&lt;$D156,$D156&lt;YEAR(P$16)),_xlfn.DAYS(DATE($D156,12,31),DATE($D156,1,1))+1,0)),0))</f>
        <v>0</v>
      </c>
      <c r="Q156" s="116" cm="1">
        <f t="array" ref="Q156">IF(YEAR(Q$16)=$D156, Q$59-SUM(_xlfn._xlws.FILTER(Q$63:Q155,MOD(_xlfn.SEQUENCE(ROWS(Q$63:Q155)),5)=4)),ROUND(Q$59/_xlfn.DAYS(Q$16,P$16)*IF(YEAR(P$16+1)=$D156,_xlfn.DAYS(DATE($D156,12,31),P$16)+1,IF(AND(YEAR(P$16+1)&lt;$D156,$D156&lt;YEAR(Q$16)),_xlfn.DAYS(DATE($D156,12,31),DATE($D156,1,1))+1,0)),0))</f>
        <v>0</v>
      </c>
      <c r="R156" s="116" cm="1">
        <f t="array" ref="R156">IF(YEAR(R$16)=$D156, R$59-SUM(_xlfn._xlws.FILTER(R$63:R155,MOD(_xlfn.SEQUENCE(ROWS(R$63:R155)),5)=4)),ROUND(R$59/_xlfn.DAYS(R$16,Q$16)*IF(YEAR(Q$16+1)=$D156,_xlfn.DAYS(DATE($D156,12,31),Q$16)+1,IF(AND(YEAR(Q$16+1)&lt;$D156,$D156&lt;YEAR(R$16)),_xlfn.DAYS(DATE($D156,12,31),DATE($D156,1,1))+1,0)),0))</f>
        <v>0</v>
      </c>
      <c r="S156" s="116" cm="1">
        <f t="array" ref="S156">IF(YEAR(S$16)=$D156, S$59-SUM(_xlfn._xlws.FILTER(S$63:S155,MOD(_xlfn.SEQUENCE(ROWS(S$63:S155)),5)=4)),ROUND(S$59/_xlfn.DAYS(S$16,R$16)*IF(YEAR(R$16+1)=$D156,_xlfn.DAYS(DATE($D156,12,31),R$16)+1,IF(AND(YEAR(R$16+1)&lt;$D156,$D156&lt;YEAR(S$16)),_xlfn.DAYS(DATE($D156,12,31),DATE($D156,1,1))+1,0)),0))</f>
        <v>0</v>
      </c>
      <c r="T156" s="116" cm="1">
        <f t="array" ref="T156">IF(YEAR(T$16)=$D156, T$59-SUM(_xlfn._xlws.FILTER(T$63:T155,MOD(_xlfn.SEQUENCE(ROWS(T$63:T155)),5)=4)),ROUND(T$59/_xlfn.DAYS(T$16,S$16)*IF(YEAR(S$16+1)=$D156,_xlfn.DAYS(DATE($D156,12,31),S$16)+1,IF(AND(YEAR(S$16+1)&lt;$D156,$D156&lt;YEAR(T$16)),_xlfn.DAYS(DATE($D156,12,31),DATE($D156,1,1))+1,0)),0))</f>
        <v>0</v>
      </c>
      <c r="U156" s="116" cm="1">
        <f t="array" ref="U156">IF(YEAR(U$16)=$D156, U$59-SUM(_xlfn._xlws.FILTER(U$63:U155,MOD(_xlfn.SEQUENCE(ROWS(U$63:U155)),5)=4)),ROUND(U$59/_xlfn.DAYS(U$16,T$16)*IF(YEAR(T$16+1)=$D156,_xlfn.DAYS(DATE($D156,12,31),T$16)+1,IF(AND(YEAR(T$16+1)&lt;$D156,$D156&lt;YEAR(U$16)),_xlfn.DAYS(DATE($D156,12,31),DATE($D156,1,1))+1,0)),0))</f>
        <v>0</v>
      </c>
      <c r="V156" s="116" cm="1">
        <f t="array" ref="V156">IF(YEAR(V$16)=$D156, V$59-SUM(_xlfn._xlws.FILTER(V$63:V155,MOD(_xlfn.SEQUENCE(ROWS(V$63:V155)),5)=4)),ROUND(V$59/_xlfn.DAYS(V$16,U$16)*IF(YEAR(U$16+1)=$D156,_xlfn.DAYS(DATE($D156,12,31),U$16)+1,IF(AND(YEAR(U$16+1)&lt;$D156,$D156&lt;YEAR(V$16)),_xlfn.DAYS(DATE($D156,12,31),DATE($D156,1,1))+1,0)),0))</f>
        <v>9240</v>
      </c>
      <c r="W156" s="116" cm="1">
        <f t="array" ref="W156">IF(YEAR(W$16)=$D156, W$59-SUM(_xlfn._xlws.FILTER(W$63:W155,MOD(_xlfn.SEQUENCE(ROWS(W$63:W155)),5)=4)),ROUND(W$59/_xlfn.DAYS(W$16,V$16)*IF(YEAR(V$16+1)=$D156,_xlfn.DAYS(DATE($D156,12,31),V$16)+1,IF(AND(YEAR(V$16+1)&lt;$D156,$D156&lt;YEAR(W$16)),_xlfn.DAYS(DATE($D156,12,31),DATE($D156,1,1))+1,0)),0))</f>
        <v>3659</v>
      </c>
      <c r="X156" s="116" cm="1">
        <f t="array" ref="X156">IF(YEAR(X$16)=$D156, X$59-SUM(_xlfn._xlws.FILTER(X$63:X155,MOD(_xlfn.SEQUENCE(ROWS(X$63:X155)),5)=4)),ROUND(X$59/_xlfn.DAYS(X$16,W$16)*IF(YEAR(W$16+1)=$D156,_xlfn.DAYS(DATE($D156,12,31),W$16)+1,IF(AND(YEAR(W$16+1)&lt;$D156,$D156&lt;YEAR(X$16)),_xlfn.DAYS(DATE($D156,12,31),DATE($D156,1,1))+1,0)),0))</f>
        <v>0</v>
      </c>
    </row>
    <row r="157" spans="1:24" ht="17" hidden="1" outlineLevel="1" x14ac:dyDescent="0.25">
      <c r="A157" s="5">
        <v>33</v>
      </c>
      <c r="B157" s="129" t="s">
        <v>170</v>
      </c>
      <c r="C157" s="117" t="s">
        <v>171</v>
      </c>
      <c r="D157" s="118">
        <f t="shared" si="69"/>
        <v>2038</v>
      </c>
      <c r="E157" s="119">
        <f>E153-E156</f>
        <v>0</v>
      </c>
      <c r="F157" s="119">
        <f t="shared" ref="F157:X157" si="75">F153-F156</f>
        <v>0</v>
      </c>
      <c r="G157" s="119">
        <f t="shared" si="75"/>
        <v>0</v>
      </c>
      <c r="H157" s="119">
        <f t="shared" si="75"/>
        <v>0</v>
      </c>
      <c r="I157" s="119">
        <f t="shared" si="75"/>
        <v>0</v>
      </c>
      <c r="J157" s="119">
        <f t="shared" si="75"/>
        <v>0</v>
      </c>
      <c r="K157" s="119">
        <f t="shared" si="75"/>
        <v>0</v>
      </c>
      <c r="L157" s="119">
        <f t="shared" si="75"/>
        <v>0</v>
      </c>
      <c r="M157" s="119">
        <f t="shared" si="75"/>
        <v>0</v>
      </c>
      <c r="N157" s="119">
        <f t="shared" si="75"/>
        <v>0</v>
      </c>
      <c r="O157" s="119">
        <f t="shared" si="75"/>
        <v>0</v>
      </c>
      <c r="P157" s="119">
        <f t="shared" si="75"/>
        <v>0</v>
      </c>
      <c r="Q157" s="119">
        <f t="shared" si="75"/>
        <v>0</v>
      </c>
      <c r="R157" s="119">
        <f t="shared" si="75"/>
        <v>0</v>
      </c>
      <c r="S157" s="119">
        <f t="shared" si="75"/>
        <v>0</v>
      </c>
      <c r="T157" s="119">
        <f t="shared" si="75"/>
        <v>0</v>
      </c>
      <c r="U157" s="119">
        <f t="shared" si="75"/>
        <v>0</v>
      </c>
      <c r="V157" s="119">
        <f t="shared" si="75"/>
        <v>0</v>
      </c>
      <c r="W157" s="119">
        <f t="shared" si="75"/>
        <v>0</v>
      </c>
      <c r="X157" s="119">
        <f t="shared" si="75"/>
        <v>0</v>
      </c>
    </row>
    <row r="158" spans="1:24" ht="17" hidden="1" outlineLevel="1" x14ac:dyDescent="0.25">
      <c r="A158" s="5">
        <v>27</v>
      </c>
      <c r="B158" s="37" t="s">
        <v>162</v>
      </c>
      <c r="C158" s="120" t="s">
        <v>163</v>
      </c>
      <c r="D158" s="121">
        <f t="shared" si="69"/>
        <v>2039</v>
      </c>
      <c r="E158" s="122" cm="1">
        <f t="array" ref="E158">IF(YEAR(E$16)=$D158, E$44-SUM(_xlfn._xlws.FILTER(E$63:E157,MOD(_xlfn.SEQUENCE(ROWS(E$63:E157)),5)=1)),ROUND(E$44/_xlfn.DAYS(E$16,D$16)*IF(YEAR(D$16+1)=$D158,_xlfn.DAYS(DATE($D158,12,31),D$16)+1,IF(AND(YEAR(D$16+1)&lt;$D158,$D158&lt;YEAR(E$16)),_xlfn.DAYS(DATE($D158,12,31),DATE($D158,1,1))+1,0)),0))</f>
        <v>0</v>
      </c>
      <c r="F158" s="122" cm="1">
        <f t="array" ref="F158">IF(YEAR(F$16)=$D158, F$44-SUM(_xlfn._xlws.FILTER(F$63:F157,MOD(_xlfn.SEQUENCE(ROWS(F$63:F157)),5)=1)),ROUND(F$44/_xlfn.DAYS(F$16,E$16)*IF(YEAR(E$16+1)=$D158,_xlfn.DAYS(DATE($D158,12,31),E$16)+1,IF(AND(YEAR(E$16+1)&lt;$D158,$D158&lt;YEAR(F$16)),_xlfn.DAYS(DATE($D158,12,31),DATE($D158,1,1))+1,0)),0))</f>
        <v>0</v>
      </c>
      <c r="G158" s="122" cm="1">
        <f t="array" ref="G158">IF(YEAR(G$16)=$D158, G$44-SUM(_xlfn._xlws.FILTER(G$63:G157,MOD(_xlfn.SEQUENCE(ROWS(G$63:G157)),5)=1)),ROUND(G$44/_xlfn.DAYS(G$16,F$16)*IF(YEAR(F$16+1)=$D158,_xlfn.DAYS(DATE($D158,12,31),F$16)+1,IF(AND(YEAR(F$16+1)&lt;$D158,$D158&lt;YEAR(G$16)),_xlfn.DAYS(DATE($D158,12,31),DATE($D158,1,1))+1,0)),0))</f>
        <v>0</v>
      </c>
      <c r="H158" s="122" cm="1">
        <f t="array" ref="H158">IF(YEAR(H$16)=$D158, H$44-SUM(_xlfn._xlws.FILTER(H$63:H157,MOD(_xlfn.SEQUENCE(ROWS(H$63:H157)),5)=1)),ROUND(H$44/_xlfn.DAYS(H$16,G$16)*IF(YEAR(G$16+1)=$D158,_xlfn.DAYS(DATE($D158,12,31),G$16)+1,IF(AND(YEAR(G$16+1)&lt;$D158,$D158&lt;YEAR(H$16)),_xlfn.DAYS(DATE($D158,12,31),DATE($D158,1,1))+1,0)),0))</f>
        <v>0</v>
      </c>
      <c r="I158" s="122" cm="1">
        <f t="array" ref="I158">IF(YEAR(I$16)=$D158, I$44-SUM(_xlfn._xlws.FILTER(I$63:I157,MOD(_xlfn.SEQUENCE(ROWS(I$63:I157)),5)=1)),ROUND(I$44/_xlfn.DAYS(I$16,H$16)*IF(YEAR(H$16+1)=$D158,_xlfn.DAYS(DATE($D158,12,31),H$16)+1,IF(AND(YEAR(H$16+1)&lt;$D158,$D158&lt;YEAR(I$16)),_xlfn.DAYS(DATE($D158,12,31),DATE($D158,1,1))+1,0)),0))</f>
        <v>0</v>
      </c>
      <c r="J158" s="122" cm="1">
        <f t="array" ref="J158">IF(YEAR(J$16)=$D158, J$44-SUM(_xlfn._xlws.FILTER(J$63:J157,MOD(_xlfn.SEQUENCE(ROWS(J$63:J157)),5)=1)),ROUND(J$44/_xlfn.DAYS(J$16,I$16)*IF(YEAR(I$16+1)=$D158,_xlfn.DAYS(DATE($D158,12,31),I$16)+1,IF(AND(YEAR(I$16+1)&lt;$D158,$D158&lt;YEAR(J$16)),_xlfn.DAYS(DATE($D158,12,31),DATE($D158,1,1))+1,0)),0))</f>
        <v>0</v>
      </c>
      <c r="K158" s="122" cm="1">
        <f t="array" ref="K158">IF(YEAR(K$16)=$D158, K$44-SUM(_xlfn._xlws.FILTER(K$63:K157,MOD(_xlfn.SEQUENCE(ROWS(K$63:K157)),5)=1)),ROUND(K$44/_xlfn.DAYS(K$16,J$16)*IF(YEAR(J$16+1)=$D158,_xlfn.DAYS(DATE($D158,12,31),J$16)+1,IF(AND(YEAR(J$16+1)&lt;$D158,$D158&lt;YEAR(K$16)),_xlfn.DAYS(DATE($D158,12,31),DATE($D158,1,1))+1,0)),0))</f>
        <v>0</v>
      </c>
      <c r="L158" s="122" cm="1">
        <f t="array" ref="L158">IF(YEAR(L$16)=$D158, L$44-SUM(_xlfn._xlws.FILTER(L$63:L157,MOD(_xlfn.SEQUENCE(ROWS(L$63:L157)),5)=1)),ROUND(L$44/_xlfn.DAYS(L$16,K$16)*IF(YEAR(K$16+1)=$D158,_xlfn.DAYS(DATE($D158,12,31),K$16)+1,IF(AND(YEAR(K$16+1)&lt;$D158,$D158&lt;YEAR(L$16)),_xlfn.DAYS(DATE($D158,12,31),DATE($D158,1,1))+1,0)),0))</f>
        <v>0</v>
      </c>
      <c r="M158" s="122" cm="1">
        <f t="array" ref="M158">IF(YEAR(M$16)=$D158, M$44-SUM(_xlfn._xlws.FILTER(M$63:M157,MOD(_xlfn.SEQUENCE(ROWS(M$63:M157)),5)=1)),ROUND(M$44/_xlfn.DAYS(M$16,L$16)*IF(YEAR(L$16+1)=$D158,_xlfn.DAYS(DATE($D158,12,31),L$16)+1,IF(AND(YEAR(L$16+1)&lt;$D158,$D158&lt;YEAR(M$16)),_xlfn.DAYS(DATE($D158,12,31),DATE($D158,1,1))+1,0)),0))</f>
        <v>0</v>
      </c>
      <c r="N158" s="122" cm="1">
        <f t="array" ref="N158">IF(YEAR(N$16)=$D158, N$44-SUM(_xlfn._xlws.FILTER(N$63:N157,MOD(_xlfn.SEQUENCE(ROWS(N$63:N157)),5)=1)),ROUND(N$44/_xlfn.DAYS(N$16,M$16)*IF(YEAR(M$16+1)=$D158,_xlfn.DAYS(DATE($D158,12,31),M$16)+1,IF(AND(YEAR(M$16+1)&lt;$D158,$D158&lt;YEAR(N$16)),_xlfn.DAYS(DATE($D158,12,31),DATE($D158,1,1))+1,0)),0))</f>
        <v>0</v>
      </c>
      <c r="O158" s="122" cm="1">
        <f t="array" ref="O158">IF(YEAR(O$16)=$D158, O$44-SUM(_xlfn._xlws.FILTER(O$63:O157,MOD(_xlfn.SEQUENCE(ROWS(O$63:O157)),5)=1)),ROUND(O$44/_xlfn.DAYS(O$16,N$16)*IF(YEAR(N$16+1)=$D158,_xlfn.DAYS(DATE($D158,12,31),N$16)+1,IF(AND(YEAR(N$16+1)&lt;$D158,$D158&lt;YEAR(O$16)),_xlfn.DAYS(DATE($D158,12,31),DATE($D158,1,1))+1,0)),0))</f>
        <v>0</v>
      </c>
      <c r="P158" s="122" cm="1">
        <f t="array" ref="P158">IF(YEAR(P$16)=$D158, P$44-SUM(_xlfn._xlws.FILTER(P$63:P157,MOD(_xlfn.SEQUENCE(ROWS(P$63:P157)),5)=1)),ROUND(P$44/_xlfn.DAYS(P$16,O$16)*IF(YEAR(O$16+1)=$D158,_xlfn.DAYS(DATE($D158,12,31),O$16)+1,IF(AND(YEAR(O$16+1)&lt;$D158,$D158&lt;YEAR(P$16)),_xlfn.DAYS(DATE($D158,12,31),DATE($D158,1,1))+1,0)),0))</f>
        <v>0</v>
      </c>
      <c r="Q158" s="122" cm="1">
        <f t="array" ref="Q158">IF(YEAR(Q$16)=$D158, Q$44-SUM(_xlfn._xlws.FILTER(Q$63:Q157,MOD(_xlfn.SEQUENCE(ROWS(Q$63:Q157)),5)=1)),ROUND(Q$44/_xlfn.DAYS(Q$16,P$16)*IF(YEAR(P$16+1)=$D158,_xlfn.DAYS(DATE($D158,12,31),P$16)+1,IF(AND(YEAR(P$16+1)&lt;$D158,$D158&lt;YEAR(Q$16)),_xlfn.DAYS(DATE($D158,12,31),DATE($D158,1,1))+1,0)),0))</f>
        <v>0</v>
      </c>
      <c r="R158" s="122" cm="1">
        <f t="array" ref="R158">IF(YEAR(R$16)=$D158, R$44-SUM(_xlfn._xlws.FILTER(R$63:R157,MOD(_xlfn.SEQUENCE(ROWS(R$63:R157)),5)=1)),ROUND(R$44/_xlfn.DAYS(R$16,Q$16)*IF(YEAR(Q$16+1)=$D158,_xlfn.DAYS(DATE($D158,12,31),Q$16)+1,IF(AND(YEAR(Q$16+1)&lt;$D158,$D158&lt;YEAR(R$16)),_xlfn.DAYS(DATE($D158,12,31),DATE($D158,1,1))+1,0)),0))</f>
        <v>0</v>
      </c>
      <c r="S158" s="122" cm="1">
        <f t="array" ref="S158">IF(YEAR(S$16)=$D158, S$44-SUM(_xlfn._xlws.FILTER(S$63:S157,MOD(_xlfn.SEQUENCE(ROWS(S$63:S157)),5)=1)),ROUND(S$44/_xlfn.DAYS(S$16,R$16)*IF(YEAR(R$16+1)=$D158,_xlfn.DAYS(DATE($D158,12,31),R$16)+1,IF(AND(YEAR(R$16+1)&lt;$D158,$D158&lt;YEAR(S$16)),_xlfn.DAYS(DATE($D158,12,31),DATE($D158,1,1))+1,0)),0))</f>
        <v>0</v>
      </c>
      <c r="T158" s="122" cm="1">
        <f t="array" ref="T158">IF(YEAR(T$16)=$D158, T$44-SUM(_xlfn._xlws.FILTER(T$63:T157,MOD(_xlfn.SEQUENCE(ROWS(T$63:T157)),5)=1)),ROUND(T$44/_xlfn.DAYS(T$16,S$16)*IF(YEAR(S$16+1)=$D158,_xlfn.DAYS(DATE($D158,12,31),S$16)+1,IF(AND(YEAR(S$16+1)&lt;$D158,$D158&lt;YEAR(T$16)),_xlfn.DAYS(DATE($D158,12,31),DATE($D158,1,1))+1,0)),0))</f>
        <v>0</v>
      </c>
      <c r="U158" s="122" cm="1">
        <f t="array" ref="U158">IF(YEAR(U$16)=$D158, U$44-SUM(_xlfn._xlws.FILTER(U$63:U157,MOD(_xlfn.SEQUENCE(ROWS(U$63:U157)),5)=1)),ROUND(U$44/_xlfn.DAYS(U$16,T$16)*IF(YEAR(T$16+1)=$D158,_xlfn.DAYS(DATE($D158,12,31),T$16)+1,IF(AND(YEAR(T$16+1)&lt;$D158,$D158&lt;YEAR(U$16)),_xlfn.DAYS(DATE($D158,12,31),DATE($D158,1,1))+1,0)),0))</f>
        <v>0</v>
      </c>
      <c r="V158" s="122" cm="1">
        <f t="array" ref="V158">IF(YEAR(V$16)=$D158, V$44-SUM(_xlfn._xlws.FILTER(V$63:V157,MOD(_xlfn.SEQUENCE(ROWS(V$63:V157)),5)=1)),ROUND(V$44/_xlfn.DAYS(V$16,U$16)*IF(YEAR(U$16+1)=$D158,_xlfn.DAYS(DATE($D158,12,31),U$16)+1,IF(AND(YEAR(U$16+1)&lt;$D158,$D158&lt;YEAR(V$16)),_xlfn.DAYS(DATE($D158,12,31),DATE($D158,1,1))+1,0)),0))</f>
        <v>0</v>
      </c>
      <c r="W158" s="122" cm="1">
        <f t="array" ref="W158">IF(YEAR(W$16)=$D158, W$44-SUM(_xlfn._xlws.FILTER(W$63:W157,MOD(_xlfn.SEQUENCE(ROWS(W$63:W157)),5)=1)),ROUND(W$44/_xlfn.DAYS(W$16,V$16)*IF(YEAR(V$16+1)=$D158,_xlfn.DAYS(DATE($D158,12,31),V$16)+1,IF(AND(YEAR(V$16+1)&lt;$D158,$D158&lt;YEAR(W$16)),_xlfn.DAYS(DATE($D158,12,31),DATE($D158,1,1))+1,0)),0))</f>
        <v>8707</v>
      </c>
      <c r="X158" s="122" cm="1">
        <f t="array" ref="X158">IF(YEAR(X$16)=$D158, X$44-SUM(_xlfn._xlws.FILTER(X$63:X157,MOD(_xlfn.SEQUENCE(ROWS(X$63:X157)),5)=1)),ROUND(X$44/_xlfn.DAYS(X$16,W$16)*IF(YEAR(W$16+1)=$D158,_xlfn.DAYS(DATE($D158,12,31),W$16)+1,IF(AND(YEAR(W$16+1)&lt;$D158,$D158&lt;YEAR(X$16)),_xlfn.DAYS(DATE($D158,12,31),DATE($D158,1,1))+1,0)),0))</f>
        <v>3415</v>
      </c>
    </row>
    <row r="159" spans="1:24" ht="17" hidden="1" outlineLevel="1" x14ac:dyDescent="0.25">
      <c r="A159" s="5">
        <v>28</v>
      </c>
      <c r="B159" s="129" t="s">
        <v>164</v>
      </c>
      <c r="C159" s="120" t="s">
        <v>165</v>
      </c>
      <c r="D159" s="121">
        <f t="shared" si="69"/>
        <v>2039</v>
      </c>
      <c r="E159" s="122" cm="1">
        <f t="array" ref="E159">IF(YEAR(E$16)=$D159, E$46-SUM(_xlfn._xlws.FILTER(E$63:E158,MOD(_xlfn.SEQUENCE(ROWS(E$63:E158)),5)=2)),ROUND(E$46/_xlfn.DAYS(E$16,D$16)*IF(YEAR(D$16+1)=$D159,_xlfn.DAYS(DATE($D159,12,31),D$16)+1,IF(AND(YEAR(D$16+1)&lt;$D159,$D159&lt;YEAR(E$16)),_xlfn.DAYS(DATE($D159,12,31),DATE($D159,1,1))+1,0)),0))</f>
        <v>0</v>
      </c>
      <c r="F159" s="122" cm="1">
        <f t="array" ref="F159">IF(YEAR(F$16)=$D159, F$46-SUM(_xlfn._xlws.FILTER(F$63:F158,MOD(_xlfn.SEQUENCE(ROWS(F$63:F158)),5)=2)),ROUND(F$46/_xlfn.DAYS(F$16,E$16)*IF(YEAR(E$16+1)=$D159,_xlfn.DAYS(DATE($D159,12,31),E$16)+1,IF(AND(YEAR(E$16+1)&lt;$D159,$D159&lt;YEAR(F$16)),_xlfn.DAYS(DATE($D159,12,31),DATE($D159,1,1))+1,0)),0))</f>
        <v>0</v>
      </c>
      <c r="G159" s="122" cm="1">
        <f t="array" ref="G159">IF(YEAR(G$16)=$D159, G$46-SUM(_xlfn._xlws.FILTER(G$63:G158,MOD(_xlfn.SEQUENCE(ROWS(G$63:G158)),5)=2)),ROUND(G$46/_xlfn.DAYS(G$16,F$16)*IF(YEAR(F$16+1)=$D159,_xlfn.DAYS(DATE($D159,12,31),F$16)+1,IF(AND(YEAR(F$16+1)&lt;$D159,$D159&lt;YEAR(G$16)),_xlfn.DAYS(DATE($D159,12,31),DATE($D159,1,1))+1,0)),0))</f>
        <v>0</v>
      </c>
      <c r="H159" s="122" cm="1">
        <f t="array" ref="H159">IF(YEAR(H$16)=$D159, H$46-SUM(_xlfn._xlws.FILTER(H$63:H158,MOD(_xlfn.SEQUENCE(ROWS(H$63:H158)),5)=2)),ROUND(H$46/_xlfn.DAYS(H$16,G$16)*IF(YEAR(G$16+1)=$D159,_xlfn.DAYS(DATE($D159,12,31),G$16)+1,IF(AND(YEAR(G$16+1)&lt;$D159,$D159&lt;YEAR(H$16)),_xlfn.DAYS(DATE($D159,12,31),DATE($D159,1,1))+1,0)),0))</f>
        <v>0</v>
      </c>
      <c r="I159" s="122" cm="1">
        <f t="array" ref="I159">IF(YEAR(I$16)=$D159, I$46-SUM(_xlfn._xlws.FILTER(I$63:I158,MOD(_xlfn.SEQUENCE(ROWS(I$63:I158)),5)=2)),ROUND(I$46/_xlfn.DAYS(I$16,H$16)*IF(YEAR(H$16+1)=$D159,_xlfn.DAYS(DATE($D159,12,31),H$16)+1,IF(AND(YEAR(H$16+1)&lt;$D159,$D159&lt;YEAR(I$16)),_xlfn.DAYS(DATE($D159,12,31),DATE($D159,1,1))+1,0)),0))</f>
        <v>0</v>
      </c>
      <c r="J159" s="122" cm="1">
        <f t="array" ref="J159">IF(YEAR(J$16)=$D159, J$46-SUM(_xlfn._xlws.FILTER(J$63:J158,MOD(_xlfn.SEQUENCE(ROWS(J$63:J158)),5)=2)),ROUND(J$46/_xlfn.DAYS(J$16,I$16)*IF(YEAR(I$16+1)=$D159,_xlfn.DAYS(DATE($D159,12,31),I$16)+1,IF(AND(YEAR(I$16+1)&lt;$D159,$D159&lt;YEAR(J$16)),_xlfn.DAYS(DATE($D159,12,31),DATE($D159,1,1))+1,0)),0))</f>
        <v>0</v>
      </c>
      <c r="K159" s="122" cm="1">
        <f t="array" ref="K159">IF(YEAR(K$16)=$D159, K$46-SUM(_xlfn._xlws.FILTER(K$63:K158,MOD(_xlfn.SEQUENCE(ROWS(K$63:K158)),5)=2)),ROUND(K$46/_xlfn.DAYS(K$16,J$16)*IF(YEAR(J$16+1)=$D159,_xlfn.DAYS(DATE($D159,12,31),J$16)+1,IF(AND(YEAR(J$16+1)&lt;$D159,$D159&lt;YEAR(K$16)),_xlfn.DAYS(DATE($D159,12,31),DATE($D159,1,1))+1,0)),0))</f>
        <v>0</v>
      </c>
      <c r="L159" s="122" cm="1">
        <f t="array" ref="L159">IF(YEAR(L$16)=$D159, L$46-SUM(_xlfn._xlws.FILTER(L$63:L158,MOD(_xlfn.SEQUENCE(ROWS(L$63:L158)),5)=2)),ROUND(L$46/_xlfn.DAYS(L$16,K$16)*IF(YEAR(K$16+1)=$D159,_xlfn.DAYS(DATE($D159,12,31),K$16)+1,IF(AND(YEAR(K$16+1)&lt;$D159,$D159&lt;YEAR(L$16)),_xlfn.DAYS(DATE($D159,12,31),DATE($D159,1,1))+1,0)),0))</f>
        <v>0</v>
      </c>
      <c r="M159" s="122" cm="1">
        <f t="array" ref="M159">IF(YEAR(M$16)=$D159, M$46-SUM(_xlfn._xlws.FILTER(M$63:M158,MOD(_xlfn.SEQUENCE(ROWS(M$63:M158)),5)=2)),ROUND(M$46/_xlfn.DAYS(M$16,L$16)*IF(YEAR(L$16+1)=$D159,_xlfn.DAYS(DATE($D159,12,31),L$16)+1,IF(AND(YEAR(L$16+1)&lt;$D159,$D159&lt;YEAR(M$16)),_xlfn.DAYS(DATE($D159,12,31),DATE($D159,1,1))+1,0)),0))</f>
        <v>0</v>
      </c>
      <c r="N159" s="122" cm="1">
        <f t="array" ref="N159">IF(YEAR(N$16)=$D159, N$46-SUM(_xlfn._xlws.FILTER(N$63:N158,MOD(_xlfn.SEQUENCE(ROWS(N$63:N158)),5)=2)),ROUND(N$46/_xlfn.DAYS(N$16,M$16)*IF(YEAR(M$16+1)=$D159,_xlfn.DAYS(DATE($D159,12,31),M$16)+1,IF(AND(YEAR(M$16+1)&lt;$D159,$D159&lt;YEAR(N$16)),_xlfn.DAYS(DATE($D159,12,31),DATE($D159,1,1))+1,0)),0))</f>
        <v>0</v>
      </c>
      <c r="O159" s="122" cm="1">
        <f t="array" ref="O159">IF(YEAR(O$16)=$D159, O$46-SUM(_xlfn._xlws.FILTER(O$63:O158,MOD(_xlfn.SEQUENCE(ROWS(O$63:O158)),5)=2)),ROUND(O$46/_xlfn.DAYS(O$16,N$16)*IF(YEAR(N$16+1)=$D159,_xlfn.DAYS(DATE($D159,12,31),N$16)+1,IF(AND(YEAR(N$16+1)&lt;$D159,$D159&lt;YEAR(O$16)),_xlfn.DAYS(DATE($D159,12,31),DATE($D159,1,1))+1,0)),0))</f>
        <v>0</v>
      </c>
      <c r="P159" s="122" cm="1">
        <f t="array" ref="P159">IF(YEAR(P$16)=$D159, P$46-SUM(_xlfn._xlws.FILTER(P$63:P158,MOD(_xlfn.SEQUENCE(ROWS(P$63:P158)),5)=2)),ROUND(P$46/_xlfn.DAYS(P$16,O$16)*IF(YEAR(O$16+1)=$D159,_xlfn.DAYS(DATE($D159,12,31),O$16)+1,IF(AND(YEAR(O$16+1)&lt;$D159,$D159&lt;YEAR(P$16)),_xlfn.DAYS(DATE($D159,12,31),DATE($D159,1,1))+1,0)),0))</f>
        <v>0</v>
      </c>
      <c r="Q159" s="122" cm="1">
        <f t="array" ref="Q159">IF(YEAR(Q$16)=$D159, Q$46-SUM(_xlfn._xlws.FILTER(Q$63:Q158,MOD(_xlfn.SEQUENCE(ROWS(Q$63:Q158)),5)=2)),ROUND(Q$46/_xlfn.DAYS(Q$16,P$16)*IF(YEAR(P$16+1)=$D159,_xlfn.DAYS(DATE($D159,12,31),P$16)+1,IF(AND(YEAR(P$16+1)&lt;$D159,$D159&lt;YEAR(Q$16)),_xlfn.DAYS(DATE($D159,12,31),DATE($D159,1,1))+1,0)),0))</f>
        <v>0</v>
      </c>
      <c r="R159" s="122" cm="1">
        <f t="array" ref="R159">IF(YEAR(R$16)=$D159, R$46-SUM(_xlfn._xlws.FILTER(R$63:R158,MOD(_xlfn.SEQUENCE(ROWS(R$63:R158)),5)=2)),ROUND(R$46/_xlfn.DAYS(R$16,Q$16)*IF(YEAR(Q$16+1)=$D159,_xlfn.DAYS(DATE($D159,12,31),Q$16)+1,IF(AND(YEAR(Q$16+1)&lt;$D159,$D159&lt;YEAR(R$16)),_xlfn.DAYS(DATE($D159,12,31),DATE($D159,1,1))+1,0)),0))</f>
        <v>0</v>
      </c>
      <c r="S159" s="122" cm="1">
        <f t="array" ref="S159">IF(YEAR(S$16)=$D159, S$46-SUM(_xlfn._xlws.FILTER(S$63:S158,MOD(_xlfn.SEQUENCE(ROWS(S$63:S158)),5)=2)),ROUND(S$46/_xlfn.DAYS(S$16,R$16)*IF(YEAR(R$16+1)=$D159,_xlfn.DAYS(DATE($D159,12,31),R$16)+1,IF(AND(YEAR(R$16+1)&lt;$D159,$D159&lt;YEAR(S$16)),_xlfn.DAYS(DATE($D159,12,31),DATE($D159,1,1))+1,0)),0))</f>
        <v>0</v>
      </c>
      <c r="T159" s="122" cm="1">
        <f t="array" ref="T159">IF(YEAR(T$16)=$D159, T$46-SUM(_xlfn._xlws.FILTER(T$63:T158,MOD(_xlfn.SEQUENCE(ROWS(T$63:T158)),5)=2)),ROUND(T$46/_xlfn.DAYS(T$16,S$16)*IF(YEAR(S$16+1)=$D159,_xlfn.DAYS(DATE($D159,12,31),S$16)+1,IF(AND(YEAR(S$16+1)&lt;$D159,$D159&lt;YEAR(T$16)),_xlfn.DAYS(DATE($D159,12,31),DATE($D159,1,1))+1,0)),0))</f>
        <v>0</v>
      </c>
      <c r="U159" s="122" cm="1">
        <f t="array" ref="U159">IF(YEAR(U$16)=$D159, U$46-SUM(_xlfn._xlws.FILTER(U$63:U158,MOD(_xlfn.SEQUENCE(ROWS(U$63:U158)),5)=2)),ROUND(U$46/_xlfn.DAYS(U$16,T$16)*IF(YEAR(T$16+1)=$D159,_xlfn.DAYS(DATE($D159,12,31),T$16)+1,IF(AND(YEAR(T$16+1)&lt;$D159,$D159&lt;YEAR(U$16)),_xlfn.DAYS(DATE($D159,12,31),DATE($D159,1,1))+1,0)),0))</f>
        <v>0</v>
      </c>
      <c r="V159" s="122" cm="1">
        <f t="array" ref="V159">IF(YEAR(V$16)=$D159, V$46-SUM(_xlfn._xlws.FILTER(V$63:V158,MOD(_xlfn.SEQUENCE(ROWS(V$63:V158)),5)=2)),ROUND(V$46/_xlfn.DAYS(V$16,U$16)*IF(YEAR(U$16+1)=$D159,_xlfn.DAYS(DATE($D159,12,31),U$16)+1,IF(AND(YEAR(U$16+1)&lt;$D159,$D159&lt;YEAR(V$16)),_xlfn.DAYS(DATE($D159,12,31),DATE($D159,1,1))+1,0)),0))</f>
        <v>0</v>
      </c>
      <c r="W159" s="122" cm="1">
        <f t="array" ref="W159">IF(YEAR(W$16)=$D159, W$46-SUM(_xlfn._xlws.FILTER(W$63:W158,MOD(_xlfn.SEQUENCE(ROWS(W$63:W158)),5)=2)),ROUND(W$46/_xlfn.DAYS(W$16,V$16)*IF(YEAR(V$16+1)=$D159,_xlfn.DAYS(DATE($D159,12,31),V$16)+1,IF(AND(YEAR(V$16+1)&lt;$D159,$D159&lt;YEAR(W$16)),_xlfn.DAYS(DATE($D159,12,31),DATE($D159,1,1))+1,0)),0))</f>
        <v>1306</v>
      </c>
      <c r="X159" s="122" cm="1">
        <f t="array" ref="X159">IF(YEAR(X$16)=$D159, X$46-SUM(_xlfn._xlws.FILTER(X$63:X158,MOD(_xlfn.SEQUENCE(ROWS(X$63:X158)),5)=2)),ROUND(X$46/_xlfn.DAYS(X$16,W$16)*IF(YEAR(W$16+1)=$D159,_xlfn.DAYS(DATE($D159,12,31),W$16)+1,IF(AND(YEAR(W$16+1)&lt;$D159,$D159&lt;YEAR(X$16)),_xlfn.DAYS(DATE($D159,12,31),DATE($D159,1,1))+1,0)),0))</f>
        <v>513</v>
      </c>
    </row>
    <row r="160" spans="1:24" ht="17" hidden="1" outlineLevel="1" x14ac:dyDescent="0.25">
      <c r="A160" s="5">
        <v>29</v>
      </c>
      <c r="B160" s="129" t="s">
        <v>166</v>
      </c>
      <c r="C160" s="120" t="s">
        <v>167</v>
      </c>
      <c r="D160" s="121">
        <f t="shared" si="69"/>
        <v>2039</v>
      </c>
      <c r="E160" s="123">
        <f>E158-E159</f>
        <v>0</v>
      </c>
      <c r="F160" s="123">
        <f t="shared" ref="F160:X160" si="76">F158-F159</f>
        <v>0</v>
      </c>
      <c r="G160" s="123">
        <f t="shared" si="76"/>
        <v>0</v>
      </c>
      <c r="H160" s="123">
        <f t="shared" si="76"/>
        <v>0</v>
      </c>
      <c r="I160" s="123">
        <f t="shared" si="76"/>
        <v>0</v>
      </c>
      <c r="J160" s="123">
        <f t="shared" si="76"/>
        <v>0</v>
      </c>
      <c r="K160" s="123">
        <f t="shared" si="76"/>
        <v>0</v>
      </c>
      <c r="L160" s="123">
        <f t="shared" si="76"/>
        <v>0</v>
      </c>
      <c r="M160" s="123">
        <f t="shared" si="76"/>
        <v>0</v>
      </c>
      <c r="N160" s="123">
        <f t="shared" si="76"/>
        <v>0</v>
      </c>
      <c r="O160" s="123">
        <f t="shared" si="76"/>
        <v>0</v>
      </c>
      <c r="P160" s="123">
        <f t="shared" si="76"/>
        <v>0</v>
      </c>
      <c r="Q160" s="123">
        <f t="shared" si="76"/>
        <v>0</v>
      </c>
      <c r="R160" s="123">
        <f t="shared" si="76"/>
        <v>0</v>
      </c>
      <c r="S160" s="123">
        <f t="shared" si="76"/>
        <v>0</v>
      </c>
      <c r="T160" s="123">
        <f t="shared" si="76"/>
        <v>0</v>
      </c>
      <c r="U160" s="123">
        <f t="shared" si="76"/>
        <v>0</v>
      </c>
      <c r="V160" s="123">
        <f t="shared" si="76"/>
        <v>0</v>
      </c>
      <c r="W160" s="123">
        <f t="shared" si="76"/>
        <v>7401</v>
      </c>
      <c r="X160" s="123">
        <f t="shared" si="76"/>
        <v>2902</v>
      </c>
    </row>
    <row r="161" spans="1:24" ht="17" hidden="1" outlineLevel="1" x14ac:dyDescent="0.25">
      <c r="A161" s="5">
        <v>31</v>
      </c>
      <c r="B161" s="129" t="s">
        <v>168</v>
      </c>
      <c r="C161" s="120" t="s">
        <v>169</v>
      </c>
      <c r="D161" s="121">
        <f t="shared" si="69"/>
        <v>2039</v>
      </c>
      <c r="E161" s="122" cm="1">
        <f t="array" ref="E161">IF(YEAR(E$16)=$D161, E$59-SUM(_xlfn._xlws.FILTER(E$63:E160,MOD(_xlfn.SEQUENCE(ROWS(E$63:E160)),5)=4)),ROUND(E$59/_xlfn.DAYS(E$16,D$16)*IF(YEAR(D$16+1)=$D161,_xlfn.DAYS(DATE($D161,12,31),D$16)+1,IF(AND(YEAR(D$16+1)&lt;$D161,$D161&lt;YEAR(E$16)),_xlfn.DAYS(DATE($D161,12,31),DATE($D161,1,1))+1,0)),0))</f>
        <v>0</v>
      </c>
      <c r="F161" s="122" cm="1">
        <f t="array" ref="F161">IF(YEAR(F$16)=$D161, F$59-SUM(_xlfn._xlws.FILTER(F$63:F160,MOD(_xlfn.SEQUENCE(ROWS(F$63:F160)),5)=4)),ROUND(F$59/_xlfn.DAYS(F$16,E$16)*IF(YEAR(E$16+1)=$D161,_xlfn.DAYS(DATE($D161,12,31),E$16)+1,IF(AND(YEAR(E$16+1)&lt;$D161,$D161&lt;YEAR(F$16)),_xlfn.DAYS(DATE($D161,12,31),DATE($D161,1,1))+1,0)),0))</f>
        <v>0</v>
      </c>
      <c r="G161" s="122" cm="1">
        <f t="array" ref="G161">IF(YEAR(G$16)=$D161, G$59-SUM(_xlfn._xlws.FILTER(G$63:G160,MOD(_xlfn.SEQUENCE(ROWS(G$63:G160)),5)=4)),ROUND(G$59/_xlfn.DAYS(G$16,F$16)*IF(YEAR(F$16+1)=$D161,_xlfn.DAYS(DATE($D161,12,31),F$16)+1,IF(AND(YEAR(F$16+1)&lt;$D161,$D161&lt;YEAR(G$16)),_xlfn.DAYS(DATE($D161,12,31),DATE($D161,1,1))+1,0)),0))</f>
        <v>0</v>
      </c>
      <c r="H161" s="122" cm="1">
        <f t="array" ref="H161">IF(YEAR(H$16)=$D161, H$59-SUM(_xlfn._xlws.FILTER(H$63:H160,MOD(_xlfn.SEQUENCE(ROWS(H$63:H160)),5)=4)),ROUND(H$59/_xlfn.DAYS(H$16,G$16)*IF(YEAR(G$16+1)=$D161,_xlfn.DAYS(DATE($D161,12,31),G$16)+1,IF(AND(YEAR(G$16+1)&lt;$D161,$D161&lt;YEAR(H$16)),_xlfn.DAYS(DATE($D161,12,31),DATE($D161,1,1))+1,0)),0))</f>
        <v>0</v>
      </c>
      <c r="I161" s="122" cm="1">
        <f t="array" ref="I161">IF(YEAR(I$16)=$D161, I$59-SUM(_xlfn._xlws.FILTER(I$63:I160,MOD(_xlfn.SEQUENCE(ROWS(I$63:I160)),5)=4)),ROUND(I$59/_xlfn.DAYS(I$16,H$16)*IF(YEAR(H$16+1)=$D161,_xlfn.DAYS(DATE($D161,12,31),H$16)+1,IF(AND(YEAR(H$16+1)&lt;$D161,$D161&lt;YEAR(I$16)),_xlfn.DAYS(DATE($D161,12,31),DATE($D161,1,1))+1,0)),0))</f>
        <v>0</v>
      </c>
      <c r="J161" s="122" cm="1">
        <f t="array" ref="J161">IF(YEAR(J$16)=$D161, J$59-SUM(_xlfn._xlws.FILTER(J$63:J160,MOD(_xlfn.SEQUENCE(ROWS(J$63:J160)),5)=4)),ROUND(J$59/_xlfn.DAYS(J$16,I$16)*IF(YEAR(I$16+1)=$D161,_xlfn.DAYS(DATE($D161,12,31),I$16)+1,IF(AND(YEAR(I$16+1)&lt;$D161,$D161&lt;YEAR(J$16)),_xlfn.DAYS(DATE($D161,12,31),DATE($D161,1,1))+1,0)),0))</f>
        <v>0</v>
      </c>
      <c r="K161" s="122" cm="1">
        <f t="array" ref="K161">IF(YEAR(K$16)=$D161, K$59-SUM(_xlfn._xlws.FILTER(K$63:K160,MOD(_xlfn.SEQUENCE(ROWS(K$63:K160)),5)=4)),ROUND(K$59/_xlfn.DAYS(K$16,J$16)*IF(YEAR(J$16+1)=$D161,_xlfn.DAYS(DATE($D161,12,31),J$16)+1,IF(AND(YEAR(J$16+1)&lt;$D161,$D161&lt;YEAR(K$16)),_xlfn.DAYS(DATE($D161,12,31),DATE($D161,1,1))+1,0)),0))</f>
        <v>0</v>
      </c>
      <c r="L161" s="122" cm="1">
        <f t="array" ref="L161">IF(YEAR(L$16)=$D161, L$59-SUM(_xlfn._xlws.FILTER(L$63:L160,MOD(_xlfn.SEQUENCE(ROWS(L$63:L160)),5)=4)),ROUND(L$59/_xlfn.DAYS(L$16,K$16)*IF(YEAR(K$16+1)=$D161,_xlfn.DAYS(DATE($D161,12,31),K$16)+1,IF(AND(YEAR(K$16+1)&lt;$D161,$D161&lt;YEAR(L$16)),_xlfn.DAYS(DATE($D161,12,31),DATE($D161,1,1))+1,0)),0))</f>
        <v>0</v>
      </c>
      <c r="M161" s="122" cm="1">
        <f t="array" ref="M161">IF(YEAR(M$16)=$D161, M$59-SUM(_xlfn._xlws.FILTER(M$63:M160,MOD(_xlfn.SEQUENCE(ROWS(M$63:M160)),5)=4)),ROUND(M$59/_xlfn.DAYS(M$16,L$16)*IF(YEAR(L$16+1)=$D161,_xlfn.DAYS(DATE($D161,12,31),L$16)+1,IF(AND(YEAR(L$16+1)&lt;$D161,$D161&lt;YEAR(M$16)),_xlfn.DAYS(DATE($D161,12,31),DATE($D161,1,1))+1,0)),0))</f>
        <v>0</v>
      </c>
      <c r="N161" s="122" cm="1">
        <f t="array" ref="N161">IF(YEAR(N$16)=$D161, N$59-SUM(_xlfn._xlws.FILTER(N$63:N160,MOD(_xlfn.SEQUENCE(ROWS(N$63:N160)),5)=4)),ROUND(N$59/_xlfn.DAYS(N$16,M$16)*IF(YEAR(M$16+1)=$D161,_xlfn.DAYS(DATE($D161,12,31),M$16)+1,IF(AND(YEAR(M$16+1)&lt;$D161,$D161&lt;YEAR(N$16)),_xlfn.DAYS(DATE($D161,12,31),DATE($D161,1,1))+1,0)),0))</f>
        <v>0</v>
      </c>
      <c r="O161" s="122" cm="1">
        <f t="array" ref="O161">IF(YEAR(O$16)=$D161, O$59-SUM(_xlfn._xlws.FILTER(O$63:O160,MOD(_xlfn.SEQUENCE(ROWS(O$63:O160)),5)=4)),ROUND(O$59/_xlfn.DAYS(O$16,N$16)*IF(YEAR(N$16+1)=$D161,_xlfn.DAYS(DATE($D161,12,31),N$16)+1,IF(AND(YEAR(N$16+1)&lt;$D161,$D161&lt;YEAR(O$16)),_xlfn.DAYS(DATE($D161,12,31),DATE($D161,1,1))+1,0)),0))</f>
        <v>0</v>
      </c>
      <c r="P161" s="122" cm="1">
        <f t="array" ref="P161">IF(YEAR(P$16)=$D161, P$59-SUM(_xlfn._xlws.FILTER(P$63:P160,MOD(_xlfn.SEQUENCE(ROWS(P$63:P160)),5)=4)),ROUND(P$59/_xlfn.DAYS(P$16,O$16)*IF(YEAR(O$16+1)=$D161,_xlfn.DAYS(DATE($D161,12,31),O$16)+1,IF(AND(YEAR(O$16+1)&lt;$D161,$D161&lt;YEAR(P$16)),_xlfn.DAYS(DATE($D161,12,31),DATE($D161,1,1))+1,0)),0))</f>
        <v>0</v>
      </c>
      <c r="Q161" s="122" cm="1">
        <f t="array" ref="Q161">IF(YEAR(Q$16)=$D161, Q$59-SUM(_xlfn._xlws.FILTER(Q$63:Q160,MOD(_xlfn.SEQUENCE(ROWS(Q$63:Q160)),5)=4)),ROUND(Q$59/_xlfn.DAYS(Q$16,P$16)*IF(YEAR(P$16+1)=$D161,_xlfn.DAYS(DATE($D161,12,31),P$16)+1,IF(AND(YEAR(P$16+1)&lt;$D161,$D161&lt;YEAR(Q$16)),_xlfn.DAYS(DATE($D161,12,31),DATE($D161,1,1))+1,0)),0))</f>
        <v>0</v>
      </c>
      <c r="R161" s="122" cm="1">
        <f t="array" ref="R161">IF(YEAR(R$16)=$D161, R$59-SUM(_xlfn._xlws.FILTER(R$63:R160,MOD(_xlfn.SEQUENCE(ROWS(R$63:R160)),5)=4)),ROUND(R$59/_xlfn.DAYS(R$16,Q$16)*IF(YEAR(Q$16+1)=$D161,_xlfn.DAYS(DATE($D161,12,31),Q$16)+1,IF(AND(YEAR(Q$16+1)&lt;$D161,$D161&lt;YEAR(R$16)),_xlfn.DAYS(DATE($D161,12,31),DATE($D161,1,1))+1,0)),0))</f>
        <v>0</v>
      </c>
      <c r="S161" s="122" cm="1">
        <f t="array" ref="S161">IF(YEAR(S$16)=$D161, S$59-SUM(_xlfn._xlws.FILTER(S$63:S160,MOD(_xlfn.SEQUENCE(ROWS(S$63:S160)),5)=4)),ROUND(S$59/_xlfn.DAYS(S$16,R$16)*IF(YEAR(R$16+1)=$D161,_xlfn.DAYS(DATE($D161,12,31),R$16)+1,IF(AND(YEAR(R$16+1)&lt;$D161,$D161&lt;YEAR(S$16)),_xlfn.DAYS(DATE($D161,12,31),DATE($D161,1,1))+1,0)),0))</f>
        <v>0</v>
      </c>
      <c r="T161" s="122" cm="1">
        <f t="array" ref="T161">IF(YEAR(T$16)=$D161, T$59-SUM(_xlfn._xlws.FILTER(T$63:T160,MOD(_xlfn.SEQUENCE(ROWS(T$63:T160)),5)=4)),ROUND(T$59/_xlfn.DAYS(T$16,S$16)*IF(YEAR(S$16+1)=$D161,_xlfn.DAYS(DATE($D161,12,31),S$16)+1,IF(AND(YEAR(S$16+1)&lt;$D161,$D161&lt;YEAR(T$16)),_xlfn.DAYS(DATE($D161,12,31),DATE($D161,1,1))+1,0)),0))</f>
        <v>0</v>
      </c>
      <c r="U161" s="122" cm="1">
        <f t="array" ref="U161">IF(YEAR(U$16)=$D161, U$59-SUM(_xlfn._xlws.FILTER(U$63:U160,MOD(_xlfn.SEQUENCE(ROWS(U$63:U160)),5)=4)),ROUND(U$59/_xlfn.DAYS(U$16,T$16)*IF(YEAR(T$16+1)=$D161,_xlfn.DAYS(DATE($D161,12,31),T$16)+1,IF(AND(YEAR(T$16+1)&lt;$D161,$D161&lt;YEAR(U$16)),_xlfn.DAYS(DATE($D161,12,31),DATE($D161,1,1))+1,0)),0))</f>
        <v>0</v>
      </c>
      <c r="V161" s="122" cm="1">
        <f t="array" ref="V161">IF(YEAR(V$16)=$D161, V$59-SUM(_xlfn._xlws.FILTER(V$63:V160,MOD(_xlfn.SEQUENCE(ROWS(V$63:V160)),5)=4)),ROUND(V$59/_xlfn.DAYS(V$16,U$16)*IF(YEAR(U$16+1)=$D161,_xlfn.DAYS(DATE($D161,12,31),U$16)+1,IF(AND(YEAR(U$16+1)&lt;$D161,$D161&lt;YEAR(V$16)),_xlfn.DAYS(DATE($D161,12,31),DATE($D161,1,1))+1,0)),0))</f>
        <v>0</v>
      </c>
      <c r="W161" s="122" cm="1">
        <f t="array" ref="W161">IF(YEAR(W$16)=$D161, W$59-SUM(_xlfn._xlws.FILTER(W$63:W160,MOD(_xlfn.SEQUENCE(ROWS(W$63:W160)),5)=4)),ROUND(W$59/_xlfn.DAYS(W$16,V$16)*IF(YEAR(V$16+1)=$D161,_xlfn.DAYS(DATE($D161,12,31),V$16)+1,IF(AND(YEAR(V$16+1)&lt;$D161,$D161&lt;YEAR(W$16)),_xlfn.DAYS(DATE($D161,12,31),DATE($D161,1,1))+1,0)),0))</f>
        <v>8707</v>
      </c>
      <c r="X161" s="122" cm="1">
        <f t="array" ref="X161">IF(YEAR(X$16)=$D161, X$59-SUM(_xlfn._xlws.FILTER(X$63:X160,MOD(_xlfn.SEQUENCE(ROWS(X$63:X160)),5)=4)),ROUND(X$59/_xlfn.DAYS(X$16,W$16)*IF(YEAR(W$16+1)=$D161,_xlfn.DAYS(DATE($D161,12,31),W$16)+1,IF(AND(YEAR(W$16+1)&lt;$D161,$D161&lt;YEAR(X$16)),_xlfn.DAYS(DATE($D161,12,31),DATE($D161,1,1))+1,0)),0))</f>
        <v>3415</v>
      </c>
    </row>
    <row r="162" spans="1:24" ht="17" hidden="1" outlineLevel="1" x14ac:dyDescent="0.25">
      <c r="A162" s="5">
        <v>33</v>
      </c>
      <c r="B162" s="129" t="s">
        <v>170</v>
      </c>
      <c r="C162" s="124" t="s">
        <v>171</v>
      </c>
      <c r="D162" s="125">
        <f t="shared" si="69"/>
        <v>2039</v>
      </c>
      <c r="E162" s="126">
        <f>E158-E161</f>
        <v>0</v>
      </c>
      <c r="F162" s="126">
        <f t="shared" ref="F162:X162" si="77">F158-F161</f>
        <v>0</v>
      </c>
      <c r="G162" s="126">
        <f t="shared" si="77"/>
        <v>0</v>
      </c>
      <c r="H162" s="126">
        <f t="shared" si="77"/>
        <v>0</v>
      </c>
      <c r="I162" s="126">
        <f t="shared" si="77"/>
        <v>0</v>
      </c>
      <c r="J162" s="126">
        <f t="shared" si="77"/>
        <v>0</v>
      </c>
      <c r="K162" s="126">
        <f t="shared" si="77"/>
        <v>0</v>
      </c>
      <c r="L162" s="126">
        <f t="shared" si="77"/>
        <v>0</v>
      </c>
      <c r="M162" s="126">
        <f t="shared" si="77"/>
        <v>0</v>
      </c>
      <c r="N162" s="126">
        <f t="shared" si="77"/>
        <v>0</v>
      </c>
      <c r="O162" s="126">
        <f t="shared" si="77"/>
        <v>0</v>
      </c>
      <c r="P162" s="126">
        <f t="shared" si="77"/>
        <v>0</v>
      </c>
      <c r="Q162" s="126">
        <f t="shared" si="77"/>
        <v>0</v>
      </c>
      <c r="R162" s="126">
        <f t="shared" si="77"/>
        <v>0</v>
      </c>
      <c r="S162" s="126">
        <f t="shared" si="77"/>
        <v>0</v>
      </c>
      <c r="T162" s="126">
        <f t="shared" si="77"/>
        <v>0</v>
      </c>
      <c r="U162" s="126">
        <f t="shared" si="77"/>
        <v>0</v>
      </c>
      <c r="V162" s="126">
        <f t="shared" si="77"/>
        <v>0</v>
      </c>
      <c r="W162" s="126">
        <f t="shared" si="77"/>
        <v>0</v>
      </c>
      <c r="X162" s="126">
        <f t="shared" si="77"/>
        <v>0</v>
      </c>
    </row>
    <row r="163" spans="1:24" ht="17" hidden="1" outlineLevel="1" x14ac:dyDescent="0.25">
      <c r="A163" s="5">
        <v>27</v>
      </c>
      <c r="B163" s="37" t="s">
        <v>162</v>
      </c>
      <c r="C163" s="114" t="s">
        <v>163</v>
      </c>
      <c r="D163" s="115">
        <f t="shared" si="69"/>
        <v>2040</v>
      </c>
      <c r="E163" s="116" cm="1">
        <f t="array" ref="E163">IF(YEAR(E$16)=$D163, E$44-SUM(_xlfn._xlws.FILTER(E$63:E162,MOD(_xlfn.SEQUENCE(ROWS(E$63:E162)),5)=1)),ROUND(E$44/_xlfn.DAYS(E$16,D$16)*IF(YEAR(D$16+1)=$D163,_xlfn.DAYS(DATE($D163,12,31),D$16)+1,IF(AND(YEAR(D$16+1)&lt;$D163,$D163&lt;YEAR(E$16)),_xlfn.DAYS(DATE($D163,12,31),DATE($D163,1,1))+1,0)),0))</f>
        <v>0</v>
      </c>
      <c r="F163" s="116" cm="1">
        <f t="array" ref="F163">IF(YEAR(F$16)=$D163, F$44-SUM(_xlfn._xlws.FILTER(F$63:F162,MOD(_xlfn.SEQUENCE(ROWS(F$63:F162)),5)=1)),ROUND(F$44/_xlfn.DAYS(F$16,E$16)*IF(YEAR(E$16+1)=$D163,_xlfn.DAYS(DATE($D163,12,31),E$16)+1,IF(AND(YEAR(E$16+1)&lt;$D163,$D163&lt;YEAR(F$16)),_xlfn.DAYS(DATE($D163,12,31),DATE($D163,1,1))+1,0)),0))</f>
        <v>0</v>
      </c>
      <c r="G163" s="116" cm="1">
        <f t="array" ref="G163">IF(YEAR(G$16)=$D163, G$44-SUM(_xlfn._xlws.FILTER(G$63:G162,MOD(_xlfn.SEQUENCE(ROWS(G$63:G162)),5)=1)),ROUND(G$44/_xlfn.DAYS(G$16,F$16)*IF(YEAR(F$16+1)=$D163,_xlfn.DAYS(DATE($D163,12,31),F$16)+1,IF(AND(YEAR(F$16+1)&lt;$D163,$D163&lt;YEAR(G$16)),_xlfn.DAYS(DATE($D163,12,31),DATE($D163,1,1))+1,0)),0))</f>
        <v>0</v>
      </c>
      <c r="H163" s="116" cm="1">
        <f t="array" ref="H163">IF(YEAR(H$16)=$D163, H$44-SUM(_xlfn._xlws.FILTER(H$63:H162,MOD(_xlfn.SEQUENCE(ROWS(H$63:H162)),5)=1)),ROUND(H$44/_xlfn.DAYS(H$16,G$16)*IF(YEAR(G$16+1)=$D163,_xlfn.DAYS(DATE($D163,12,31),G$16)+1,IF(AND(YEAR(G$16+1)&lt;$D163,$D163&lt;YEAR(H$16)),_xlfn.DAYS(DATE($D163,12,31),DATE($D163,1,1))+1,0)),0))</f>
        <v>0</v>
      </c>
      <c r="I163" s="116" cm="1">
        <f t="array" ref="I163">IF(YEAR(I$16)=$D163, I$44-SUM(_xlfn._xlws.FILTER(I$63:I162,MOD(_xlfn.SEQUENCE(ROWS(I$63:I162)),5)=1)),ROUND(I$44/_xlfn.DAYS(I$16,H$16)*IF(YEAR(H$16+1)=$D163,_xlfn.DAYS(DATE($D163,12,31),H$16)+1,IF(AND(YEAR(H$16+1)&lt;$D163,$D163&lt;YEAR(I$16)),_xlfn.DAYS(DATE($D163,12,31),DATE($D163,1,1))+1,0)),0))</f>
        <v>0</v>
      </c>
      <c r="J163" s="116" cm="1">
        <f t="array" ref="J163">IF(YEAR(J$16)=$D163, J$44-SUM(_xlfn._xlws.FILTER(J$63:J162,MOD(_xlfn.SEQUENCE(ROWS(J$63:J162)),5)=1)),ROUND(J$44/_xlfn.DAYS(J$16,I$16)*IF(YEAR(I$16+1)=$D163,_xlfn.DAYS(DATE($D163,12,31),I$16)+1,IF(AND(YEAR(I$16+1)&lt;$D163,$D163&lt;YEAR(J$16)),_xlfn.DAYS(DATE($D163,12,31),DATE($D163,1,1))+1,0)),0))</f>
        <v>0</v>
      </c>
      <c r="K163" s="116" cm="1">
        <f t="array" ref="K163">IF(YEAR(K$16)=$D163, K$44-SUM(_xlfn._xlws.FILTER(K$63:K162,MOD(_xlfn.SEQUENCE(ROWS(K$63:K162)),5)=1)),ROUND(K$44/_xlfn.DAYS(K$16,J$16)*IF(YEAR(J$16+1)=$D163,_xlfn.DAYS(DATE($D163,12,31),J$16)+1,IF(AND(YEAR(J$16+1)&lt;$D163,$D163&lt;YEAR(K$16)),_xlfn.DAYS(DATE($D163,12,31),DATE($D163,1,1))+1,0)),0))</f>
        <v>0</v>
      </c>
      <c r="L163" s="116" cm="1">
        <f t="array" ref="L163">IF(YEAR(L$16)=$D163, L$44-SUM(_xlfn._xlws.FILTER(L$63:L162,MOD(_xlfn.SEQUENCE(ROWS(L$63:L162)),5)=1)),ROUND(L$44/_xlfn.DAYS(L$16,K$16)*IF(YEAR(K$16+1)=$D163,_xlfn.DAYS(DATE($D163,12,31),K$16)+1,IF(AND(YEAR(K$16+1)&lt;$D163,$D163&lt;YEAR(L$16)),_xlfn.DAYS(DATE($D163,12,31),DATE($D163,1,1))+1,0)),0))</f>
        <v>0</v>
      </c>
      <c r="M163" s="116" cm="1">
        <f t="array" ref="M163">IF(YEAR(M$16)=$D163, M$44-SUM(_xlfn._xlws.FILTER(M$63:M162,MOD(_xlfn.SEQUENCE(ROWS(M$63:M162)),5)=1)),ROUND(M$44/_xlfn.DAYS(M$16,L$16)*IF(YEAR(L$16+1)=$D163,_xlfn.DAYS(DATE($D163,12,31),L$16)+1,IF(AND(YEAR(L$16+1)&lt;$D163,$D163&lt;YEAR(M$16)),_xlfn.DAYS(DATE($D163,12,31),DATE($D163,1,1))+1,0)),0))</f>
        <v>0</v>
      </c>
      <c r="N163" s="116" cm="1">
        <f t="array" ref="N163">IF(YEAR(N$16)=$D163, N$44-SUM(_xlfn._xlws.FILTER(N$63:N162,MOD(_xlfn.SEQUENCE(ROWS(N$63:N162)),5)=1)),ROUND(N$44/_xlfn.DAYS(N$16,M$16)*IF(YEAR(M$16+1)=$D163,_xlfn.DAYS(DATE($D163,12,31),M$16)+1,IF(AND(YEAR(M$16+1)&lt;$D163,$D163&lt;YEAR(N$16)),_xlfn.DAYS(DATE($D163,12,31),DATE($D163,1,1))+1,0)),0))</f>
        <v>0</v>
      </c>
      <c r="O163" s="116" cm="1">
        <f t="array" ref="O163">IF(YEAR(O$16)=$D163, O$44-SUM(_xlfn._xlws.FILTER(O$63:O162,MOD(_xlfn.SEQUENCE(ROWS(O$63:O162)),5)=1)),ROUND(O$44/_xlfn.DAYS(O$16,N$16)*IF(YEAR(N$16+1)=$D163,_xlfn.DAYS(DATE($D163,12,31),N$16)+1,IF(AND(YEAR(N$16+1)&lt;$D163,$D163&lt;YEAR(O$16)),_xlfn.DAYS(DATE($D163,12,31),DATE($D163,1,1))+1,0)),0))</f>
        <v>0</v>
      </c>
      <c r="P163" s="116" cm="1">
        <f t="array" ref="P163">IF(YEAR(P$16)=$D163, P$44-SUM(_xlfn._xlws.FILTER(P$63:P162,MOD(_xlfn.SEQUENCE(ROWS(P$63:P162)),5)=1)),ROUND(P$44/_xlfn.DAYS(P$16,O$16)*IF(YEAR(O$16+1)=$D163,_xlfn.DAYS(DATE($D163,12,31),O$16)+1,IF(AND(YEAR(O$16+1)&lt;$D163,$D163&lt;YEAR(P$16)),_xlfn.DAYS(DATE($D163,12,31),DATE($D163,1,1))+1,0)),0))</f>
        <v>0</v>
      </c>
      <c r="Q163" s="116" cm="1">
        <f t="array" ref="Q163">IF(YEAR(Q$16)=$D163, Q$44-SUM(_xlfn._xlws.FILTER(Q$63:Q162,MOD(_xlfn.SEQUENCE(ROWS(Q$63:Q162)),5)=1)),ROUND(Q$44/_xlfn.DAYS(Q$16,P$16)*IF(YEAR(P$16+1)=$D163,_xlfn.DAYS(DATE($D163,12,31),P$16)+1,IF(AND(YEAR(P$16+1)&lt;$D163,$D163&lt;YEAR(Q$16)),_xlfn.DAYS(DATE($D163,12,31),DATE($D163,1,1))+1,0)),0))</f>
        <v>0</v>
      </c>
      <c r="R163" s="116" cm="1">
        <f t="array" ref="R163">IF(YEAR(R$16)=$D163, R$44-SUM(_xlfn._xlws.FILTER(R$63:R162,MOD(_xlfn.SEQUENCE(ROWS(R$63:R162)),5)=1)),ROUND(R$44/_xlfn.DAYS(R$16,Q$16)*IF(YEAR(Q$16+1)=$D163,_xlfn.DAYS(DATE($D163,12,31),Q$16)+1,IF(AND(YEAR(Q$16+1)&lt;$D163,$D163&lt;YEAR(R$16)),_xlfn.DAYS(DATE($D163,12,31),DATE($D163,1,1))+1,0)),0))</f>
        <v>0</v>
      </c>
      <c r="S163" s="116" cm="1">
        <f t="array" ref="S163">IF(YEAR(S$16)=$D163, S$44-SUM(_xlfn._xlws.FILTER(S$63:S162,MOD(_xlfn.SEQUENCE(ROWS(S$63:S162)),5)=1)),ROUND(S$44/_xlfn.DAYS(S$16,R$16)*IF(YEAR(R$16+1)=$D163,_xlfn.DAYS(DATE($D163,12,31),R$16)+1,IF(AND(YEAR(R$16+1)&lt;$D163,$D163&lt;YEAR(S$16)),_xlfn.DAYS(DATE($D163,12,31),DATE($D163,1,1))+1,0)),0))</f>
        <v>0</v>
      </c>
      <c r="T163" s="116" cm="1">
        <f t="array" ref="T163">IF(YEAR(T$16)=$D163, T$44-SUM(_xlfn._xlws.FILTER(T$63:T162,MOD(_xlfn.SEQUENCE(ROWS(T$63:T162)),5)=1)),ROUND(T$44/_xlfn.DAYS(T$16,S$16)*IF(YEAR(S$16+1)=$D163,_xlfn.DAYS(DATE($D163,12,31),S$16)+1,IF(AND(YEAR(S$16+1)&lt;$D163,$D163&lt;YEAR(T$16)),_xlfn.DAYS(DATE($D163,12,31),DATE($D163,1,1))+1,0)),0))</f>
        <v>0</v>
      </c>
      <c r="U163" s="116" cm="1">
        <f t="array" ref="U163">IF(YEAR(U$16)=$D163, U$44-SUM(_xlfn._xlws.FILTER(U$63:U162,MOD(_xlfn.SEQUENCE(ROWS(U$63:U162)),5)=1)),ROUND(U$44/_xlfn.DAYS(U$16,T$16)*IF(YEAR(T$16+1)=$D163,_xlfn.DAYS(DATE($D163,12,31),T$16)+1,IF(AND(YEAR(T$16+1)&lt;$D163,$D163&lt;YEAR(U$16)),_xlfn.DAYS(DATE($D163,12,31),DATE($D163,1,1))+1,0)),0))</f>
        <v>0</v>
      </c>
      <c r="V163" s="116" cm="1">
        <f t="array" ref="V163">IF(YEAR(V$16)=$D163, V$44-SUM(_xlfn._xlws.FILTER(V$63:V162,MOD(_xlfn.SEQUENCE(ROWS(V$63:V162)),5)=1)),ROUND(V$44/_xlfn.DAYS(V$16,U$16)*IF(YEAR(U$16+1)=$D163,_xlfn.DAYS(DATE($D163,12,31),U$16)+1,IF(AND(YEAR(U$16+1)&lt;$D163,$D163&lt;YEAR(V$16)),_xlfn.DAYS(DATE($D163,12,31),DATE($D163,1,1))+1,0)),0))</f>
        <v>0</v>
      </c>
      <c r="W163" s="116" cm="1">
        <f t="array" ref="W163">IF(YEAR(W$16)=$D163, W$44-SUM(_xlfn._xlws.FILTER(W$63:W162,MOD(_xlfn.SEQUENCE(ROWS(W$63:W162)),5)=1)),ROUND(W$44/_xlfn.DAYS(W$16,V$16)*IF(YEAR(V$16+1)=$D163,_xlfn.DAYS(DATE($D163,12,31),V$16)+1,IF(AND(YEAR(V$16+1)&lt;$D163,$D163&lt;YEAR(W$16)),_xlfn.DAYS(DATE($D163,12,31),DATE($D163,1,1))+1,0)),0))</f>
        <v>0</v>
      </c>
      <c r="X163" s="116" cm="1">
        <f t="array" ref="X163">IF(YEAR(X$16)=$D163, X$44-SUM(_xlfn._xlws.FILTER(X$63:X162,MOD(_xlfn.SEQUENCE(ROWS(X$63:X162)),5)=1)),ROUND(X$44/_xlfn.DAYS(X$16,W$16)*IF(YEAR(W$16+1)=$D163,_xlfn.DAYS(DATE($D163,12,31),W$16)+1,IF(AND(YEAR(W$16+1)&lt;$D163,$D163&lt;YEAR(X$16)),_xlfn.DAYS(DATE($D163,12,31),DATE($D163,1,1))+1,0)),0))</f>
        <v>8159</v>
      </c>
    </row>
    <row r="164" spans="1:24" ht="17" hidden="1" outlineLevel="1" x14ac:dyDescent="0.25">
      <c r="A164" s="5">
        <v>28</v>
      </c>
      <c r="B164" s="129" t="s">
        <v>164</v>
      </c>
      <c r="C164" s="114" t="s">
        <v>165</v>
      </c>
      <c r="D164" s="115">
        <f t="shared" si="69"/>
        <v>2040</v>
      </c>
      <c r="E164" s="116" cm="1">
        <f t="array" ref="E164">IF(YEAR(E$16)=$D164, E$46-SUM(_xlfn._xlws.FILTER(E$63:E163,MOD(_xlfn.SEQUENCE(ROWS(E$63:E163)),5)=2)),ROUND(E$46/_xlfn.DAYS(E$16,D$16)*IF(YEAR(D$16+1)=$D164,_xlfn.DAYS(DATE($D164,12,31),D$16)+1,IF(AND(YEAR(D$16+1)&lt;$D164,$D164&lt;YEAR(E$16)),_xlfn.DAYS(DATE($D164,12,31),DATE($D164,1,1))+1,0)),0))</f>
        <v>0</v>
      </c>
      <c r="F164" s="116" cm="1">
        <f t="array" ref="F164">IF(YEAR(F$16)=$D164, F$46-SUM(_xlfn._xlws.FILTER(F$63:F163,MOD(_xlfn.SEQUENCE(ROWS(F$63:F163)),5)=2)),ROUND(F$46/_xlfn.DAYS(F$16,E$16)*IF(YEAR(E$16+1)=$D164,_xlfn.DAYS(DATE($D164,12,31),E$16)+1,IF(AND(YEAR(E$16+1)&lt;$D164,$D164&lt;YEAR(F$16)),_xlfn.DAYS(DATE($D164,12,31),DATE($D164,1,1))+1,0)),0))</f>
        <v>0</v>
      </c>
      <c r="G164" s="116" cm="1">
        <f t="array" ref="G164">IF(YEAR(G$16)=$D164, G$46-SUM(_xlfn._xlws.FILTER(G$63:G163,MOD(_xlfn.SEQUENCE(ROWS(G$63:G163)),5)=2)),ROUND(G$46/_xlfn.DAYS(G$16,F$16)*IF(YEAR(F$16+1)=$D164,_xlfn.DAYS(DATE($D164,12,31),F$16)+1,IF(AND(YEAR(F$16+1)&lt;$D164,$D164&lt;YEAR(G$16)),_xlfn.DAYS(DATE($D164,12,31),DATE($D164,1,1))+1,0)),0))</f>
        <v>0</v>
      </c>
      <c r="H164" s="116" cm="1">
        <f t="array" ref="H164">IF(YEAR(H$16)=$D164, H$46-SUM(_xlfn._xlws.FILTER(H$63:H163,MOD(_xlfn.SEQUENCE(ROWS(H$63:H163)),5)=2)),ROUND(H$46/_xlfn.DAYS(H$16,G$16)*IF(YEAR(G$16+1)=$D164,_xlfn.DAYS(DATE($D164,12,31),G$16)+1,IF(AND(YEAR(G$16+1)&lt;$D164,$D164&lt;YEAR(H$16)),_xlfn.DAYS(DATE($D164,12,31),DATE($D164,1,1))+1,0)),0))</f>
        <v>0</v>
      </c>
      <c r="I164" s="116" cm="1">
        <f t="array" ref="I164">IF(YEAR(I$16)=$D164, I$46-SUM(_xlfn._xlws.FILTER(I$63:I163,MOD(_xlfn.SEQUENCE(ROWS(I$63:I163)),5)=2)),ROUND(I$46/_xlfn.DAYS(I$16,H$16)*IF(YEAR(H$16+1)=$D164,_xlfn.DAYS(DATE($D164,12,31),H$16)+1,IF(AND(YEAR(H$16+1)&lt;$D164,$D164&lt;YEAR(I$16)),_xlfn.DAYS(DATE($D164,12,31),DATE($D164,1,1))+1,0)),0))</f>
        <v>0</v>
      </c>
      <c r="J164" s="116" cm="1">
        <f t="array" ref="J164">IF(YEAR(J$16)=$D164, J$46-SUM(_xlfn._xlws.FILTER(J$63:J163,MOD(_xlfn.SEQUENCE(ROWS(J$63:J163)),5)=2)),ROUND(J$46/_xlfn.DAYS(J$16,I$16)*IF(YEAR(I$16+1)=$D164,_xlfn.DAYS(DATE($D164,12,31),I$16)+1,IF(AND(YEAR(I$16+1)&lt;$D164,$D164&lt;YEAR(J$16)),_xlfn.DAYS(DATE($D164,12,31),DATE($D164,1,1))+1,0)),0))</f>
        <v>0</v>
      </c>
      <c r="K164" s="116" cm="1">
        <f t="array" ref="K164">IF(YEAR(K$16)=$D164, K$46-SUM(_xlfn._xlws.FILTER(K$63:K163,MOD(_xlfn.SEQUENCE(ROWS(K$63:K163)),5)=2)),ROUND(K$46/_xlfn.DAYS(K$16,J$16)*IF(YEAR(J$16+1)=$D164,_xlfn.DAYS(DATE($D164,12,31),J$16)+1,IF(AND(YEAR(J$16+1)&lt;$D164,$D164&lt;YEAR(K$16)),_xlfn.DAYS(DATE($D164,12,31),DATE($D164,1,1))+1,0)),0))</f>
        <v>0</v>
      </c>
      <c r="L164" s="116" cm="1">
        <f t="array" ref="L164">IF(YEAR(L$16)=$D164, L$46-SUM(_xlfn._xlws.FILTER(L$63:L163,MOD(_xlfn.SEQUENCE(ROWS(L$63:L163)),5)=2)),ROUND(L$46/_xlfn.DAYS(L$16,K$16)*IF(YEAR(K$16+1)=$D164,_xlfn.DAYS(DATE($D164,12,31),K$16)+1,IF(AND(YEAR(K$16+1)&lt;$D164,$D164&lt;YEAR(L$16)),_xlfn.DAYS(DATE($D164,12,31),DATE($D164,1,1))+1,0)),0))</f>
        <v>0</v>
      </c>
      <c r="M164" s="116" cm="1">
        <f t="array" ref="M164">IF(YEAR(M$16)=$D164, M$46-SUM(_xlfn._xlws.FILTER(M$63:M163,MOD(_xlfn.SEQUENCE(ROWS(M$63:M163)),5)=2)),ROUND(M$46/_xlfn.DAYS(M$16,L$16)*IF(YEAR(L$16+1)=$D164,_xlfn.DAYS(DATE($D164,12,31),L$16)+1,IF(AND(YEAR(L$16+1)&lt;$D164,$D164&lt;YEAR(M$16)),_xlfn.DAYS(DATE($D164,12,31),DATE($D164,1,1))+1,0)),0))</f>
        <v>0</v>
      </c>
      <c r="N164" s="116" cm="1">
        <f t="array" ref="N164">IF(YEAR(N$16)=$D164, N$46-SUM(_xlfn._xlws.FILTER(N$63:N163,MOD(_xlfn.SEQUENCE(ROWS(N$63:N163)),5)=2)),ROUND(N$46/_xlfn.DAYS(N$16,M$16)*IF(YEAR(M$16+1)=$D164,_xlfn.DAYS(DATE($D164,12,31),M$16)+1,IF(AND(YEAR(M$16+1)&lt;$D164,$D164&lt;YEAR(N$16)),_xlfn.DAYS(DATE($D164,12,31),DATE($D164,1,1))+1,0)),0))</f>
        <v>0</v>
      </c>
      <c r="O164" s="116" cm="1">
        <f t="array" ref="O164">IF(YEAR(O$16)=$D164, O$46-SUM(_xlfn._xlws.FILTER(O$63:O163,MOD(_xlfn.SEQUENCE(ROWS(O$63:O163)),5)=2)),ROUND(O$46/_xlfn.DAYS(O$16,N$16)*IF(YEAR(N$16+1)=$D164,_xlfn.DAYS(DATE($D164,12,31),N$16)+1,IF(AND(YEAR(N$16+1)&lt;$D164,$D164&lt;YEAR(O$16)),_xlfn.DAYS(DATE($D164,12,31),DATE($D164,1,1))+1,0)),0))</f>
        <v>0</v>
      </c>
      <c r="P164" s="116" cm="1">
        <f t="array" ref="P164">IF(YEAR(P$16)=$D164, P$46-SUM(_xlfn._xlws.FILTER(P$63:P163,MOD(_xlfn.SEQUENCE(ROWS(P$63:P163)),5)=2)),ROUND(P$46/_xlfn.DAYS(P$16,O$16)*IF(YEAR(O$16+1)=$D164,_xlfn.DAYS(DATE($D164,12,31),O$16)+1,IF(AND(YEAR(O$16+1)&lt;$D164,$D164&lt;YEAR(P$16)),_xlfn.DAYS(DATE($D164,12,31),DATE($D164,1,1))+1,0)),0))</f>
        <v>0</v>
      </c>
      <c r="Q164" s="116" cm="1">
        <f t="array" ref="Q164">IF(YEAR(Q$16)=$D164, Q$46-SUM(_xlfn._xlws.FILTER(Q$63:Q163,MOD(_xlfn.SEQUENCE(ROWS(Q$63:Q163)),5)=2)),ROUND(Q$46/_xlfn.DAYS(Q$16,P$16)*IF(YEAR(P$16+1)=$D164,_xlfn.DAYS(DATE($D164,12,31),P$16)+1,IF(AND(YEAR(P$16+1)&lt;$D164,$D164&lt;YEAR(Q$16)),_xlfn.DAYS(DATE($D164,12,31),DATE($D164,1,1))+1,0)),0))</f>
        <v>0</v>
      </c>
      <c r="R164" s="116" cm="1">
        <f t="array" ref="R164">IF(YEAR(R$16)=$D164, R$46-SUM(_xlfn._xlws.FILTER(R$63:R163,MOD(_xlfn.SEQUENCE(ROWS(R$63:R163)),5)=2)),ROUND(R$46/_xlfn.DAYS(R$16,Q$16)*IF(YEAR(Q$16+1)=$D164,_xlfn.DAYS(DATE($D164,12,31),Q$16)+1,IF(AND(YEAR(Q$16+1)&lt;$D164,$D164&lt;YEAR(R$16)),_xlfn.DAYS(DATE($D164,12,31),DATE($D164,1,1))+1,0)),0))</f>
        <v>0</v>
      </c>
      <c r="S164" s="116" cm="1">
        <f t="array" ref="S164">IF(YEAR(S$16)=$D164, S$46-SUM(_xlfn._xlws.FILTER(S$63:S163,MOD(_xlfn.SEQUENCE(ROWS(S$63:S163)),5)=2)),ROUND(S$46/_xlfn.DAYS(S$16,R$16)*IF(YEAR(R$16+1)=$D164,_xlfn.DAYS(DATE($D164,12,31),R$16)+1,IF(AND(YEAR(R$16+1)&lt;$D164,$D164&lt;YEAR(S$16)),_xlfn.DAYS(DATE($D164,12,31),DATE($D164,1,1))+1,0)),0))</f>
        <v>0</v>
      </c>
      <c r="T164" s="116" cm="1">
        <f t="array" ref="T164">IF(YEAR(T$16)=$D164, T$46-SUM(_xlfn._xlws.FILTER(T$63:T163,MOD(_xlfn.SEQUENCE(ROWS(T$63:T163)),5)=2)),ROUND(T$46/_xlfn.DAYS(T$16,S$16)*IF(YEAR(S$16+1)=$D164,_xlfn.DAYS(DATE($D164,12,31),S$16)+1,IF(AND(YEAR(S$16+1)&lt;$D164,$D164&lt;YEAR(T$16)),_xlfn.DAYS(DATE($D164,12,31),DATE($D164,1,1))+1,0)),0))</f>
        <v>0</v>
      </c>
      <c r="U164" s="116" cm="1">
        <f t="array" ref="U164">IF(YEAR(U$16)=$D164, U$46-SUM(_xlfn._xlws.FILTER(U$63:U163,MOD(_xlfn.SEQUENCE(ROWS(U$63:U163)),5)=2)),ROUND(U$46/_xlfn.DAYS(U$16,T$16)*IF(YEAR(T$16+1)=$D164,_xlfn.DAYS(DATE($D164,12,31),T$16)+1,IF(AND(YEAR(T$16+1)&lt;$D164,$D164&lt;YEAR(U$16)),_xlfn.DAYS(DATE($D164,12,31),DATE($D164,1,1))+1,0)),0))</f>
        <v>0</v>
      </c>
      <c r="V164" s="116" cm="1">
        <f t="array" ref="V164">IF(YEAR(V$16)=$D164, V$46-SUM(_xlfn._xlws.FILTER(V$63:V163,MOD(_xlfn.SEQUENCE(ROWS(V$63:V163)),5)=2)),ROUND(V$46/_xlfn.DAYS(V$16,U$16)*IF(YEAR(U$16+1)=$D164,_xlfn.DAYS(DATE($D164,12,31),U$16)+1,IF(AND(YEAR(U$16+1)&lt;$D164,$D164&lt;YEAR(V$16)),_xlfn.DAYS(DATE($D164,12,31),DATE($D164,1,1))+1,0)),0))</f>
        <v>0</v>
      </c>
      <c r="W164" s="116" cm="1">
        <f t="array" ref="W164">IF(YEAR(W$16)=$D164, W$46-SUM(_xlfn._xlws.FILTER(W$63:W163,MOD(_xlfn.SEQUENCE(ROWS(W$63:W163)),5)=2)),ROUND(W$46/_xlfn.DAYS(W$16,V$16)*IF(YEAR(V$16+1)=$D164,_xlfn.DAYS(DATE($D164,12,31),V$16)+1,IF(AND(YEAR(V$16+1)&lt;$D164,$D164&lt;YEAR(W$16)),_xlfn.DAYS(DATE($D164,12,31),DATE($D164,1,1))+1,0)),0))</f>
        <v>0</v>
      </c>
      <c r="X164" s="116" cm="1">
        <f t="array" ref="X164">IF(YEAR(X$16)=$D164, X$46-SUM(_xlfn._xlws.FILTER(X$63:X163,MOD(_xlfn.SEQUENCE(ROWS(X$63:X163)),5)=2)),ROUND(X$46/_xlfn.DAYS(X$16,W$16)*IF(YEAR(W$16+1)=$D164,_xlfn.DAYS(DATE($D164,12,31),W$16)+1,IF(AND(YEAR(W$16+1)&lt;$D164,$D164&lt;YEAR(X$16)),_xlfn.DAYS(DATE($D164,12,31),DATE($D164,1,1))+1,0)),0))</f>
        <v>1224</v>
      </c>
    </row>
    <row r="165" spans="1:24" ht="17" hidden="1" outlineLevel="1" x14ac:dyDescent="0.25">
      <c r="A165" s="5">
        <v>29</v>
      </c>
      <c r="B165" s="129" t="s">
        <v>166</v>
      </c>
      <c r="C165" s="114" t="s">
        <v>167</v>
      </c>
      <c r="D165" s="115">
        <f t="shared" si="69"/>
        <v>2040</v>
      </c>
      <c r="E165" s="116">
        <f>E163-E164</f>
        <v>0</v>
      </c>
      <c r="F165" s="116">
        <f t="shared" ref="F165:X165" si="78">F163-F164</f>
        <v>0</v>
      </c>
      <c r="G165" s="116">
        <f t="shared" si="78"/>
        <v>0</v>
      </c>
      <c r="H165" s="116">
        <f t="shared" si="78"/>
        <v>0</v>
      </c>
      <c r="I165" s="116">
        <f t="shared" si="78"/>
        <v>0</v>
      </c>
      <c r="J165" s="116">
        <f t="shared" si="78"/>
        <v>0</v>
      </c>
      <c r="K165" s="116">
        <f t="shared" si="78"/>
        <v>0</v>
      </c>
      <c r="L165" s="116">
        <f t="shared" si="78"/>
        <v>0</v>
      </c>
      <c r="M165" s="116">
        <f t="shared" si="78"/>
        <v>0</v>
      </c>
      <c r="N165" s="116">
        <f t="shared" si="78"/>
        <v>0</v>
      </c>
      <c r="O165" s="116">
        <f t="shared" si="78"/>
        <v>0</v>
      </c>
      <c r="P165" s="116">
        <f t="shared" si="78"/>
        <v>0</v>
      </c>
      <c r="Q165" s="116">
        <f t="shared" si="78"/>
        <v>0</v>
      </c>
      <c r="R165" s="116">
        <f t="shared" si="78"/>
        <v>0</v>
      </c>
      <c r="S165" s="116">
        <f t="shared" si="78"/>
        <v>0</v>
      </c>
      <c r="T165" s="116">
        <f t="shared" si="78"/>
        <v>0</v>
      </c>
      <c r="U165" s="116">
        <f t="shared" si="78"/>
        <v>0</v>
      </c>
      <c r="V165" s="116">
        <f t="shared" si="78"/>
        <v>0</v>
      </c>
      <c r="W165" s="116">
        <f t="shared" si="78"/>
        <v>0</v>
      </c>
      <c r="X165" s="116">
        <f t="shared" si="78"/>
        <v>6935</v>
      </c>
    </row>
    <row r="166" spans="1:24" ht="17" hidden="1" outlineLevel="1" x14ac:dyDescent="0.25">
      <c r="A166" s="5">
        <v>31</v>
      </c>
      <c r="B166" s="129" t="s">
        <v>168</v>
      </c>
      <c r="C166" s="114" t="s">
        <v>169</v>
      </c>
      <c r="D166" s="115">
        <f t="shared" si="69"/>
        <v>2040</v>
      </c>
      <c r="E166" s="116" cm="1">
        <f t="array" ref="E166">IF(YEAR(E$16)=$D166, E$59-SUM(_xlfn._xlws.FILTER(E$63:E165,MOD(_xlfn.SEQUENCE(ROWS(E$63:E165)),5)=4)),ROUND(E$59/_xlfn.DAYS(E$16,D$16)*IF(YEAR(D$16+1)=$D166,_xlfn.DAYS(DATE($D166,12,31),D$16)+1,IF(AND(YEAR(D$16+1)&lt;$D166,$D166&lt;YEAR(E$16)),_xlfn.DAYS(DATE($D166,12,31),DATE($D166,1,1))+1,0)),0))</f>
        <v>0</v>
      </c>
      <c r="F166" s="116" cm="1">
        <f t="array" ref="F166">IF(YEAR(F$16)=$D166, F$59-SUM(_xlfn._xlws.FILTER(F$63:F165,MOD(_xlfn.SEQUENCE(ROWS(F$63:F165)),5)=4)),ROUND(F$59/_xlfn.DAYS(F$16,E$16)*IF(YEAR(E$16+1)=$D166,_xlfn.DAYS(DATE($D166,12,31),E$16)+1,IF(AND(YEAR(E$16+1)&lt;$D166,$D166&lt;YEAR(F$16)),_xlfn.DAYS(DATE($D166,12,31),DATE($D166,1,1))+1,0)),0))</f>
        <v>0</v>
      </c>
      <c r="G166" s="116" cm="1">
        <f t="array" ref="G166">IF(YEAR(G$16)=$D166, G$59-SUM(_xlfn._xlws.FILTER(G$63:G165,MOD(_xlfn.SEQUENCE(ROWS(G$63:G165)),5)=4)),ROUND(G$59/_xlfn.DAYS(G$16,F$16)*IF(YEAR(F$16+1)=$D166,_xlfn.DAYS(DATE($D166,12,31),F$16)+1,IF(AND(YEAR(F$16+1)&lt;$D166,$D166&lt;YEAR(G$16)),_xlfn.DAYS(DATE($D166,12,31),DATE($D166,1,1))+1,0)),0))</f>
        <v>0</v>
      </c>
      <c r="H166" s="116" cm="1">
        <f t="array" ref="H166">IF(YEAR(H$16)=$D166, H$59-SUM(_xlfn._xlws.FILTER(H$63:H165,MOD(_xlfn.SEQUENCE(ROWS(H$63:H165)),5)=4)),ROUND(H$59/_xlfn.DAYS(H$16,G$16)*IF(YEAR(G$16+1)=$D166,_xlfn.DAYS(DATE($D166,12,31),G$16)+1,IF(AND(YEAR(G$16+1)&lt;$D166,$D166&lt;YEAR(H$16)),_xlfn.DAYS(DATE($D166,12,31),DATE($D166,1,1))+1,0)),0))</f>
        <v>0</v>
      </c>
      <c r="I166" s="116" cm="1">
        <f t="array" ref="I166">IF(YEAR(I$16)=$D166, I$59-SUM(_xlfn._xlws.FILTER(I$63:I165,MOD(_xlfn.SEQUENCE(ROWS(I$63:I165)),5)=4)),ROUND(I$59/_xlfn.DAYS(I$16,H$16)*IF(YEAR(H$16+1)=$D166,_xlfn.DAYS(DATE($D166,12,31),H$16)+1,IF(AND(YEAR(H$16+1)&lt;$D166,$D166&lt;YEAR(I$16)),_xlfn.DAYS(DATE($D166,12,31),DATE($D166,1,1))+1,0)),0))</f>
        <v>0</v>
      </c>
      <c r="J166" s="116" cm="1">
        <f t="array" ref="J166">IF(YEAR(J$16)=$D166, J$59-SUM(_xlfn._xlws.FILTER(J$63:J165,MOD(_xlfn.SEQUENCE(ROWS(J$63:J165)),5)=4)),ROUND(J$59/_xlfn.DAYS(J$16,I$16)*IF(YEAR(I$16+1)=$D166,_xlfn.DAYS(DATE($D166,12,31),I$16)+1,IF(AND(YEAR(I$16+1)&lt;$D166,$D166&lt;YEAR(J$16)),_xlfn.DAYS(DATE($D166,12,31),DATE($D166,1,1))+1,0)),0))</f>
        <v>0</v>
      </c>
      <c r="K166" s="116" cm="1">
        <f t="array" ref="K166">IF(YEAR(K$16)=$D166, K$59-SUM(_xlfn._xlws.FILTER(K$63:K165,MOD(_xlfn.SEQUENCE(ROWS(K$63:K165)),5)=4)),ROUND(K$59/_xlfn.DAYS(K$16,J$16)*IF(YEAR(J$16+1)=$D166,_xlfn.DAYS(DATE($D166,12,31),J$16)+1,IF(AND(YEAR(J$16+1)&lt;$D166,$D166&lt;YEAR(K$16)),_xlfn.DAYS(DATE($D166,12,31),DATE($D166,1,1))+1,0)),0))</f>
        <v>0</v>
      </c>
      <c r="L166" s="116" cm="1">
        <f t="array" ref="L166">IF(YEAR(L$16)=$D166, L$59-SUM(_xlfn._xlws.FILTER(L$63:L165,MOD(_xlfn.SEQUENCE(ROWS(L$63:L165)),5)=4)),ROUND(L$59/_xlfn.DAYS(L$16,K$16)*IF(YEAR(K$16+1)=$D166,_xlfn.DAYS(DATE($D166,12,31),K$16)+1,IF(AND(YEAR(K$16+1)&lt;$D166,$D166&lt;YEAR(L$16)),_xlfn.DAYS(DATE($D166,12,31),DATE($D166,1,1))+1,0)),0))</f>
        <v>0</v>
      </c>
      <c r="M166" s="116" cm="1">
        <f t="array" ref="M166">IF(YEAR(M$16)=$D166, M$59-SUM(_xlfn._xlws.FILTER(M$63:M165,MOD(_xlfn.SEQUENCE(ROWS(M$63:M165)),5)=4)),ROUND(M$59/_xlfn.DAYS(M$16,L$16)*IF(YEAR(L$16+1)=$D166,_xlfn.DAYS(DATE($D166,12,31),L$16)+1,IF(AND(YEAR(L$16+1)&lt;$D166,$D166&lt;YEAR(M$16)),_xlfn.DAYS(DATE($D166,12,31),DATE($D166,1,1))+1,0)),0))</f>
        <v>0</v>
      </c>
      <c r="N166" s="116" cm="1">
        <f t="array" ref="N166">IF(YEAR(N$16)=$D166, N$59-SUM(_xlfn._xlws.FILTER(N$63:N165,MOD(_xlfn.SEQUENCE(ROWS(N$63:N165)),5)=4)),ROUND(N$59/_xlfn.DAYS(N$16,M$16)*IF(YEAR(M$16+1)=$D166,_xlfn.DAYS(DATE($D166,12,31),M$16)+1,IF(AND(YEAR(M$16+1)&lt;$D166,$D166&lt;YEAR(N$16)),_xlfn.DAYS(DATE($D166,12,31),DATE($D166,1,1))+1,0)),0))</f>
        <v>0</v>
      </c>
      <c r="O166" s="116" cm="1">
        <f t="array" ref="O166">IF(YEAR(O$16)=$D166, O$59-SUM(_xlfn._xlws.FILTER(O$63:O165,MOD(_xlfn.SEQUENCE(ROWS(O$63:O165)),5)=4)),ROUND(O$59/_xlfn.DAYS(O$16,N$16)*IF(YEAR(N$16+1)=$D166,_xlfn.DAYS(DATE($D166,12,31),N$16)+1,IF(AND(YEAR(N$16+1)&lt;$D166,$D166&lt;YEAR(O$16)),_xlfn.DAYS(DATE($D166,12,31),DATE($D166,1,1))+1,0)),0))</f>
        <v>0</v>
      </c>
      <c r="P166" s="116" cm="1">
        <f t="array" ref="P166">IF(YEAR(P$16)=$D166, P$59-SUM(_xlfn._xlws.FILTER(P$63:P165,MOD(_xlfn.SEQUENCE(ROWS(P$63:P165)),5)=4)),ROUND(P$59/_xlfn.DAYS(P$16,O$16)*IF(YEAR(O$16+1)=$D166,_xlfn.DAYS(DATE($D166,12,31),O$16)+1,IF(AND(YEAR(O$16+1)&lt;$D166,$D166&lt;YEAR(P$16)),_xlfn.DAYS(DATE($D166,12,31),DATE($D166,1,1))+1,0)),0))</f>
        <v>0</v>
      </c>
      <c r="Q166" s="116" cm="1">
        <f t="array" ref="Q166">IF(YEAR(Q$16)=$D166, Q$59-SUM(_xlfn._xlws.FILTER(Q$63:Q165,MOD(_xlfn.SEQUENCE(ROWS(Q$63:Q165)),5)=4)),ROUND(Q$59/_xlfn.DAYS(Q$16,P$16)*IF(YEAR(P$16+1)=$D166,_xlfn.DAYS(DATE($D166,12,31),P$16)+1,IF(AND(YEAR(P$16+1)&lt;$D166,$D166&lt;YEAR(Q$16)),_xlfn.DAYS(DATE($D166,12,31),DATE($D166,1,1))+1,0)),0))</f>
        <v>0</v>
      </c>
      <c r="R166" s="116" cm="1">
        <f t="array" ref="R166">IF(YEAR(R$16)=$D166, R$59-SUM(_xlfn._xlws.FILTER(R$63:R165,MOD(_xlfn.SEQUENCE(ROWS(R$63:R165)),5)=4)),ROUND(R$59/_xlfn.DAYS(R$16,Q$16)*IF(YEAR(Q$16+1)=$D166,_xlfn.DAYS(DATE($D166,12,31),Q$16)+1,IF(AND(YEAR(Q$16+1)&lt;$D166,$D166&lt;YEAR(R$16)),_xlfn.DAYS(DATE($D166,12,31),DATE($D166,1,1))+1,0)),0))</f>
        <v>0</v>
      </c>
      <c r="S166" s="116" cm="1">
        <f t="array" ref="S166">IF(YEAR(S$16)=$D166, S$59-SUM(_xlfn._xlws.FILTER(S$63:S165,MOD(_xlfn.SEQUENCE(ROWS(S$63:S165)),5)=4)),ROUND(S$59/_xlfn.DAYS(S$16,R$16)*IF(YEAR(R$16+1)=$D166,_xlfn.DAYS(DATE($D166,12,31),R$16)+1,IF(AND(YEAR(R$16+1)&lt;$D166,$D166&lt;YEAR(S$16)),_xlfn.DAYS(DATE($D166,12,31),DATE($D166,1,1))+1,0)),0))</f>
        <v>0</v>
      </c>
      <c r="T166" s="116" cm="1">
        <f t="array" ref="T166">IF(YEAR(T$16)=$D166, T$59-SUM(_xlfn._xlws.FILTER(T$63:T165,MOD(_xlfn.SEQUENCE(ROWS(T$63:T165)),5)=4)),ROUND(T$59/_xlfn.DAYS(T$16,S$16)*IF(YEAR(S$16+1)=$D166,_xlfn.DAYS(DATE($D166,12,31),S$16)+1,IF(AND(YEAR(S$16+1)&lt;$D166,$D166&lt;YEAR(T$16)),_xlfn.DAYS(DATE($D166,12,31),DATE($D166,1,1))+1,0)),0))</f>
        <v>0</v>
      </c>
      <c r="U166" s="116" cm="1">
        <f t="array" ref="U166">IF(YEAR(U$16)=$D166, U$59-SUM(_xlfn._xlws.FILTER(U$63:U165,MOD(_xlfn.SEQUENCE(ROWS(U$63:U165)),5)=4)),ROUND(U$59/_xlfn.DAYS(U$16,T$16)*IF(YEAR(T$16+1)=$D166,_xlfn.DAYS(DATE($D166,12,31),T$16)+1,IF(AND(YEAR(T$16+1)&lt;$D166,$D166&lt;YEAR(U$16)),_xlfn.DAYS(DATE($D166,12,31),DATE($D166,1,1))+1,0)),0))</f>
        <v>0</v>
      </c>
      <c r="V166" s="116" cm="1">
        <f t="array" ref="V166">IF(YEAR(V$16)=$D166, V$59-SUM(_xlfn._xlws.FILTER(V$63:V165,MOD(_xlfn.SEQUENCE(ROWS(V$63:V165)),5)=4)),ROUND(V$59/_xlfn.DAYS(V$16,U$16)*IF(YEAR(U$16+1)=$D166,_xlfn.DAYS(DATE($D166,12,31),U$16)+1,IF(AND(YEAR(U$16+1)&lt;$D166,$D166&lt;YEAR(V$16)),_xlfn.DAYS(DATE($D166,12,31),DATE($D166,1,1))+1,0)),0))</f>
        <v>0</v>
      </c>
      <c r="W166" s="116" cm="1">
        <f t="array" ref="W166">IF(YEAR(W$16)=$D166, W$59-SUM(_xlfn._xlws.FILTER(W$63:W165,MOD(_xlfn.SEQUENCE(ROWS(W$63:W165)),5)=4)),ROUND(W$59/_xlfn.DAYS(W$16,V$16)*IF(YEAR(V$16+1)=$D166,_xlfn.DAYS(DATE($D166,12,31),V$16)+1,IF(AND(YEAR(V$16+1)&lt;$D166,$D166&lt;YEAR(W$16)),_xlfn.DAYS(DATE($D166,12,31),DATE($D166,1,1))+1,0)),0))</f>
        <v>0</v>
      </c>
      <c r="X166" s="116" cm="1">
        <f t="array" ref="X166">IF(YEAR(X$16)=$D166, X$59-SUM(_xlfn._xlws.FILTER(X$63:X165,MOD(_xlfn.SEQUENCE(ROWS(X$63:X165)),5)=4)),ROUND(X$59/_xlfn.DAYS(X$16,W$16)*IF(YEAR(W$16+1)=$D166,_xlfn.DAYS(DATE($D166,12,31),W$16)+1,IF(AND(YEAR(W$16+1)&lt;$D166,$D166&lt;YEAR(X$16)),_xlfn.DAYS(DATE($D166,12,31),DATE($D166,1,1))+1,0)),0))</f>
        <v>8159</v>
      </c>
    </row>
    <row r="167" spans="1:24" ht="17" hidden="1" outlineLevel="1" x14ac:dyDescent="0.25">
      <c r="A167" s="5">
        <v>33</v>
      </c>
      <c r="B167" s="129" t="s">
        <v>170</v>
      </c>
      <c r="C167" s="117" t="s">
        <v>171</v>
      </c>
      <c r="D167" s="118">
        <f t="shared" si="69"/>
        <v>2040</v>
      </c>
      <c r="E167" s="119">
        <f>E163-E166</f>
        <v>0</v>
      </c>
      <c r="F167" s="119">
        <f t="shared" ref="F167:X167" si="79">F163-F166</f>
        <v>0</v>
      </c>
      <c r="G167" s="119">
        <f t="shared" si="79"/>
        <v>0</v>
      </c>
      <c r="H167" s="119">
        <f t="shared" si="79"/>
        <v>0</v>
      </c>
      <c r="I167" s="119">
        <f t="shared" si="79"/>
        <v>0</v>
      </c>
      <c r="J167" s="119">
        <f t="shared" si="79"/>
        <v>0</v>
      </c>
      <c r="K167" s="119">
        <f t="shared" si="79"/>
        <v>0</v>
      </c>
      <c r="L167" s="119">
        <f t="shared" si="79"/>
        <v>0</v>
      </c>
      <c r="M167" s="119">
        <f t="shared" si="79"/>
        <v>0</v>
      </c>
      <c r="N167" s="119">
        <f t="shared" si="79"/>
        <v>0</v>
      </c>
      <c r="O167" s="119">
        <f t="shared" si="79"/>
        <v>0</v>
      </c>
      <c r="P167" s="119">
        <f t="shared" si="79"/>
        <v>0</v>
      </c>
      <c r="Q167" s="119">
        <f t="shared" si="79"/>
        <v>0</v>
      </c>
      <c r="R167" s="119">
        <f t="shared" si="79"/>
        <v>0</v>
      </c>
      <c r="S167" s="119">
        <f t="shared" si="79"/>
        <v>0</v>
      </c>
      <c r="T167" s="119">
        <f t="shared" si="79"/>
        <v>0</v>
      </c>
      <c r="U167" s="119">
        <f t="shared" si="79"/>
        <v>0</v>
      </c>
      <c r="V167" s="119">
        <f t="shared" si="79"/>
        <v>0</v>
      </c>
      <c r="W167" s="119">
        <f t="shared" si="79"/>
        <v>0</v>
      </c>
      <c r="X167" s="119">
        <f t="shared" si="79"/>
        <v>0</v>
      </c>
    </row>
    <row r="168" spans="1:24" ht="16" collapsed="1" thickTop="1" x14ac:dyDescent="0.2">
      <c r="A168" s="5"/>
      <c r="B168" s="112"/>
      <c r="C168" s="3"/>
      <c r="D168" s="3"/>
      <c r="E168" s="3"/>
      <c r="F168" s="3"/>
      <c r="G168" s="3"/>
      <c r="H168" s="3"/>
      <c r="I168" s="3"/>
      <c r="J168" s="3"/>
      <c r="K168" s="3"/>
      <c r="L168" s="3"/>
      <c r="M168" s="3"/>
      <c r="N168" s="3"/>
      <c r="O168" s="3"/>
      <c r="P168" s="3"/>
      <c r="Q168" s="3"/>
      <c r="R168" s="3"/>
      <c r="S168" s="3"/>
      <c r="T168" s="3"/>
      <c r="U168" s="3"/>
      <c r="V168" s="3"/>
      <c r="W168" s="3"/>
      <c r="X168" s="3"/>
    </row>
    <row r="169" spans="1:24" x14ac:dyDescent="0.2">
      <c r="A169" s="5"/>
      <c r="B169" s="34"/>
      <c r="C169" s="3" t="s">
        <v>172</v>
      </c>
      <c r="D169" s="76">
        <f>D18+D19</f>
        <v>1570482</v>
      </c>
      <c r="E169" s="76"/>
      <c r="F169" s="76"/>
      <c r="G169" s="76"/>
      <c r="H169" s="76"/>
      <c r="I169" s="76"/>
      <c r="J169" s="76"/>
      <c r="K169" s="76"/>
      <c r="L169" s="76"/>
      <c r="M169" s="76"/>
      <c r="N169" s="76"/>
      <c r="O169" s="76"/>
      <c r="P169" s="76"/>
      <c r="Q169" s="76"/>
      <c r="R169" s="76"/>
      <c r="S169" s="76"/>
      <c r="T169" s="76"/>
      <c r="U169" s="76"/>
      <c r="V169" s="76"/>
      <c r="W169" s="76"/>
      <c r="X169" s="76"/>
    </row>
    <row r="170" spans="1:24" x14ac:dyDescent="0.2">
      <c r="A170" s="5"/>
      <c r="B170" s="34"/>
      <c r="C170" s="3" t="s">
        <v>173</v>
      </c>
      <c r="D170" s="76">
        <f t="shared" ref="D170:X170" si="80">D18+D19</f>
        <v>1570482</v>
      </c>
      <c r="E170" s="76">
        <f t="shared" si="80"/>
        <v>1515176.4177229516</v>
      </c>
      <c r="F170" s="76">
        <f t="shared" si="80"/>
        <v>1459870.835445903</v>
      </c>
      <c r="G170" s="76">
        <f t="shared" si="80"/>
        <v>1404565.2531688546</v>
      </c>
      <c r="H170" s="76">
        <f t="shared" si="80"/>
        <v>1363745.0104702991</v>
      </c>
      <c r="I170" s="76">
        <f t="shared" si="80"/>
        <v>1331470.7818652904</v>
      </c>
      <c r="J170" s="76">
        <f t="shared" si="80"/>
        <v>1325990.822884551</v>
      </c>
      <c r="K170" s="76">
        <f t="shared" si="80"/>
        <v>1318212.7721876625</v>
      </c>
      <c r="L170" s="76">
        <f t="shared" si="80"/>
        <v>1313704.1610102768</v>
      </c>
      <c r="M170" s="76">
        <f t="shared" si="80"/>
        <v>1309195.5498328907</v>
      </c>
      <c r="N170" s="76">
        <f t="shared" si="80"/>
        <v>1304686.938655505</v>
      </c>
      <c r="O170" s="76">
        <f t="shared" si="80"/>
        <v>1305897.3943525658</v>
      </c>
      <c r="P170" s="76">
        <f t="shared" si="80"/>
        <v>1307107.8500496268</v>
      </c>
      <c r="Q170" s="76">
        <f t="shared" si="80"/>
        <v>1308318.3057466876</v>
      </c>
      <c r="R170" s="76">
        <f t="shared" si="80"/>
        <v>1309528.7614437486</v>
      </c>
      <c r="S170" s="76">
        <f t="shared" si="80"/>
        <v>1310739.2171408094</v>
      </c>
      <c r="T170" s="76">
        <f t="shared" si="80"/>
        <v>1311756.9045373597</v>
      </c>
      <c r="U170" s="76">
        <f t="shared" si="80"/>
        <v>1312774.59193391</v>
      </c>
      <c r="V170" s="76">
        <f t="shared" si="80"/>
        <v>1313792.2793304604</v>
      </c>
      <c r="W170" s="76">
        <f t="shared" si="80"/>
        <v>1314809.9667270107</v>
      </c>
      <c r="X170" s="76">
        <f t="shared" si="80"/>
        <v>1315827.654123561</v>
      </c>
    </row>
    <row r="171" spans="1:24" x14ac:dyDescent="0.2">
      <c r="A171" s="5"/>
      <c r="B171" s="34"/>
      <c r="C171" s="3" t="s">
        <v>174</v>
      </c>
      <c r="D171" s="76">
        <f t="shared" ref="D171:I171" si="81">D29+D30</f>
        <v>1570482</v>
      </c>
      <c r="E171" s="76">
        <f t="shared" si="81"/>
        <v>1515176.4177229516</v>
      </c>
      <c r="F171" s="76">
        <f t="shared" si="81"/>
        <v>1459870.835445903</v>
      </c>
      <c r="G171" s="76">
        <f t="shared" si="81"/>
        <v>1404565.2531688546</v>
      </c>
      <c r="H171" s="76">
        <f t="shared" si="81"/>
        <v>1363745.0104702991</v>
      </c>
      <c r="I171" s="76">
        <f t="shared" si="81"/>
        <v>1331470.7818652904</v>
      </c>
      <c r="J171" s="76">
        <f t="shared" ref="J171:S171" si="82">J29+J30</f>
        <v>1325990.822884551</v>
      </c>
      <c r="K171" s="76">
        <f t="shared" si="82"/>
        <v>1318212.7721876625</v>
      </c>
      <c r="L171" s="76">
        <f t="shared" si="82"/>
        <v>1313704.1610102768</v>
      </c>
      <c r="M171" s="76">
        <f t="shared" si="82"/>
        <v>1309195.5498328907</v>
      </c>
      <c r="N171" s="76">
        <f t="shared" si="82"/>
        <v>1304686.938655505</v>
      </c>
      <c r="O171" s="76">
        <f t="shared" si="82"/>
        <v>1305897.3943525658</v>
      </c>
      <c r="P171" s="76">
        <f t="shared" si="82"/>
        <v>1310007.0069330833</v>
      </c>
      <c r="Q171" s="76">
        <f t="shared" si="82"/>
        <v>1314116.6195136008</v>
      </c>
      <c r="R171" s="76">
        <f t="shared" si="82"/>
        <v>1318226.2320941181</v>
      </c>
      <c r="S171" s="76">
        <f t="shared" si="82"/>
        <v>1322335.8446746357</v>
      </c>
      <c r="T171" s="76"/>
      <c r="U171" s="76"/>
      <c r="V171" s="76"/>
      <c r="W171" s="76"/>
      <c r="X171" s="76"/>
    </row>
    <row r="172" spans="1:24" x14ac:dyDescent="0.2">
      <c r="A172" s="5"/>
      <c r="B172" s="34"/>
      <c r="C172" s="3" t="s">
        <v>175</v>
      </c>
      <c r="D172" s="76">
        <f>E22</f>
        <v>1348935.8794585674</v>
      </c>
      <c r="E172" s="76">
        <f>D172</f>
        <v>1348935.8794585674</v>
      </c>
      <c r="F172" s="76">
        <f t="shared" ref="F172:X172" si="83">E172</f>
        <v>1348935.8794585674</v>
      </c>
      <c r="G172" s="76">
        <f t="shared" si="83"/>
        <v>1348935.8794585674</v>
      </c>
      <c r="H172" s="76">
        <f t="shared" si="83"/>
        <v>1348935.8794585674</v>
      </c>
      <c r="I172" s="76">
        <f t="shared" si="83"/>
        <v>1348935.8794585674</v>
      </c>
      <c r="J172" s="76">
        <f t="shared" si="83"/>
        <v>1348935.8794585674</v>
      </c>
      <c r="K172" s="76">
        <f t="shared" si="83"/>
        <v>1348935.8794585674</v>
      </c>
      <c r="L172" s="76">
        <f t="shared" si="83"/>
        <v>1348935.8794585674</v>
      </c>
      <c r="M172" s="76">
        <f t="shared" si="83"/>
        <v>1348935.8794585674</v>
      </c>
      <c r="N172" s="76">
        <f t="shared" si="83"/>
        <v>1348935.8794585674</v>
      </c>
      <c r="O172" s="76">
        <f t="shared" si="83"/>
        <v>1348935.8794585674</v>
      </c>
      <c r="P172" s="76">
        <f t="shared" si="83"/>
        <v>1348935.8794585674</v>
      </c>
      <c r="Q172" s="76">
        <f t="shared" si="83"/>
        <v>1348935.8794585674</v>
      </c>
      <c r="R172" s="76">
        <f t="shared" si="83"/>
        <v>1348935.8794585674</v>
      </c>
      <c r="S172" s="76">
        <f t="shared" si="83"/>
        <v>1348935.8794585674</v>
      </c>
      <c r="T172" s="76">
        <f t="shared" si="83"/>
        <v>1348935.8794585674</v>
      </c>
      <c r="U172" s="76">
        <f t="shared" si="83"/>
        <v>1348935.8794585674</v>
      </c>
      <c r="V172" s="76">
        <f t="shared" si="83"/>
        <v>1348935.8794585674</v>
      </c>
      <c r="W172" s="76">
        <f t="shared" si="83"/>
        <v>1348935.8794585674</v>
      </c>
      <c r="X172" s="76">
        <f t="shared" si="83"/>
        <v>1348935.8794585674</v>
      </c>
    </row>
    <row r="173" spans="1:24" x14ac:dyDescent="0.2">
      <c r="A173" s="5"/>
      <c r="B173" s="34"/>
      <c r="C173" s="3" t="s">
        <v>176</v>
      </c>
      <c r="D173" s="76">
        <f t="shared" ref="D173:X173" si="84">D34+D35</f>
        <v>1570482</v>
      </c>
      <c r="E173" s="76">
        <f t="shared" si="84"/>
        <v>1606903.9920000001</v>
      </c>
      <c r="F173" s="76">
        <f t="shared" si="84"/>
        <v>1643191.2226296</v>
      </c>
      <c r="G173" s="76">
        <f t="shared" si="84"/>
        <v>1679289.5207316584</v>
      </c>
      <c r="H173" s="76">
        <f t="shared" si="84"/>
        <v>1715143.7576284134</v>
      </c>
      <c r="I173" s="76">
        <f t="shared" si="84"/>
        <v>1750697.977543764</v>
      </c>
      <c r="J173" s="76">
        <f t="shared" si="84"/>
        <v>1785895.534180955</v>
      </c>
      <c r="K173" s="76">
        <f t="shared" si="84"/>
        <v>1820679.2330359188</v>
      </c>
      <c r="L173" s="76">
        <f t="shared" si="84"/>
        <v>1854991.4789879408</v>
      </c>
      <c r="M173" s="76">
        <f t="shared" si="84"/>
        <v>1888774.4286723069</v>
      </c>
      <c r="N173" s="76">
        <f t="shared" si="84"/>
        <v>1921970.1471044791</v>
      </c>
      <c r="O173" s="76">
        <f t="shared" si="84"/>
        <v>1958608.1794659598</v>
      </c>
      <c r="P173" s="76">
        <f t="shared" si="84"/>
        <v>1990456.0686162277</v>
      </c>
      <c r="Q173" s="76">
        <f t="shared" si="84"/>
        <v>2021543.9898127953</v>
      </c>
      <c r="R173" s="76">
        <f t="shared" si="84"/>
        <v>2051815.2725203885</v>
      </c>
      <c r="S173" s="76">
        <f t="shared" si="84"/>
        <v>2081213.9807442997</v>
      </c>
      <c r="T173" s="76">
        <f t="shared" si="84"/>
        <v>2109685.0823587249</v>
      </c>
      <c r="U173" s="76">
        <f t="shared" si="84"/>
        <v>2137174.6182009396</v>
      </c>
      <c r="V173" s="76">
        <f t="shared" si="84"/>
        <v>2163629.8702170677</v>
      </c>
      <c r="W173" s="76">
        <f t="shared" si="84"/>
        <v>2188999.5279374868</v>
      </c>
      <c r="X173" s="76">
        <f t="shared" si="84"/>
        <v>2213233.8525561146</v>
      </c>
    </row>
  </sheetData>
  <mergeCells count="16">
    <mergeCell ref="A7:B7"/>
    <mergeCell ref="C7:D7"/>
    <mergeCell ref="O7:R7"/>
    <mergeCell ref="A9:B9"/>
    <mergeCell ref="A10:B10"/>
    <mergeCell ref="A8:B8"/>
    <mergeCell ref="C11:D11"/>
    <mergeCell ref="I1:S1"/>
    <mergeCell ref="K3:Q3"/>
    <mergeCell ref="C6:E6"/>
    <mergeCell ref="O6:S6"/>
    <mergeCell ref="G2:U2"/>
    <mergeCell ref="C8:D8"/>
    <mergeCell ref="O8:R8"/>
    <mergeCell ref="C9:D9"/>
    <mergeCell ref="C10:D10"/>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791F5-3C91-4619-81E0-DE73C9AD77D5}">
  <sheetPr>
    <pageSetUpPr autoPageBreaks="0"/>
  </sheetPr>
  <dimension ref="A1:Z173"/>
  <sheetViews>
    <sheetView zoomScaleNormal="100" zoomScaleSheetLayoutView="70" workbookViewId="0"/>
  </sheetViews>
  <sheetFormatPr baseColWidth="10" defaultColWidth="8.83203125" defaultRowHeight="15" outlineLevelRow="1" x14ac:dyDescent="0.2"/>
  <cols>
    <col min="2" max="2" width="15.5" customWidth="1"/>
    <col min="3" max="3" width="37.33203125" customWidth="1"/>
    <col min="4" max="24" width="10.33203125" customWidth="1"/>
  </cols>
  <sheetData>
    <row r="1" spans="1:24" x14ac:dyDescent="0.2">
      <c r="A1" s="3"/>
      <c r="B1" s="3"/>
      <c r="C1" s="3"/>
      <c r="D1" s="3"/>
      <c r="E1" s="3"/>
      <c r="F1" s="3"/>
      <c r="G1" s="3"/>
      <c r="H1" s="3"/>
      <c r="I1" s="139" t="s">
        <v>71</v>
      </c>
      <c r="J1" s="139"/>
      <c r="K1" s="139"/>
      <c r="L1" s="139"/>
      <c r="M1" s="139"/>
      <c r="N1" s="139"/>
      <c r="O1" s="139"/>
      <c r="P1" s="139"/>
      <c r="Q1" s="139"/>
      <c r="R1" s="139"/>
      <c r="S1" s="139"/>
      <c r="T1" s="3"/>
      <c r="U1" s="3"/>
      <c r="V1" s="3"/>
      <c r="W1" s="3"/>
      <c r="X1" s="3"/>
    </row>
    <row r="2" spans="1:24" x14ac:dyDescent="0.2">
      <c r="A2" s="3"/>
      <c r="B2" s="3"/>
      <c r="C2" s="3"/>
      <c r="D2" s="3"/>
      <c r="E2" s="3"/>
      <c r="F2" s="3"/>
      <c r="G2" s="139" t="s">
        <v>72</v>
      </c>
      <c r="H2" s="139"/>
      <c r="I2" s="139"/>
      <c r="J2" s="139"/>
      <c r="K2" s="139"/>
      <c r="L2" s="139"/>
      <c r="M2" s="139"/>
      <c r="N2" s="139"/>
      <c r="O2" s="139"/>
      <c r="P2" s="139"/>
      <c r="Q2" s="139"/>
      <c r="R2" s="139"/>
      <c r="S2" s="139"/>
      <c r="T2" s="139"/>
      <c r="U2" s="139"/>
      <c r="V2" s="3"/>
      <c r="W2" s="3"/>
      <c r="X2" s="3"/>
    </row>
    <row r="3" spans="1:24" x14ac:dyDescent="0.2">
      <c r="A3" s="8"/>
      <c r="B3" s="8"/>
      <c r="C3" s="8"/>
      <c r="D3" s="8"/>
      <c r="E3" s="11"/>
      <c r="F3" s="8"/>
      <c r="G3" s="8"/>
      <c r="H3" s="8"/>
      <c r="I3" s="11"/>
      <c r="J3" s="10"/>
      <c r="K3" s="140" t="s">
        <v>73</v>
      </c>
      <c r="L3" s="140"/>
      <c r="M3" s="140"/>
      <c r="N3" s="140"/>
      <c r="O3" s="140"/>
      <c r="P3" s="140"/>
      <c r="Q3" s="140"/>
      <c r="R3" s="10"/>
      <c r="S3" s="10"/>
      <c r="T3" s="8"/>
      <c r="U3" s="8"/>
      <c r="V3" s="10"/>
      <c r="W3" s="10"/>
      <c r="X3" s="10"/>
    </row>
    <row r="4" spans="1:24" x14ac:dyDescent="0.2">
      <c r="A4" s="3"/>
      <c r="B4" s="4"/>
      <c r="C4" s="3"/>
      <c r="D4" s="3"/>
      <c r="E4" s="3"/>
      <c r="F4" s="3"/>
      <c r="G4" s="3"/>
      <c r="H4" s="3"/>
      <c r="I4" s="3"/>
      <c r="J4" s="3"/>
      <c r="K4" s="3"/>
      <c r="L4" s="3"/>
      <c r="M4" s="3"/>
      <c r="N4" s="3"/>
      <c r="O4" s="3"/>
      <c r="P4" s="3"/>
      <c r="Q4" s="3"/>
      <c r="R4" s="3"/>
      <c r="S4" s="3"/>
      <c r="T4" s="3"/>
      <c r="U4" s="3"/>
      <c r="V4" s="3"/>
      <c r="W4" s="3"/>
      <c r="X4" s="3"/>
    </row>
    <row r="5" spans="1:24" x14ac:dyDescent="0.2">
      <c r="A5" s="3"/>
      <c r="B5" s="3"/>
      <c r="C5" s="3"/>
      <c r="D5" s="3"/>
      <c r="E5" s="3"/>
      <c r="F5" s="3"/>
      <c r="G5" s="3"/>
      <c r="H5" s="3"/>
      <c r="I5" s="3"/>
      <c r="J5" s="3"/>
      <c r="K5" s="3"/>
      <c r="L5" s="3"/>
      <c r="M5" s="3"/>
      <c r="N5" s="3"/>
      <c r="O5" s="3"/>
      <c r="P5" s="3"/>
      <c r="Q5" s="3"/>
      <c r="R5" s="3"/>
      <c r="S5" s="3"/>
      <c r="T5" s="3"/>
      <c r="U5" s="3"/>
      <c r="V5" s="3"/>
      <c r="W5" s="3"/>
      <c r="X5" s="3"/>
    </row>
    <row r="6" spans="1:24" x14ac:dyDescent="0.2">
      <c r="A6" s="5"/>
      <c r="B6" s="3"/>
      <c r="C6" s="140" t="s">
        <v>74</v>
      </c>
      <c r="D6" s="140"/>
      <c r="E6" s="140"/>
      <c r="F6" s="3"/>
      <c r="G6" s="3"/>
      <c r="H6" s="3"/>
      <c r="I6" s="3"/>
      <c r="J6" s="3"/>
      <c r="K6" s="3"/>
      <c r="L6" s="3"/>
      <c r="M6" s="3"/>
      <c r="O6" s="140" t="s">
        <v>75</v>
      </c>
      <c r="P6" s="140"/>
      <c r="Q6" s="140"/>
      <c r="R6" s="140"/>
      <c r="S6" s="140"/>
      <c r="T6" s="3"/>
      <c r="U6" s="3"/>
      <c r="V6" s="3"/>
      <c r="W6" s="3"/>
    </row>
    <row r="7" spans="1:24" ht="17" x14ac:dyDescent="0.25">
      <c r="A7" s="142" t="s">
        <v>76</v>
      </c>
      <c r="B7" s="142"/>
      <c r="C7" s="141" t="s">
        <v>77</v>
      </c>
      <c r="D7" s="141"/>
      <c r="E7" s="12">
        <v>7.0000000000000007E-2</v>
      </c>
      <c r="F7" s="3"/>
      <c r="G7" s="29"/>
      <c r="H7" s="29"/>
      <c r="I7" s="29"/>
      <c r="J7" s="3"/>
      <c r="K7" s="3"/>
      <c r="L7" s="3"/>
      <c r="M7" s="3"/>
      <c r="N7" s="3" t="s">
        <v>78</v>
      </c>
      <c r="O7" s="138" t="s">
        <v>79</v>
      </c>
      <c r="P7" s="138"/>
      <c r="Q7" s="138"/>
      <c r="R7" s="138"/>
      <c r="S7" s="13">
        <v>0.09</v>
      </c>
      <c r="T7" s="3"/>
      <c r="U7" s="3"/>
      <c r="V7" s="3"/>
      <c r="W7" s="3"/>
      <c r="X7" s="3"/>
    </row>
    <row r="8" spans="1:24" ht="17" x14ac:dyDescent="0.25">
      <c r="A8" s="142" t="s">
        <v>80</v>
      </c>
      <c r="B8" s="142"/>
      <c r="C8" s="138" t="s">
        <v>81</v>
      </c>
      <c r="D8" s="138"/>
      <c r="E8" s="13">
        <v>0.28000000000000003</v>
      </c>
      <c r="F8" s="3"/>
      <c r="G8" s="29"/>
      <c r="H8" s="29"/>
      <c r="I8" s="29"/>
      <c r="J8" s="3"/>
      <c r="K8" s="3"/>
      <c r="L8" s="3"/>
      <c r="M8" s="3"/>
      <c r="N8" s="3" t="s">
        <v>82</v>
      </c>
      <c r="O8" s="138" t="s">
        <v>83</v>
      </c>
      <c r="P8" s="138"/>
      <c r="Q8" s="138"/>
      <c r="R8" s="138"/>
      <c r="S8" s="13">
        <v>0.23</v>
      </c>
      <c r="T8" s="3"/>
      <c r="U8" s="3"/>
      <c r="V8" s="3"/>
      <c r="W8" s="3"/>
      <c r="X8" s="3"/>
    </row>
    <row r="9" spans="1:24" x14ac:dyDescent="0.2">
      <c r="A9" s="142" t="s">
        <v>84</v>
      </c>
      <c r="B9" s="142"/>
      <c r="C9" s="138" t="s">
        <v>85</v>
      </c>
      <c r="D9" s="138"/>
      <c r="E9" s="33">
        <v>0.3</v>
      </c>
      <c r="F9" s="3"/>
      <c r="G9" s="29"/>
      <c r="H9" s="29"/>
      <c r="I9" s="29"/>
      <c r="J9" s="29"/>
      <c r="K9" s="3"/>
      <c r="L9" s="3"/>
      <c r="M9" s="3"/>
      <c r="N9" s="3"/>
      <c r="O9" s="3"/>
      <c r="P9" s="3"/>
      <c r="Q9" s="3"/>
      <c r="R9" s="3"/>
      <c r="S9" s="3"/>
      <c r="T9" s="3"/>
      <c r="U9" s="3"/>
      <c r="V9" s="3"/>
      <c r="W9" s="3"/>
      <c r="X9" s="3"/>
    </row>
    <row r="10" spans="1:24" x14ac:dyDescent="0.2">
      <c r="A10" s="142" t="s">
        <v>86</v>
      </c>
      <c r="B10" s="142"/>
      <c r="C10" s="138" t="s">
        <v>87</v>
      </c>
      <c r="D10" s="138"/>
      <c r="E10" s="13">
        <v>0.15</v>
      </c>
      <c r="F10" s="3"/>
      <c r="G10" s="29"/>
      <c r="H10" s="29"/>
      <c r="I10" s="29"/>
      <c r="J10" s="29"/>
      <c r="K10" s="29"/>
      <c r="L10" s="29"/>
      <c r="M10" s="3"/>
      <c r="N10" s="3"/>
      <c r="O10" s="3"/>
      <c r="P10" s="3"/>
      <c r="Q10" s="3"/>
      <c r="R10" s="3"/>
      <c r="S10" s="3"/>
      <c r="T10" s="3"/>
      <c r="U10" s="3"/>
      <c r="V10" s="3"/>
      <c r="W10" s="104"/>
      <c r="X10" s="3"/>
    </row>
    <row r="11" spans="1:24" x14ac:dyDescent="0.2">
      <c r="A11" s="5"/>
      <c r="B11" s="3"/>
      <c r="C11" s="138" t="s">
        <v>88</v>
      </c>
      <c r="D11" s="138"/>
      <c r="E11" s="28">
        <v>44089</v>
      </c>
      <c r="F11" s="3"/>
      <c r="G11" s="29"/>
      <c r="H11" s="29"/>
      <c r="I11" s="29"/>
      <c r="J11" s="29"/>
      <c r="K11" s="29"/>
      <c r="L11" s="29"/>
      <c r="M11" s="29"/>
      <c r="N11" s="29"/>
      <c r="O11" s="29"/>
      <c r="P11" s="29"/>
      <c r="Q11" s="29"/>
      <c r="R11" s="29"/>
      <c r="S11" s="29"/>
      <c r="T11" s="29"/>
      <c r="U11" s="29"/>
      <c r="V11" s="29"/>
      <c r="W11" s="29"/>
      <c r="X11" s="29"/>
    </row>
    <row r="12" spans="1:24" x14ac:dyDescent="0.2">
      <c r="A12" s="5"/>
      <c r="B12" s="3"/>
      <c r="C12" s="3"/>
      <c r="D12" s="3"/>
      <c r="E12" s="13"/>
      <c r="F12" s="3"/>
      <c r="G12" s="3"/>
      <c r="H12" s="29"/>
      <c r="I12" s="3"/>
      <c r="J12" s="3"/>
      <c r="K12" s="3"/>
      <c r="L12" s="3"/>
      <c r="M12" s="3"/>
      <c r="N12" s="3"/>
      <c r="O12" s="3"/>
      <c r="P12" s="3"/>
      <c r="Q12" s="3"/>
      <c r="R12" s="3"/>
      <c r="S12" s="3"/>
      <c r="T12" s="3"/>
      <c r="U12" s="3"/>
      <c r="V12" s="3"/>
      <c r="W12" s="3"/>
      <c r="X12" s="3"/>
    </row>
    <row r="13" spans="1:24" x14ac:dyDescent="0.2">
      <c r="A13" s="5"/>
      <c r="B13" s="3"/>
      <c r="C13" s="3"/>
      <c r="D13" s="3"/>
      <c r="E13" s="3" t="s">
        <v>89</v>
      </c>
      <c r="F13" s="3"/>
      <c r="G13" s="3"/>
      <c r="H13" s="3"/>
      <c r="I13" s="3"/>
      <c r="J13" s="3"/>
      <c r="K13" s="3"/>
      <c r="L13" s="3"/>
      <c r="M13" s="3"/>
      <c r="N13" s="3"/>
      <c r="O13" s="3"/>
      <c r="P13" s="3"/>
      <c r="Q13" s="3"/>
      <c r="R13" s="3"/>
      <c r="S13" s="3"/>
      <c r="T13" s="3"/>
      <c r="U13" s="3"/>
      <c r="V13" s="3"/>
      <c r="W13" s="3"/>
      <c r="X13" s="3"/>
    </row>
    <row r="14" spans="1:24" ht="16" thickBot="1" x14ac:dyDescent="0.25">
      <c r="A14" s="14"/>
      <c r="B14" s="4"/>
      <c r="C14" s="6" t="s">
        <v>90</v>
      </c>
      <c r="D14" s="7">
        <v>0</v>
      </c>
      <c r="E14" s="7">
        <f>D14+1</f>
        <v>1</v>
      </c>
      <c r="F14" s="7">
        <f t="shared" ref="F14:W14" si="0">E14+1</f>
        <v>2</v>
      </c>
      <c r="G14" s="7">
        <f t="shared" si="0"/>
        <v>3</v>
      </c>
      <c r="H14" s="7">
        <f t="shared" si="0"/>
        <v>4</v>
      </c>
      <c r="I14" s="7">
        <f t="shared" si="0"/>
        <v>5</v>
      </c>
      <c r="J14" s="7">
        <f t="shared" si="0"/>
        <v>6</v>
      </c>
      <c r="K14" s="7">
        <f t="shared" si="0"/>
        <v>7</v>
      </c>
      <c r="L14" s="7">
        <f t="shared" si="0"/>
        <v>8</v>
      </c>
      <c r="M14" s="7">
        <f>L14+1</f>
        <v>9</v>
      </c>
      <c r="N14" s="7">
        <f t="shared" si="0"/>
        <v>10</v>
      </c>
      <c r="O14" s="7">
        <f t="shared" si="0"/>
        <v>11</v>
      </c>
      <c r="P14" s="7">
        <f t="shared" si="0"/>
        <v>12</v>
      </c>
      <c r="Q14" s="7">
        <f t="shared" si="0"/>
        <v>13</v>
      </c>
      <c r="R14" s="7">
        <f t="shared" si="0"/>
        <v>14</v>
      </c>
      <c r="S14" s="7">
        <f t="shared" si="0"/>
        <v>15</v>
      </c>
      <c r="T14" s="7">
        <f t="shared" si="0"/>
        <v>16</v>
      </c>
      <c r="U14" s="7">
        <f t="shared" si="0"/>
        <v>17</v>
      </c>
      <c r="V14" s="7">
        <f t="shared" si="0"/>
        <v>18</v>
      </c>
      <c r="W14" s="7">
        <f t="shared" si="0"/>
        <v>19</v>
      </c>
      <c r="X14" s="7">
        <f>W14+1</f>
        <v>20</v>
      </c>
    </row>
    <row r="15" spans="1:24" ht="17" thickTop="1" thickBot="1" x14ac:dyDescent="0.25">
      <c r="A15" s="14"/>
      <c r="B15" s="4"/>
      <c r="C15" s="6" t="s">
        <v>13</v>
      </c>
      <c r="D15" s="7"/>
      <c r="E15" s="7">
        <v>1</v>
      </c>
      <c r="F15" s="7">
        <v>2</v>
      </c>
      <c r="G15" s="7">
        <v>3</v>
      </c>
      <c r="H15" s="7">
        <v>4</v>
      </c>
      <c r="I15" s="7">
        <v>5</v>
      </c>
      <c r="J15" s="7">
        <v>6</v>
      </c>
      <c r="K15" s="7">
        <v>7</v>
      </c>
      <c r="L15" s="7">
        <v>8</v>
      </c>
      <c r="M15" s="7">
        <v>9</v>
      </c>
      <c r="N15" s="7">
        <v>10</v>
      </c>
      <c r="O15" s="7">
        <v>11</v>
      </c>
      <c r="P15" s="7">
        <v>12</v>
      </c>
      <c r="Q15" s="7">
        <v>13</v>
      </c>
      <c r="R15" s="7">
        <v>14</v>
      </c>
      <c r="S15" s="7">
        <v>15</v>
      </c>
      <c r="T15" s="7">
        <v>16</v>
      </c>
      <c r="U15" s="7">
        <v>17</v>
      </c>
      <c r="V15" s="7">
        <v>18</v>
      </c>
      <c r="W15" s="7">
        <v>19</v>
      </c>
      <c r="X15" s="7">
        <v>20</v>
      </c>
    </row>
    <row r="16" spans="1:24" ht="17" thickTop="1" thickBot="1" x14ac:dyDescent="0.25">
      <c r="A16" s="14" t="s">
        <v>91</v>
      </c>
      <c r="B16" s="4" t="s">
        <v>92</v>
      </c>
      <c r="C16" s="6" t="s">
        <v>93</v>
      </c>
      <c r="D16" s="41">
        <v>44089</v>
      </c>
      <c r="E16" s="41">
        <v>44454</v>
      </c>
      <c r="F16" s="41">
        <v>44819</v>
      </c>
      <c r="G16" s="41">
        <v>45184</v>
      </c>
      <c r="H16" s="41">
        <v>45550</v>
      </c>
      <c r="I16" s="41">
        <v>45915</v>
      </c>
      <c r="J16" s="41">
        <v>46280</v>
      </c>
      <c r="K16" s="41">
        <v>46645</v>
      </c>
      <c r="L16" s="41">
        <v>47011</v>
      </c>
      <c r="M16" s="41">
        <v>47376</v>
      </c>
      <c r="N16" s="41">
        <v>47741</v>
      </c>
      <c r="O16" s="41">
        <v>48106</v>
      </c>
      <c r="P16" s="41">
        <v>48472</v>
      </c>
      <c r="Q16" s="41">
        <v>48837</v>
      </c>
      <c r="R16" s="41">
        <v>49202</v>
      </c>
      <c r="S16" s="41">
        <v>49567</v>
      </c>
      <c r="T16" s="41">
        <v>49933</v>
      </c>
      <c r="U16" s="41">
        <v>50298</v>
      </c>
      <c r="V16" s="41">
        <v>50663</v>
      </c>
      <c r="W16" s="41">
        <v>51028</v>
      </c>
      <c r="X16" s="41">
        <v>51394</v>
      </c>
    </row>
    <row r="17" spans="1:26" ht="16" thickTop="1" x14ac:dyDescent="0.2">
      <c r="A17" s="14"/>
      <c r="B17" s="36"/>
      <c r="C17" s="15" t="s">
        <v>94</v>
      </c>
      <c r="D17" s="16"/>
      <c r="E17" s="16"/>
      <c r="F17" s="16"/>
      <c r="G17" s="16"/>
      <c r="H17" s="16"/>
      <c r="I17" s="16"/>
      <c r="J17" s="16"/>
      <c r="K17" s="16"/>
      <c r="L17" s="16"/>
      <c r="M17" s="16"/>
      <c r="N17" s="16"/>
      <c r="O17" s="16"/>
      <c r="P17" s="16"/>
      <c r="Q17" s="16"/>
      <c r="R17" s="16"/>
      <c r="S17" s="16"/>
      <c r="T17" s="16"/>
      <c r="U17" s="16"/>
      <c r="V17" s="16"/>
      <c r="W17" s="16"/>
      <c r="X17" s="16"/>
    </row>
    <row r="18" spans="1:26" ht="17" x14ac:dyDescent="0.25">
      <c r="A18" s="5">
        <v>1</v>
      </c>
      <c r="B18" s="37" t="s">
        <v>95</v>
      </c>
      <c r="C18" s="17" t="s">
        <v>96</v>
      </c>
      <c r="D18" s="83">
        <f>'Example A RP11-RP15'!D29</f>
        <v>1456879.68</v>
      </c>
      <c r="E18" s="83">
        <f>'Example A RP11-RP15'!E29</f>
        <v>1405574.68</v>
      </c>
      <c r="F18" s="83">
        <f>'Example A RP11-RP15'!F29</f>
        <v>1354269.68</v>
      </c>
      <c r="G18" s="83">
        <f>'Example A RP11-RP15'!G29</f>
        <v>1302964.68</v>
      </c>
      <c r="H18" s="83">
        <f>'Example A RP11-RP15'!H29</f>
        <v>1265570.230135092</v>
      </c>
      <c r="I18" s="83">
        <f>'Example A RP11-RP15'!I29</f>
        <v>1236382.681935092</v>
      </c>
      <c r="J18" s="83">
        <f>'Example A RP11-RP15'!J29</f>
        <v>1231366.5835999998</v>
      </c>
      <c r="K18" s="83">
        <f>'Example A RP11-RP15'!K29</f>
        <v>1224143.5835999998</v>
      </c>
      <c r="L18" s="83">
        <f>'Example A RP11-RP15'!L29</f>
        <v>1219929.3426939999</v>
      </c>
      <c r="M18" s="83">
        <f>'Example A RP11-RP15'!M29</f>
        <v>1215715.101788</v>
      </c>
      <c r="N18" s="83">
        <f>'Example A RP11-RP15'!N29</f>
        <v>1211500.8608820001</v>
      </c>
      <c r="O18" s="83">
        <f>'Example A RP11-RP15'!O29</f>
        <v>1212624.8608820001</v>
      </c>
      <c r="P18" s="83">
        <f>'Example A RP11-RP15'!P29</f>
        <v>1216416.8608820001</v>
      </c>
      <c r="Q18" s="83">
        <f>'Example A RP11-RP15'!Q29</f>
        <v>1220208.8608820001</v>
      </c>
      <c r="R18" s="83">
        <f>'Example A RP11-RP15'!R29</f>
        <v>1224000.8608820001</v>
      </c>
      <c r="S18" s="83">
        <f>'Example A RP11-RP15'!S29</f>
        <v>1227792.8608820001</v>
      </c>
      <c r="T18" s="84">
        <v>1228737.8608820001</v>
      </c>
      <c r="U18" s="84">
        <v>1229682.8608820001</v>
      </c>
      <c r="V18" s="84">
        <v>1230627.8608820001</v>
      </c>
      <c r="W18" s="84">
        <v>1231572.8608820001</v>
      </c>
      <c r="X18" s="84">
        <v>1232517.8608820001</v>
      </c>
    </row>
    <row r="19" spans="1:26" ht="17" x14ac:dyDescent="0.25">
      <c r="A19" s="5">
        <v>2</v>
      </c>
      <c r="B19" s="37" t="s">
        <v>97</v>
      </c>
      <c r="C19" s="17" t="s">
        <v>98</v>
      </c>
      <c r="D19" s="83">
        <f>'Example A RP11-RP15'!D30</f>
        <v>113602.32000000002</v>
      </c>
      <c r="E19" s="83">
        <f>'Example A RP11-RP15'!E30</f>
        <v>109601.73772295158</v>
      </c>
      <c r="F19" s="83">
        <f>'Example A RP11-RP15'!F30</f>
        <v>105601.15544590315</v>
      </c>
      <c r="G19" s="83">
        <f>'Example A RP11-RP15'!G30</f>
        <v>101600.57316885471</v>
      </c>
      <c r="H19" s="83">
        <f>'Example A RP11-RP15'!H30</f>
        <v>98174.78033520699</v>
      </c>
      <c r="I19" s="83">
        <f>'Example A RP11-RP15'!I30</f>
        <v>95088.099930198368</v>
      </c>
      <c r="J19" s="83">
        <f>'Example A RP11-RP15'!J30</f>
        <v>94624.239284551149</v>
      </c>
      <c r="K19" s="83">
        <f>'Example A RP11-RP15'!K30</f>
        <v>94069.18858766272</v>
      </c>
      <c r="L19" s="83">
        <f>'Example A RP11-RP15'!L30</f>
        <v>93774.818316276782</v>
      </c>
      <c r="M19" s="83">
        <f>'Example A RP11-RP15'!M30</f>
        <v>93480.448044890829</v>
      </c>
      <c r="N19" s="83">
        <f>'Example A RP11-RP15'!N30</f>
        <v>93186.077773504891</v>
      </c>
      <c r="O19" s="83">
        <f>'Example A RP11-RP15'!O30</f>
        <v>93272.533470565773</v>
      </c>
      <c r="P19" s="83">
        <f>'Example A RP11-RP15'!P30</f>
        <v>93590.146051083226</v>
      </c>
      <c r="Q19" s="83">
        <f>'Example A RP11-RP15'!Q30</f>
        <v>93907.758631600678</v>
      </c>
      <c r="R19" s="83">
        <f>'Example A RP11-RP15'!R30</f>
        <v>94225.371212118131</v>
      </c>
      <c r="S19" s="83">
        <f>'Example A RP11-RP15'!S30</f>
        <v>94542.983792635583</v>
      </c>
      <c r="T19" s="84">
        <v>94615.751050477324</v>
      </c>
      <c r="U19" s="84">
        <v>94688.518308319064</v>
      </c>
      <c r="V19" s="84">
        <v>94761.285566160805</v>
      </c>
      <c r="W19" s="84">
        <v>94834.052824002545</v>
      </c>
      <c r="X19" s="84">
        <v>94906.820081844286</v>
      </c>
    </row>
    <row r="20" spans="1:26" ht="17" x14ac:dyDescent="0.25">
      <c r="A20" s="5">
        <v>3</v>
      </c>
      <c r="B20" s="37" t="s">
        <v>99</v>
      </c>
      <c r="C20" s="17" t="s">
        <v>100</v>
      </c>
      <c r="D20" s="85"/>
      <c r="E20" s="83">
        <f>'Example A RP11-RP15'!E31</f>
        <v>14251.708559999999</v>
      </c>
      <c r="F20" s="83">
        <f>'Example A RP11-RP15'!F31</f>
        <v>14251.708559999999</v>
      </c>
      <c r="G20" s="83">
        <f>'Example A RP11-RP15'!G31</f>
        <v>14251.708559999999</v>
      </c>
      <c r="H20" s="83">
        <f>'Example A RP11-RP15'!H31</f>
        <v>12924.870949056633</v>
      </c>
      <c r="I20" s="83">
        <f>'Example A RP11-RP15'!I31</f>
        <v>12142.067559358657</v>
      </c>
      <c r="J20" s="83">
        <f>'Example A RP11-RP15'!J31</f>
        <v>6657.1031261999997</v>
      </c>
      <c r="K20" s="83">
        <f>'Example A RP11-RP15'!K31</f>
        <v>6657.1031261999988</v>
      </c>
      <c r="L20" s="83">
        <f>'Example A RP11-RP15'!L31</f>
        <v>6356.227216799999</v>
      </c>
      <c r="M20" s="83">
        <f>'Example A RP11-RP15'!M31</f>
        <v>6356.227216799999</v>
      </c>
      <c r="N20" s="83">
        <f>'Example A RP11-RP15'!N31</f>
        <v>6356.227216799999</v>
      </c>
      <c r="O20" s="83">
        <f>'Example A RP11-RP15'!O31</f>
        <v>5283.1538739689995</v>
      </c>
      <c r="P20" s="83">
        <f>'Example A RP11-RP15'!P31</f>
        <v>5255.2094739689992</v>
      </c>
      <c r="Q20" s="83">
        <f>'Example A RP11-RP15'!Q31</f>
        <v>5255.2094739689992</v>
      </c>
      <c r="R20" s="83">
        <f>'Example A RP11-RP15'!R31</f>
        <v>5255.2094739689992</v>
      </c>
      <c r="S20" s="83">
        <f>'Example A RP11-RP15'!S31</f>
        <v>5255.2094739689992</v>
      </c>
      <c r="T20" s="84">
        <v>5383.3178739690002</v>
      </c>
      <c r="U20" s="84">
        <v>5383.3178739690002</v>
      </c>
      <c r="V20" s="84">
        <v>5383.3178739690002</v>
      </c>
      <c r="W20" s="84">
        <v>5383.3178739690002</v>
      </c>
      <c r="X20" s="84">
        <v>5383.3178739690002</v>
      </c>
    </row>
    <row r="21" spans="1:26" ht="17" x14ac:dyDescent="0.25">
      <c r="A21" s="5">
        <v>3</v>
      </c>
      <c r="B21" s="37" t="s">
        <v>101</v>
      </c>
      <c r="C21" s="17" t="s">
        <v>102</v>
      </c>
      <c r="D21" s="96"/>
      <c r="E21" s="46">
        <f>AVERAGE(E20:X20)</f>
        <v>7671.2766615452656</v>
      </c>
      <c r="F21" s="46">
        <f>E21</f>
        <v>7671.2766615452656</v>
      </c>
      <c r="G21" s="46">
        <f t="shared" ref="G21:V21" si="1">F21</f>
        <v>7671.2766615452656</v>
      </c>
      <c r="H21" s="46">
        <f>G21</f>
        <v>7671.2766615452656</v>
      </c>
      <c r="I21" s="46">
        <f t="shared" si="1"/>
        <v>7671.2766615452656</v>
      </c>
      <c r="J21" s="46">
        <f t="shared" si="1"/>
        <v>7671.2766615452656</v>
      </c>
      <c r="K21" s="46">
        <f t="shared" si="1"/>
        <v>7671.2766615452656</v>
      </c>
      <c r="L21" s="46">
        <f t="shared" si="1"/>
        <v>7671.2766615452656</v>
      </c>
      <c r="M21" s="46">
        <f t="shared" si="1"/>
        <v>7671.2766615452656</v>
      </c>
      <c r="N21" s="46">
        <f t="shared" si="1"/>
        <v>7671.2766615452656</v>
      </c>
      <c r="O21" s="46">
        <f t="shared" si="1"/>
        <v>7671.2766615452656</v>
      </c>
      <c r="P21" s="46">
        <f t="shared" si="1"/>
        <v>7671.2766615452656</v>
      </c>
      <c r="Q21" s="46">
        <f t="shared" si="1"/>
        <v>7671.2766615452656</v>
      </c>
      <c r="R21" s="46">
        <f t="shared" si="1"/>
        <v>7671.2766615452656</v>
      </c>
      <c r="S21" s="46">
        <f t="shared" si="1"/>
        <v>7671.2766615452656</v>
      </c>
      <c r="T21" s="46">
        <f t="shared" si="1"/>
        <v>7671.2766615452656</v>
      </c>
      <c r="U21" s="46">
        <f t="shared" si="1"/>
        <v>7671.2766615452656</v>
      </c>
      <c r="V21" s="46">
        <f t="shared" si="1"/>
        <v>7671.2766615452656</v>
      </c>
      <c r="W21" s="46">
        <f t="shared" ref="I21:W22" si="2">V21</f>
        <v>7671.2766615452656</v>
      </c>
      <c r="X21" s="46">
        <f>W21</f>
        <v>7671.2766615452656</v>
      </c>
      <c r="Y21" s="110"/>
    </row>
    <row r="22" spans="1:26" ht="17" x14ac:dyDescent="0.25">
      <c r="A22" s="97">
        <v>4</v>
      </c>
      <c r="B22" s="37" t="s">
        <v>103</v>
      </c>
      <c r="C22" s="17" t="s">
        <v>104</v>
      </c>
      <c r="D22" s="96"/>
      <c r="E22" s="46">
        <f>SUM(D18:X19)/21</f>
        <v>1353077.5891929993</v>
      </c>
      <c r="F22" s="46">
        <f t="shared" ref="F22:H22" si="3">E22</f>
        <v>1353077.5891929993</v>
      </c>
      <c r="G22" s="46">
        <f t="shared" si="3"/>
        <v>1353077.5891929993</v>
      </c>
      <c r="H22" s="46">
        <f t="shared" si="3"/>
        <v>1353077.5891929993</v>
      </c>
      <c r="I22" s="46">
        <f t="shared" si="2"/>
        <v>1353077.5891929993</v>
      </c>
      <c r="J22" s="46">
        <f t="shared" si="2"/>
        <v>1353077.5891929993</v>
      </c>
      <c r="K22" s="46">
        <f t="shared" si="2"/>
        <v>1353077.5891929993</v>
      </c>
      <c r="L22" s="46">
        <f t="shared" si="2"/>
        <v>1353077.5891929993</v>
      </c>
      <c r="M22" s="46">
        <f t="shared" si="2"/>
        <v>1353077.5891929993</v>
      </c>
      <c r="N22" s="46">
        <f>M22</f>
        <v>1353077.5891929993</v>
      </c>
      <c r="O22" s="46">
        <f t="shared" si="2"/>
        <v>1353077.5891929993</v>
      </c>
      <c r="P22" s="46">
        <f t="shared" si="2"/>
        <v>1353077.5891929993</v>
      </c>
      <c r="Q22" s="46">
        <f t="shared" si="2"/>
        <v>1353077.5891929993</v>
      </c>
      <c r="R22" s="46">
        <f t="shared" si="2"/>
        <v>1353077.5891929993</v>
      </c>
      <c r="S22" s="46">
        <f t="shared" si="2"/>
        <v>1353077.5891929993</v>
      </c>
      <c r="T22" s="46">
        <f t="shared" si="2"/>
        <v>1353077.5891929993</v>
      </c>
      <c r="U22" s="46">
        <f t="shared" si="2"/>
        <v>1353077.5891929993</v>
      </c>
      <c r="V22" s="46">
        <f t="shared" si="2"/>
        <v>1353077.5891929993</v>
      </c>
      <c r="W22" s="46">
        <f t="shared" si="2"/>
        <v>1353077.5891929993</v>
      </c>
      <c r="X22" s="46">
        <f>W22</f>
        <v>1353077.5891929993</v>
      </c>
      <c r="Y22" s="111"/>
    </row>
    <row r="23" spans="1:26" x14ac:dyDescent="0.2">
      <c r="A23" s="5" t="s">
        <v>105</v>
      </c>
      <c r="B23" s="37" t="s">
        <v>106</v>
      </c>
      <c r="C23" s="17" t="s">
        <v>107</v>
      </c>
      <c r="D23" s="96"/>
      <c r="E23" s="46">
        <f>IF(SUM($D23:D23)=0,IF($D$18+$D$19&gt;$E$22, IF((E18+E19)&lt;=E22,1,0),IF((E18+E19)&gt;=E22,1,0)),0)</f>
        <v>0</v>
      </c>
      <c r="F23" s="46">
        <f>IF(SUM($D23:E23)=0,IF($D$18+$D$19&gt;$E$22, IF((F18+F19)&lt;=F22,1,0),IF((F18+F19)&gt;=F22,1,0)),0)</f>
        <v>0</v>
      </c>
      <c r="G23" s="46">
        <f>IF(SUM($D23:F23)=0,IF($D$18+$D$19&gt;$E$22, IF((G18+G19)&lt;=G22,1,0),IF((G18+G19)&gt;=G22,1,0)),0)</f>
        <v>0</v>
      </c>
      <c r="H23" s="46">
        <f>IF(SUM($D23:G23)=0,IF($D$18+$D$19&gt;$E$22, IF((H18+H19)&lt;=H22,1,0),IF((H18+H19)&gt;=H22,1,0)),0)</f>
        <v>0</v>
      </c>
      <c r="I23" s="46">
        <f>IF(SUM($D23:H23)=0,IF($D$18+$D$19&gt;$E$22, IF((I18+I19)&lt;=I22,1,0),IF((I18+I19)&gt;=I22,1,0)),0)</f>
        <v>1</v>
      </c>
      <c r="J23" s="46">
        <f>IF(SUM($D23:I23)=0,IF($D$18+$D$19&gt;$E$22, IF((J18+J19)&lt;=J22,1,0),IF((J18+J19)&gt;=J22,1,0)),0)</f>
        <v>0</v>
      </c>
      <c r="K23" s="46">
        <f>IF(SUM($D23:J23)=0,IF($D$18+$D$19&gt;$E$22, IF((K18+K19)&lt;=K22,1,0),IF((K18+K19)&gt;=K22,1,0)),0)</f>
        <v>0</v>
      </c>
      <c r="L23" s="46">
        <f>IF(SUM($D23:K23)=0,IF($D$18+$D$19&gt;$E$22, IF((L18+L19)&lt;=L22,1,0),IF((L18+L19)&gt;=L22,1,0)),0)</f>
        <v>0</v>
      </c>
      <c r="M23" s="46">
        <f>IF(SUM($D23:L23)=0,IF($D$18+$D$19&gt;$E$22, IF((M18+M19)&lt;=M22,1,0),IF((M18+M19)&gt;=M22,1,0)),0)</f>
        <v>0</v>
      </c>
      <c r="N23" s="46">
        <f>IF(SUM($D23:M23)=0,IF($D$18+$D$19&gt;$E$22, IF((N18+N19)&lt;=N22,1,0),IF((N18+N19)&gt;=N22,1,0)),0)</f>
        <v>0</v>
      </c>
      <c r="O23" s="46">
        <f>IF(SUM($D23:N23)=0,IF($D$18+$D$19&gt;$E$22, IF((O18+O19)&lt;=O22,1,0),IF((O18+O19)&gt;=O22,1,0)),0)</f>
        <v>0</v>
      </c>
      <c r="P23" s="46">
        <f>IF(SUM($D23:O23)=0,IF($D$18+$D$19&gt;$E$22, IF((P18+P19)&lt;=P22,1,0),IF((P18+P19)&gt;=P22,1,0)),0)</f>
        <v>0</v>
      </c>
      <c r="Q23" s="46">
        <f>IF(SUM($D23:P23)=0,IF($D$18+$D$19&gt;$E$22, IF((Q18+Q19)&lt;=Q22,1,0),IF((Q18+Q19)&gt;=Q22,1,0)),0)</f>
        <v>0</v>
      </c>
      <c r="R23" s="46">
        <f>IF(SUM($D23:Q23)=0,IF($D$18+$D$19&gt;$E$22, IF((R18+R19)&lt;=R22,1,0),IF((R18+R19)&gt;=R22,1,0)),0)</f>
        <v>0</v>
      </c>
      <c r="S23" s="46">
        <f>IF(SUM($D23:R23)=0,IF($D$18+$D$19&gt;$E$22, IF((S18+S19)&lt;=S22,1,0),IF((S18+S19)&gt;=S22,1,0)),0)</f>
        <v>0</v>
      </c>
      <c r="T23" s="46">
        <f>IF(SUM($D23:S23)=0,IF($D$18+$D$19&gt;$E$22, IF((T18+T19)&lt;=T22,1,0),IF((T18+T19)&gt;=T22,1,0)),0)</f>
        <v>0</v>
      </c>
      <c r="U23" s="46">
        <f>IF(SUM($D23:T23)=0,IF($D$18+$D$19&gt;$E$22, IF((U18+U19)&lt;=U22,1,0),IF((U18+U19)&gt;=U22,1,0)),0)</f>
        <v>0</v>
      </c>
      <c r="V23" s="46">
        <f>IF(SUM($D23:U23)=0,IF($D$18+$D$19&gt;$E$22, IF((V18+V19)&lt;=V22,1,0),IF((V18+V19)&gt;=V22,1,0)),0)</f>
        <v>0</v>
      </c>
      <c r="W23" s="46">
        <f>IF(SUM($D23:V23)=0,IF($D$18+$D$19&gt;$E$22, IF((W18+W19)&lt;=W22,1,0),IF((W18+W19)&gt;=W22,1,0)),0)</f>
        <v>0</v>
      </c>
      <c r="X23" s="46">
        <f>IF(SUM($D23:W23)=0,IF($D$18+$D$19&gt;$E$22, IF((X18+X19)&lt;=X22,1,0),IF((X18+X19)&gt;=X22,1,0)),0)</f>
        <v>0</v>
      </c>
    </row>
    <row r="24" spans="1:26" ht="17" x14ac:dyDescent="0.25">
      <c r="A24" s="5" t="s">
        <v>108</v>
      </c>
      <c r="B24" s="38" t="s">
        <v>109</v>
      </c>
      <c r="C24" s="79" t="s">
        <v>110</v>
      </c>
      <c r="D24" s="98"/>
      <c r="E24" s="103">
        <f>IF(E23=1,E22-(D18+D19),IF(SUM($D23:D23)=1,0,((E18-D18)+(E19-D19))))</f>
        <v>-55305.582277048437</v>
      </c>
      <c r="F24" s="103">
        <f>IF(F23=1,F22-(E18+E19),IF(SUM($D23:E23)=1,0,((F18-E18)+(F19-E19))))</f>
        <v>-55305.582277048437</v>
      </c>
      <c r="G24" s="103">
        <f>IF(G23=1,G22-(F18+F19),IF(SUM($D23:F23)=1,0,((G18-F18)+(G19-F19))))</f>
        <v>-55305.582277048437</v>
      </c>
      <c r="H24" s="103">
        <f>IF(H23=1,H22-(G18+G19),IF(SUM($D23:G23)=1,0,((H18-G18)+(H19-G19))))</f>
        <v>-40820.242698555609</v>
      </c>
      <c r="I24" s="103">
        <f>IF(I23=1,I22-(H18+H19),IF(SUM($D23:H23)=1,0,((I18-H18)+(I19-H19))))</f>
        <v>-10667.421277299756</v>
      </c>
      <c r="J24" s="103">
        <f>IF(J23=1,J22-(I18+I19),IF(SUM($D23:I23)=1,0,((J18-I18)+(J19-I19))))</f>
        <v>0</v>
      </c>
      <c r="K24" s="103">
        <f>IF(K23=1,K22-(J18+J19),IF(SUM($D23:J23)=1,0,((K18-J18)+(K19-J19))))</f>
        <v>0</v>
      </c>
      <c r="L24" s="103">
        <f>IF(L23=1,L22-(K18+K19),IF(SUM($D23:K23)=1,0,((L18-K18)+(L19-K19))))</f>
        <v>0</v>
      </c>
      <c r="M24" s="103">
        <f>IF(M23=1,M22-(L18+L19),IF(SUM($D23:L23)=1,0,((M18-L18)+(M19-L19))))</f>
        <v>0</v>
      </c>
      <c r="N24" s="103">
        <f>IF(N23=1,N22-(M18+M19),IF(SUM($D23:M23)=1,0,((N18-M18)+(N19-M19))))</f>
        <v>0</v>
      </c>
      <c r="O24" s="103">
        <f>IF(O23=1,O22-(N18+N19),IF(SUM($D23:N23)=1,0,((O18-N18)+(O19-N19))))</f>
        <v>0</v>
      </c>
      <c r="P24" s="103">
        <f>IF(P23=1,P22-(O18+O19),IF(SUM($D23:O23)=1,0,((P18-O18)+(P19-O19))))</f>
        <v>0</v>
      </c>
      <c r="Q24" s="103">
        <f>IF(Q23=1,Q22-(P18+P19),IF(SUM($D23:P23)=1,0,((Q18-P18)+(Q19-P19))))</f>
        <v>0</v>
      </c>
      <c r="R24" s="103">
        <f>IF(R23=1,R22-(Q18+Q19),IF(SUM($D23:Q23)=1,0,((R18-Q18)+(R19-Q19))))</f>
        <v>0</v>
      </c>
      <c r="S24" s="103">
        <f>IF(S23=1,S22-(R18+R19),IF(SUM($D23:R23)=1,0,((S18-R18)+(S19-R19))))</f>
        <v>0</v>
      </c>
      <c r="T24" s="103">
        <f>IF(T23=1,T22-(S18+S19),IF(SUM($D23:S23)=1,0,((T18-S18)+(T19-S19))))</f>
        <v>0</v>
      </c>
      <c r="U24" s="103">
        <f>IF(U23=1,U22-(T18+T19),IF(SUM($D23:T23)=1,0,((U18-T18)+(U19-T19))))</f>
        <v>0</v>
      </c>
      <c r="V24" s="103">
        <f>IF(V23=1,V22-(U18+U19),IF(SUM($D23:U23)=1,0,((V18-U18)+(V19-U19))))</f>
        <v>0</v>
      </c>
      <c r="W24" s="103">
        <f>IF(W23=1,W22-(V18+V19),IF(SUM($D23:V23)=1,0,((W18-V18)+(W19-V19))))</f>
        <v>0</v>
      </c>
      <c r="X24" s="103">
        <f>IF(X23=1,X22-(W18+W19),IF(SUM($D23:W23)=1,0,((X18-W18)+(X19-W19))))</f>
        <v>0</v>
      </c>
    </row>
    <row r="25" spans="1:26" x14ac:dyDescent="0.2">
      <c r="A25" s="5"/>
      <c r="B25" s="37"/>
      <c r="C25" s="47" t="s">
        <v>111</v>
      </c>
      <c r="D25" s="86"/>
      <c r="E25" s="86">
        <v>0</v>
      </c>
      <c r="F25" s="86">
        <v>0</v>
      </c>
      <c r="G25" s="86">
        <v>0</v>
      </c>
      <c r="H25" s="86">
        <v>0</v>
      </c>
      <c r="I25" s="86">
        <v>0</v>
      </c>
      <c r="J25" s="86">
        <v>0</v>
      </c>
      <c r="K25" s="86">
        <v>0</v>
      </c>
      <c r="L25" s="86">
        <v>0</v>
      </c>
      <c r="M25" s="86">
        <v>0</v>
      </c>
      <c r="N25" s="86">
        <v>0</v>
      </c>
      <c r="O25" s="86">
        <v>0</v>
      </c>
      <c r="P25" s="86">
        <v>0</v>
      </c>
      <c r="Q25" s="86">
        <v>0</v>
      </c>
      <c r="R25" s="86">
        <v>0</v>
      </c>
      <c r="S25" s="86">
        <v>0</v>
      </c>
      <c r="T25" s="87">
        <v>0</v>
      </c>
      <c r="U25" s="87">
        <v>1</v>
      </c>
      <c r="V25" s="87">
        <v>1</v>
      </c>
      <c r="W25" s="87">
        <v>1</v>
      </c>
      <c r="X25" s="87">
        <v>1</v>
      </c>
    </row>
    <row r="26" spans="1:26" ht="17" x14ac:dyDescent="0.25">
      <c r="A26" s="5"/>
      <c r="B26" s="37"/>
      <c r="C26" s="48" t="s">
        <v>112</v>
      </c>
      <c r="D26" s="86"/>
      <c r="E26" s="86"/>
      <c r="F26" s="86"/>
      <c r="G26" s="86"/>
      <c r="H26" s="86"/>
      <c r="I26" s="86"/>
      <c r="J26" s="86"/>
      <c r="K26" s="86"/>
      <c r="L26" s="86"/>
      <c r="M26" s="86"/>
      <c r="N26" s="86"/>
      <c r="O26" s="86"/>
      <c r="P26" s="86"/>
      <c r="Q26" s="86"/>
      <c r="R26" s="86"/>
      <c r="S26" s="86"/>
      <c r="T26" s="87"/>
      <c r="U26" s="87">
        <v>2345</v>
      </c>
      <c r="V26" s="87">
        <v>2345</v>
      </c>
      <c r="W26" s="87">
        <v>2345</v>
      </c>
      <c r="X26" s="87">
        <v>2345</v>
      </c>
    </row>
    <row r="27" spans="1:26" ht="17" x14ac:dyDescent="0.25">
      <c r="A27" s="5"/>
      <c r="B27" s="37"/>
      <c r="C27" s="48" t="s">
        <v>113</v>
      </c>
      <c r="D27" s="57"/>
      <c r="E27" s="57"/>
      <c r="F27" s="57"/>
      <c r="G27" s="57"/>
      <c r="H27" s="57"/>
      <c r="I27" s="57"/>
      <c r="J27" s="57"/>
      <c r="K27" s="57"/>
      <c r="L27" s="57"/>
      <c r="M27" s="57"/>
      <c r="N27" s="57"/>
      <c r="O27" s="57"/>
      <c r="P27" s="57"/>
      <c r="Q27" s="57"/>
      <c r="R27" s="57"/>
      <c r="S27" s="57"/>
      <c r="T27" s="88"/>
      <c r="U27" s="88">
        <v>203.17199839042294</v>
      </c>
      <c r="V27" s="88">
        <v>203.17199839042294</v>
      </c>
      <c r="W27" s="88">
        <v>203.17199839042294</v>
      </c>
      <c r="X27" s="88">
        <v>203.17199839042294</v>
      </c>
    </row>
    <row r="28" spans="1:26" x14ac:dyDescent="0.2">
      <c r="A28" s="5"/>
      <c r="B28" s="37"/>
      <c r="C28" s="48" t="s">
        <v>114</v>
      </c>
      <c r="D28" s="86"/>
      <c r="E28" s="86"/>
      <c r="F28" s="86"/>
      <c r="G28" s="86"/>
      <c r="H28" s="86"/>
      <c r="I28" s="86"/>
      <c r="J28" s="86"/>
      <c r="K28" s="86"/>
      <c r="L28" s="86"/>
      <c r="M28" s="86"/>
      <c r="N28" s="86"/>
      <c r="O28" s="86"/>
      <c r="P28" s="86"/>
      <c r="Q28" s="86"/>
      <c r="R28" s="86"/>
      <c r="S28" s="86"/>
      <c r="T28" s="87"/>
      <c r="U28" s="87">
        <f>-348</f>
        <v>-348</v>
      </c>
      <c r="V28" s="87">
        <f t="shared" ref="V28:X28" si="4">-348</f>
        <v>-348</v>
      </c>
      <c r="W28" s="87">
        <f t="shared" si="4"/>
        <v>-348</v>
      </c>
      <c r="X28" s="87">
        <f t="shared" si="4"/>
        <v>-348</v>
      </c>
    </row>
    <row r="29" spans="1:26" ht="17" x14ac:dyDescent="0.25">
      <c r="A29" s="5">
        <v>1</v>
      </c>
      <c r="B29" s="37" t="s">
        <v>95</v>
      </c>
      <c r="C29" s="48" t="s">
        <v>115</v>
      </c>
      <c r="D29" s="86">
        <f>D18</f>
        <v>1456879.68</v>
      </c>
      <c r="E29" s="86">
        <f t="shared" ref="E29:N29" si="5">IF(E25=1,IF(D25=1,(E18-D18)+E26+D29,(E18-D18)+E26+D18),E18)</f>
        <v>1405574.68</v>
      </c>
      <c r="F29" s="86">
        <f t="shared" si="5"/>
        <v>1354269.68</v>
      </c>
      <c r="G29" s="86">
        <f t="shared" si="5"/>
        <v>1302964.68</v>
      </c>
      <c r="H29" s="86">
        <f t="shared" si="5"/>
        <v>1265570.230135092</v>
      </c>
      <c r="I29" s="86">
        <f t="shared" si="5"/>
        <v>1236382.681935092</v>
      </c>
      <c r="J29" s="86">
        <f t="shared" si="5"/>
        <v>1231366.5835999998</v>
      </c>
      <c r="K29" s="86">
        <f t="shared" si="5"/>
        <v>1224143.5835999998</v>
      </c>
      <c r="L29" s="86">
        <f t="shared" si="5"/>
        <v>1219929.3426939999</v>
      </c>
      <c r="M29" s="86">
        <f t="shared" si="5"/>
        <v>1215715.101788</v>
      </c>
      <c r="N29" s="86">
        <f t="shared" si="5"/>
        <v>1211500.8608820001</v>
      </c>
      <c r="O29" s="86">
        <f t="shared" ref="O29:S29" si="6">IF(O25=1,IF(N25=1,(O18-N18)+O26+N29,(O18-N18)+O26+N18),O18)</f>
        <v>1212624.8608820001</v>
      </c>
      <c r="P29" s="86">
        <f t="shared" si="6"/>
        <v>1216416.8608820001</v>
      </c>
      <c r="Q29" s="86">
        <f t="shared" si="6"/>
        <v>1220208.8608820001</v>
      </c>
      <c r="R29" s="86">
        <f t="shared" si="6"/>
        <v>1224000.8608820001</v>
      </c>
      <c r="S29" s="86">
        <f t="shared" si="6"/>
        <v>1227792.8608820001</v>
      </c>
      <c r="T29" s="86">
        <f t="shared" ref="T29:X29" si="7">IF(T25=1,IF(S25=1,(T18-S18)+T26+S29,(T18-S18)+T26+S18),T18)</f>
        <v>1228737.8608820001</v>
      </c>
      <c r="U29" s="86">
        <f t="shared" si="7"/>
        <v>1232027.8608820001</v>
      </c>
      <c r="V29" s="86">
        <f t="shared" si="7"/>
        <v>1235317.8608820001</v>
      </c>
      <c r="W29" s="86">
        <f t="shared" si="7"/>
        <v>1238607.8608820001</v>
      </c>
      <c r="X29" s="86">
        <f t="shared" si="7"/>
        <v>1241897.8608820001</v>
      </c>
      <c r="Z29" s="1"/>
    </row>
    <row r="30" spans="1:26" ht="17" x14ac:dyDescent="0.25">
      <c r="A30" s="5">
        <v>2</v>
      </c>
      <c r="B30" s="37" t="s">
        <v>97</v>
      </c>
      <c r="C30" s="48" t="s">
        <v>116</v>
      </c>
      <c r="D30" s="57">
        <f>D19</f>
        <v>113602.32000000002</v>
      </c>
      <c r="E30" s="57">
        <f t="shared" ref="E30:N30" si="8">IF(E25=1,IF(D25=1,(E19-D19)+E27+D30,(E19-D19)+E27+D19),E19)</f>
        <v>109601.73772295158</v>
      </c>
      <c r="F30" s="57">
        <f t="shared" si="8"/>
        <v>105601.15544590315</v>
      </c>
      <c r="G30" s="57">
        <f t="shared" si="8"/>
        <v>101600.57316885471</v>
      </c>
      <c r="H30" s="57">
        <f t="shared" si="8"/>
        <v>98174.78033520699</v>
      </c>
      <c r="I30" s="57">
        <f t="shared" si="8"/>
        <v>95088.099930198368</v>
      </c>
      <c r="J30" s="57">
        <f t="shared" si="8"/>
        <v>94624.239284551149</v>
      </c>
      <c r="K30" s="57">
        <f t="shared" si="8"/>
        <v>94069.18858766272</v>
      </c>
      <c r="L30" s="57">
        <f t="shared" si="8"/>
        <v>93774.818316276782</v>
      </c>
      <c r="M30" s="57">
        <f t="shared" si="8"/>
        <v>93480.448044890829</v>
      </c>
      <c r="N30" s="57">
        <f t="shared" si="8"/>
        <v>93186.077773504891</v>
      </c>
      <c r="O30" s="57">
        <f t="shared" ref="O30:S30" si="9">IF(O25=1,IF(N25=1,(O19-N19)+O27+N30,(O19-N19)+O27+N19),O19)</f>
        <v>93272.533470565773</v>
      </c>
      <c r="P30" s="57">
        <f t="shared" si="9"/>
        <v>93590.146051083226</v>
      </c>
      <c r="Q30" s="57">
        <f t="shared" si="9"/>
        <v>93907.758631600678</v>
      </c>
      <c r="R30" s="57">
        <f t="shared" si="9"/>
        <v>94225.371212118131</v>
      </c>
      <c r="S30" s="57">
        <f t="shared" si="9"/>
        <v>94542.983792635583</v>
      </c>
      <c r="T30" s="57">
        <f t="shared" ref="T30:X30" si="10">IF(T25=1,IF(S25=1,(T19-S19)+T27+S30,(T19-S19)+T27+S19),T19)</f>
        <v>94615.751050477324</v>
      </c>
      <c r="U30" s="57">
        <f t="shared" si="10"/>
        <v>94891.690306709483</v>
      </c>
      <c r="V30" s="57">
        <f t="shared" si="10"/>
        <v>95167.629562941642</v>
      </c>
      <c r="W30" s="57">
        <f t="shared" si="10"/>
        <v>95443.568819173801</v>
      </c>
      <c r="X30" s="57">
        <f t="shared" si="10"/>
        <v>95719.50807540596</v>
      </c>
      <c r="Z30" s="1"/>
    </row>
    <row r="31" spans="1:26" ht="17" x14ac:dyDescent="0.25">
      <c r="A31" s="5">
        <v>3</v>
      </c>
      <c r="B31" s="37" t="s">
        <v>99</v>
      </c>
      <c r="C31" s="48" t="s">
        <v>117</v>
      </c>
      <c r="D31" s="86"/>
      <c r="E31" s="86">
        <f t="shared" ref="E31:N31" si="11">IF(E25=1,E20+E28,E20)</f>
        <v>14251.708559999999</v>
      </c>
      <c r="F31" s="86">
        <f t="shared" si="11"/>
        <v>14251.708559999999</v>
      </c>
      <c r="G31" s="86">
        <f t="shared" si="11"/>
        <v>14251.708559999999</v>
      </c>
      <c r="H31" s="86">
        <f t="shared" si="11"/>
        <v>12924.870949056633</v>
      </c>
      <c r="I31" s="86">
        <f t="shared" si="11"/>
        <v>12142.067559358657</v>
      </c>
      <c r="J31" s="86">
        <f t="shared" si="11"/>
        <v>6657.1031261999997</v>
      </c>
      <c r="K31" s="86">
        <f t="shared" si="11"/>
        <v>6657.1031261999988</v>
      </c>
      <c r="L31" s="86">
        <f t="shared" si="11"/>
        <v>6356.227216799999</v>
      </c>
      <c r="M31" s="86">
        <f t="shared" si="11"/>
        <v>6356.227216799999</v>
      </c>
      <c r="N31" s="86">
        <f t="shared" si="11"/>
        <v>6356.227216799999</v>
      </c>
      <c r="O31" s="86">
        <f t="shared" ref="O31:S31" si="12">IF(O25=1,O20+O28,O20)</f>
        <v>5283.1538739689995</v>
      </c>
      <c r="P31" s="86">
        <f t="shared" si="12"/>
        <v>5255.2094739689992</v>
      </c>
      <c r="Q31" s="86">
        <f t="shared" si="12"/>
        <v>5255.2094739689992</v>
      </c>
      <c r="R31" s="86">
        <f t="shared" si="12"/>
        <v>5255.2094739689992</v>
      </c>
      <c r="S31" s="86">
        <f t="shared" si="12"/>
        <v>5255.2094739689992</v>
      </c>
      <c r="T31" s="86">
        <f t="shared" ref="T31:X31" si="13">IF(T25=1,T20+T28,T20)</f>
        <v>5383.3178739690002</v>
      </c>
      <c r="U31" s="86">
        <f t="shared" si="13"/>
        <v>5035.3178739690002</v>
      </c>
      <c r="V31" s="86">
        <f t="shared" si="13"/>
        <v>5035.3178739690002</v>
      </c>
      <c r="W31" s="86">
        <f t="shared" si="13"/>
        <v>5035.3178739690002</v>
      </c>
      <c r="X31" s="86">
        <f t="shared" si="13"/>
        <v>5035.3178739690002</v>
      </c>
      <c r="Z31" s="1"/>
    </row>
    <row r="32" spans="1:26" ht="17" x14ac:dyDescent="0.25">
      <c r="A32" s="5" t="s">
        <v>108</v>
      </c>
      <c r="B32" s="38" t="s">
        <v>109</v>
      </c>
      <c r="C32" s="49" t="s">
        <v>118</v>
      </c>
      <c r="D32" s="49"/>
      <c r="E32" s="102">
        <f>IF(E23=1,E22-(D29+D30),IF(SUM($D23:D23)=1,0,((E29-D29)+(E30-D30))))</f>
        <v>-55305.582277048437</v>
      </c>
      <c r="F32" s="102">
        <f>IF(F23=1,F22-(E29+E30),IF(SUM($D23:E23)=1,0,((F29-E29)+(F30-E30))))</f>
        <v>-55305.582277048437</v>
      </c>
      <c r="G32" s="102">
        <f>IF(G23=1,G22-(F29+F30),IF(SUM($D23:F23)=1,0,((G29-F29)+(G30-F30))))</f>
        <v>-55305.582277048437</v>
      </c>
      <c r="H32" s="102">
        <f>IF(H23=1,H22-(G29+G30),IF(SUM($D23:G23)=1,0,((H29-G29)+(H30-G30))))</f>
        <v>-40820.242698555609</v>
      </c>
      <c r="I32" s="102">
        <f>IF(I23=1,I22-(H29+H30),IF(SUM($D23:H23)=1,0,((I29-H29)+(I30-H30))))</f>
        <v>-10667.421277299756</v>
      </c>
      <c r="J32" s="102">
        <f>IF(J23=1,J22-(I29+I30),IF(SUM($D23:I23)=1,0,((J29-I29)+(J30-I30))))</f>
        <v>0</v>
      </c>
      <c r="K32" s="102">
        <f>IF(K23=1,K22-(J29+J30),IF(SUM($D23:J23)=1,0,((K29-J29)+(K30-J30))))</f>
        <v>0</v>
      </c>
      <c r="L32" s="102">
        <f>IF(L23=1,L22-(K29+K30),IF(SUM($D23:K23)=1,0,((L29-K29)+(L30-K30))))</f>
        <v>0</v>
      </c>
      <c r="M32" s="102">
        <f>IF(M23=1,M22-(L29+L30),IF(SUM($D23:L23)=1,0,((M29-L29)+(M30-L30))))</f>
        <v>0</v>
      </c>
      <c r="N32" s="102">
        <f>IF(N23=1,N22-(M29+M30),IF(SUM($D23:M23)=1,0,((N29-M29)+(N30-M30))))</f>
        <v>0</v>
      </c>
      <c r="O32" s="102">
        <f>IF(O23=1,O22-(N29+N30),IF(SUM($D23:N23)=1,0,((O29-N29)+(O30-N30))))</f>
        <v>0</v>
      </c>
      <c r="P32" s="102">
        <f>IF(P23=1,P22-(O29+O30),IF(SUM($D23:O23)=1,0,((P29-O29)+(P30-O30))))</f>
        <v>0</v>
      </c>
      <c r="Q32" s="102">
        <f>IF(Q23=1,Q22-(P29+P30),IF(SUM($D23:P23)=1,0,((Q29-P29)+(Q30-P30))))</f>
        <v>0</v>
      </c>
      <c r="R32" s="102">
        <f>IF(R23=1,R22-(Q29+Q30),IF(SUM($D23:Q23)=1,0,((R29-Q29)+(R30-Q30))))</f>
        <v>0</v>
      </c>
      <c r="S32" s="102">
        <f>IF(S23=1,S22-(R29+R30),IF(SUM($D23:R23)=1,0,((S29-R29)+(S30-R30))))</f>
        <v>0</v>
      </c>
      <c r="T32" s="102">
        <f>IF(T23=1,T22-(S29+S30),IF(SUM($D23:S23)=1,0,((T29-S29)+(T30-S30))))</f>
        <v>0</v>
      </c>
      <c r="U32" s="102">
        <f>IF(U23=1,U22-(T29+T30),IF(SUM($D23:T23)=1,0,((U29-T29)+(U30-T30))))</f>
        <v>0</v>
      </c>
      <c r="V32" s="102">
        <f>IF(V23=1,V22-(U29+U30),IF(SUM($D23:U23)=1,0,((V29-U29)+(V30-U30))))</f>
        <v>0</v>
      </c>
      <c r="W32" s="102">
        <f>IF(W23=1,W22-(V29+V30),IF(SUM($D23:V23)=1,0,((W29-V29)+(W30-V30))))</f>
        <v>0</v>
      </c>
      <c r="X32" s="102">
        <f>IF(X23=1,X22-(W29+W30),IF(SUM($D23:W23)=1,0,((X29-W29)+(X30-W30))))</f>
        <v>0</v>
      </c>
      <c r="Z32" s="1"/>
    </row>
    <row r="33" spans="1:26" x14ac:dyDescent="0.2">
      <c r="A33" s="5"/>
      <c r="B33" s="37"/>
      <c r="C33" s="25" t="s">
        <v>119</v>
      </c>
      <c r="D33" s="60"/>
      <c r="E33" s="61"/>
      <c r="F33" s="61"/>
      <c r="G33" s="61"/>
      <c r="H33" s="61"/>
      <c r="I33" s="61"/>
      <c r="J33" s="61"/>
      <c r="K33" s="61"/>
      <c r="L33" s="61"/>
      <c r="M33" s="61"/>
      <c r="N33" s="61"/>
      <c r="O33" s="61"/>
      <c r="P33" s="61"/>
      <c r="Q33" s="61"/>
      <c r="R33" s="61"/>
      <c r="S33" s="61"/>
      <c r="T33" s="61"/>
      <c r="U33" s="61"/>
      <c r="V33" s="61"/>
      <c r="W33" s="61"/>
      <c r="X33" s="61"/>
    </row>
    <row r="34" spans="1:26" ht="17" x14ac:dyDescent="0.25">
      <c r="A34" s="5">
        <v>13</v>
      </c>
      <c r="B34" s="38" t="s">
        <v>120</v>
      </c>
      <c r="C34" s="26" t="s">
        <v>121</v>
      </c>
      <c r="D34" s="60">
        <v>1456879.68</v>
      </c>
      <c r="E34" s="60">
        <v>1493301.672</v>
      </c>
      <c r="F34" s="60">
        <v>1529588.9026295999</v>
      </c>
      <c r="G34" s="60">
        <v>1565687.2007316584</v>
      </c>
      <c r="H34" s="60">
        <v>1601541.4376284133</v>
      </c>
      <c r="I34" s="60">
        <v>1637095.657543764</v>
      </c>
      <c r="J34" s="60">
        <v>1672293.214180955</v>
      </c>
      <c r="K34" s="60">
        <v>1707076.9130359187</v>
      </c>
      <c r="L34" s="60">
        <v>1741389.1589879408</v>
      </c>
      <c r="M34" s="60">
        <v>1775172.1086723069</v>
      </c>
      <c r="N34" s="60">
        <v>1808367.8271044791</v>
      </c>
      <c r="O34" s="60">
        <v>1840918.4479923598</v>
      </c>
      <c r="P34" s="60">
        <v>1872766.3371426277</v>
      </c>
      <c r="Q34" s="60">
        <v>1903854.2583391953</v>
      </c>
      <c r="R34" s="60">
        <v>1934125.5410467885</v>
      </c>
      <c r="S34" s="60">
        <v>1963524.2492706997</v>
      </c>
      <c r="T34" s="60">
        <v>1991995.3508851249</v>
      </c>
      <c r="U34" s="60">
        <v>2019484.8867273396</v>
      </c>
      <c r="V34" s="60">
        <v>2045940.1387434679</v>
      </c>
      <c r="W34" s="60">
        <v>2071309.796463887</v>
      </c>
      <c r="X34" s="60">
        <v>2095544.1210825145</v>
      </c>
      <c r="Z34" s="1"/>
    </row>
    <row r="35" spans="1:26" ht="17" x14ac:dyDescent="0.25">
      <c r="A35" s="5">
        <v>14</v>
      </c>
      <c r="B35" s="38" t="s">
        <v>122</v>
      </c>
      <c r="C35" s="26" t="s">
        <v>123</v>
      </c>
      <c r="D35" s="60">
        <v>113602.32000000002</v>
      </c>
      <c r="E35" s="60">
        <v>113602.32000000002</v>
      </c>
      <c r="F35" s="60">
        <v>113602.32000000002</v>
      </c>
      <c r="G35" s="60">
        <v>113602.32000000002</v>
      </c>
      <c r="H35" s="60">
        <v>113602.32000000002</v>
      </c>
      <c r="I35" s="60">
        <v>113602.32000000002</v>
      </c>
      <c r="J35" s="60">
        <v>113602.32000000002</v>
      </c>
      <c r="K35" s="60">
        <v>113602.32000000002</v>
      </c>
      <c r="L35" s="60">
        <v>113602.32000000002</v>
      </c>
      <c r="M35" s="60">
        <v>113602.32000000002</v>
      </c>
      <c r="N35" s="60">
        <v>113602.32000000002</v>
      </c>
      <c r="O35" s="60">
        <v>117689.7314736</v>
      </c>
      <c r="P35" s="60">
        <v>117689.7314736</v>
      </c>
      <c r="Q35" s="60">
        <v>117689.7314736</v>
      </c>
      <c r="R35" s="60">
        <v>117689.7314736</v>
      </c>
      <c r="S35" s="60">
        <v>117689.7314736</v>
      </c>
      <c r="T35" s="60">
        <v>117689.7314736</v>
      </c>
      <c r="U35" s="60">
        <v>117689.7314736</v>
      </c>
      <c r="V35" s="60">
        <v>117689.7314736</v>
      </c>
      <c r="W35" s="60">
        <v>117689.7314736</v>
      </c>
      <c r="X35" s="60">
        <v>117689.7314736</v>
      </c>
      <c r="Z35" s="1"/>
    </row>
    <row r="36" spans="1:26" ht="17" x14ac:dyDescent="0.25">
      <c r="A36" s="5">
        <v>24</v>
      </c>
      <c r="B36" s="38" t="s">
        <v>124</v>
      </c>
      <c r="C36" s="26" t="s">
        <v>125</v>
      </c>
      <c r="D36" s="63"/>
      <c r="E36" s="60">
        <v>0</v>
      </c>
      <c r="F36" s="60">
        <v>0</v>
      </c>
      <c r="G36" s="60">
        <v>0</v>
      </c>
      <c r="H36" s="60">
        <v>0</v>
      </c>
      <c r="I36" s="60">
        <v>0</v>
      </c>
      <c r="J36" s="60">
        <v>0</v>
      </c>
      <c r="K36" s="60">
        <v>0</v>
      </c>
      <c r="L36" s="60">
        <v>0</v>
      </c>
      <c r="M36" s="60">
        <v>0</v>
      </c>
      <c r="N36" s="60">
        <v>0</v>
      </c>
      <c r="O36" s="60">
        <v>0</v>
      </c>
      <c r="P36" s="60">
        <v>0</v>
      </c>
      <c r="Q36" s="60">
        <v>0</v>
      </c>
      <c r="R36" s="60">
        <v>0</v>
      </c>
      <c r="S36" s="60">
        <v>0</v>
      </c>
      <c r="T36" s="60">
        <v>0</v>
      </c>
      <c r="U36" s="60">
        <v>0</v>
      </c>
      <c r="V36" s="60">
        <v>0</v>
      </c>
      <c r="W36" s="60">
        <v>0</v>
      </c>
      <c r="X36" s="60">
        <v>0</v>
      </c>
      <c r="Z36" s="1"/>
    </row>
    <row r="37" spans="1:26" ht="17" x14ac:dyDescent="0.25">
      <c r="A37" s="5">
        <v>15</v>
      </c>
      <c r="B37" s="39" t="s">
        <v>126</v>
      </c>
      <c r="C37" s="27" t="s">
        <v>127</v>
      </c>
      <c r="D37" s="89"/>
      <c r="E37" s="65">
        <f>(E34-D34)+(E35-D35)</f>
        <v>36421.992000000086</v>
      </c>
      <c r="F37" s="65">
        <f t="shared" ref="F37:X37" si="14">(F34-E34)+(F35-E35)</f>
        <v>36287.230629599886</v>
      </c>
      <c r="G37" s="65">
        <f t="shared" si="14"/>
        <v>36098.29810205847</v>
      </c>
      <c r="H37" s="65">
        <f t="shared" si="14"/>
        <v>35854.236896754941</v>
      </c>
      <c r="I37" s="65">
        <f t="shared" si="14"/>
        <v>35554.219915350666</v>
      </c>
      <c r="J37" s="65">
        <f t="shared" si="14"/>
        <v>35197.556637190981</v>
      </c>
      <c r="K37" s="65">
        <f t="shared" si="14"/>
        <v>34783.698854963761</v>
      </c>
      <c r="L37" s="65">
        <f t="shared" si="14"/>
        <v>34312.245952022029</v>
      </c>
      <c r="M37" s="65">
        <f t="shared" si="14"/>
        <v>33782.949684366118</v>
      </c>
      <c r="N37" s="65">
        <f t="shared" si="14"/>
        <v>33195.718432172202</v>
      </c>
      <c r="O37" s="65">
        <f t="shared" si="14"/>
        <v>36638.032361480655</v>
      </c>
      <c r="P37" s="65">
        <f t="shared" si="14"/>
        <v>31847.889150267933</v>
      </c>
      <c r="Q37" s="65">
        <f t="shared" si="14"/>
        <v>31087.921196567593</v>
      </c>
      <c r="R37" s="65">
        <f t="shared" si="14"/>
        <v>30271.282707593171</v>
      </c>
      <c r="S37" s="65">
        <f t="shared" si="14"/>
        <v>29398.708223911235</v>
      </c>
      <c r="T37" s="65">
        <f t="shared" si="14"/>
        <v>28471.101614425192</v>
      </c>
      <c r="U37" s="65">
        <f t="shared" si="14"/>
        <v>27489.535842214711</v>
      </c>
      <c r="V37" s="65">
        <f t="shared" si="14"/>
        <v>26455.252016128274</v>
      </c>
      <c r="W37" s="65">
        <f t="shared" si="14"/>
        <v>25369.657720419113</v>
      </c>
      <c r="X37" s="65">
        <f t="shared" si="14"/>
        <v>24234.32461862755</v>
      </c>
      <c r="Z37" s="1"/>
    </row>
    <row r="38" spans="1:26" x14ac:dyDescent="0.2">
      <c r="A38" s="5"/>
      <c r="B38" s="39"/>
      <c r="C38" s="21" t="s">
        <v>128</v>
      </c>
      <c r="D38" s="90"/>
      <c r="E38" s="90"/>
      <c r="F38" s="90"/>
      <c r="G38" s="90"/>
      <c r="H38" s="90"/>
      <c r="I38" s="90"/>
      <c r="J38" s="90"/>
      <c r="K38" s="90"/>
      <c r="L38" s="90"/>
      <c r="M38" s="90"/>
      <c r="N38" s="90"/>
      <c r="O38" s="90"/>
      <c r="P38" s="90"/>
      <c r="Q38" s="90"/>
      <c r="R38" s="90"/>
      <c r="S38" s="90"/>
      <c r="T38" s="90"/>
      <c r="U38" s="90"/>
      <c r="V38" s="90"/>
      <c r="W38" s="90"/>
      <c r="X38" s="90"/>
    </row>
    <row r="39" spans="1:26" ht="17" x14ac:dyDescent="0.25">
      <c r="A39" s="5">
        <v>12</v>
      </c>
      <c r="B39" s="39" t="s">
        <v>129</v>
      </c>
      <c r="C39" s="23" t="s">
        <v>130</v>
      </c>
      <c r="D39" s="91">
        <f>SQRT((($D$18*$E$7^2)+($D$19*$E$8^2)+(AVERAGE($E20:$X20)*$E$7^2))/ SUM($D$18:$D$19,AVERAGE($E20:$X20)))</f>
        <v>0.10094973449703544</v>
      </c>
      <c r="E39" s="91">
        <f t="shared" ref="E39:X39" si="15">SQRT((($D$18*$E$7^2)+($D$19*$E$8^2)+(AVERAGE($E20:$X20)*$E$7^2))/ SUM($D$18:$D$19,AVERAGE($E20:$X20)))</f>
        <v>0.10094973449703544</v>
      </c>
      <c r="F39" s="91">
        <f t="shared" si="15"/>
        <v>0.10094973449703544</v>
      </c>
      <c r="G39" s="91">
        <f t="shared" si="15"/>
        <v>0.10094973449703544</v>
      </c>
      <c r="H39" s="91">
        <f t="shared" si="15"/>
        <v>0.10094973449703544</v>
      </c>
      <c r="I39" s="91">
        <f t="shared" si="15"/>
        <v>0.10094973449703544</v>
      </c>
      <c r="J39" s="91">
        <f t="shared" si="15"/>
        <v>0.10094973449703544</v>
      </c>
      <c r="K39" s="91">
        <f t="shared" si="15"/>
        <v>0.10094973449703544</v>
      </c>
      <c r="L39" s="91">
        <f t="shared" si="15"/>
        <v>0.10094973449703544</v>
      </c>
      <c r="M39" s="91">
        <f t="shared" si="15"/>
        <v>0.10094973449703544</v>
      </c>
      <c r="N39" s="91">
        <f t="shared" si="15"/>
        <v>0.10094973449703544</v>
      </c>
      <c r="O39" s="91">
        <f t="shared" si="15"/>
        <v>0.10094973449703544</v>
      </c>
      <c r="P39" s="91">
        <f t="shared" si="15"/>
        <v>0.10094973449703544</v>
      </c>
      <c r="Q39" s="91">
        <f t="shared" si="15"/>
        <v>0.10094973449703544</v>
      </c>
      <c r="R39" s="91">
        <f t="shared" si="15"/>
        <v>0.10094973449703544</v>
      </c>
      <c r="S39" s="91">
        <f t="shared" si="15"/>
        <v>0.10094973449703544</v>
      </c>
      <c r="T39" s="91">
        <f t="shared" si="15"/>
        <v>0.10094973449703544</v>
      </c>
      <c r="U39" s="91">
        <f t="shared" si="15"/>
        <v>0.10094973449703544</v>
      </c>
      <c r="V39" s="91">
        <f t="shared" si="15"/>
        <v>0.10094973449703544</v>
      </c>
      <c r="W39" s="91">
        <f t="shared" si="15"/>
        <v>0.10094973449703544</v>
      </c>
      <c r="X39" s="91">
        <f t="shared" si="15"/>
        <v>0.10094973449703544</v>
      </c>
    </row>
    <row r="40" spans="1:26" ht="17" x14ac:dyDescent="0.25">
      <c r="A40" s="5">
        <v>20</v>
      </c>
      <c r="B40" s="39" t="s">
        <v>131</v>
      </c>
      <c r="C40" s="23" t="s">
        <v>132</v>
      </c>
      <c r="D40" s="91">
        <f t="shared" ref="D40:N40" si="16">SQRT(((D$34*$E$7^2)+(D$35*$E$8^2)+(D$36*$E$7^2))/SUM(D$34:D$36))</f>
        <v>0.10107765783488372</v>
      </c>
      <c r="E40" s="91">
        <f t="shared" si="16"/>
        <v>0.10047977439483288</v>
      </c>
      <c r="F40" s="91">
        <f t="shared" si="16"/>
        <v>9.9907135318081416E-2</v>
      </c>
      <c r="G40" s="91">
        <f t="shared" si="16"/>
        <v>9.9358966715118888E-2</v>
      </c>
      <c r="H40" s="91">
        <f t="shared" si="16"/>
        <v>9.8834522214621204E-2</v>
      </c>
      <c r="I40" s="91">
        <f t="shared" si="16"/>
        <v>9.8333082906320715E-2</v>
      </c>
      <c r="J40" s="91">
        <f t="shared" si="16"/>
        <v>9.7853957213926437E-2</v>
      </c>
      <c r="K40" s="91">
        <f t="shared" si="16"/>
        <v>9.7396480707696922E-2</v>
      </c>
      <c r="L40" s="91">
        <f t="shared" si="16"/>
        <v>9.6960015865490717E-2</v>
      </c>
      <c r="M40" s="91">
        <f t="shared" si="16"/>
        <v>9.6543951790389562E-2</v>
      </c>
      <c r="N40" s="91">
        <f t="shared" si="16"/>
        <v>9.6147703892304343E-2</v>
      </c>
      <c r="O40" s="91">
        <f t="shared" ref="O40:X40" si="17">SQRT(((O$34*$S$7^2)+(O$35*$S$8^2)+(O$36*$S$7^2))/SUM(O$34:O$36))</f>
        <v>0.10388437130507376</v>
      </c>
      <c r="P40" s="91">
        <f t="shared" si="17"/>
        <v>0.10367685565792774</v>
      </c>
      <c r="Q40" s="91">
        <f t="shared" si="17"/>
        <v>0.1034802152739273</v>
      </c>
      <c r="R40" s="91">
        <f t="shared" si="17"/>
        <v>0.10329412258259951</v>
      </c>
      <c r="S40" s="91">
        <f t="shared" si="17"/>
        <v>0.10311826784301581</v>
      </c>
      <c r="T40" s="91">
        <f t="shared" si="17"/>
        <v>0.10295235866975815</v>
      </c>
      <c r="U40" s="91">
        <f t="shared" si="17"/>
        <v>0.10279611957234969</v>
      </c>
      <c r="V40" s="91">
        <f t="shared" si="17"/>
        <v>0.10264929150997563</v>
      </c>
      <c r="W40" s="91">
        <f t="shared" si="17"/>
        <v>0.10251163146306148</v>
      </c>
      <c r="X40" s="91">
        <f t="shared" si="17"/>
        <v>0.10238291202304999</v>
      </c>
    </row>
    <row r="41" spans="1:26" ht="17" x14ac:dyDescent="0.25">
      <c r="A41" s="5">
        <v>22</v>
      </c>
      <c r="B41" s="39" t="s">
        <v>133</v>
      </c>
      <c r="C41" s="23" t="s">
        <v>134</v>
      </c>
      <c r="D41" s="92"/>
      <c r="E41" s="24">
        <f>SQRT((((ABS(E$24)+E21)*E$39^2)+((ABS(E$37)+E36)*E$40^2))/((ABS(E$24)+E21)+(ABS(E$37)+E36)))</f>
        <v>0.1007777848589284</v>
      </c>
      <c r="F41" s="24">
        <f t="shared" ref="F41:X41" si="18">SQRT((((ABS(F$24)+F21)*F$39^2)+((ABS(F$37)+F36)*F$40^2))/((ABS(F$24)+F21)+(ABS(F$37)+F36)))</f>
        <v>0.10056985271617937</v>
      </c>
      <c r="G41" s="24">
        <f t="shared" si="18"/>
        <v>0.10037305352322895</v>
      </c>
      <c r="H41" s="24">
        <f t="shared" si="18"/>
        <v>0.10005605064256386</v>
      </c>
      <c r="I41" s="24">
        <f t="shared" si="18"/>
        <v>9.9231222972744004E-2</v>
      </c>
      <c r="J41" s="24">
        <f t="shared" si="18"/>
        <v>9.8415093448619442E-2</v>
      </c>
      <c r="K41" s="24">
        <f t="shared" si="18"/>
        <v>9.8048057576080538E-2</v>
      </c>
      <c r="L41" s="24">
        <f t="shared" si="18"/>
        <v>9.7701187562253308E-2</v>
      </c>
      <c r="M41" s="24">
        <f t="shared" si="18"/>
        <v>9.7374292728548001E-2</v>
      </c>
      <c r="N41" s="24">
        <f t="shared" si="18"/>
        <v>9.7067221757247066E-2</v>
      </c>
      <c r="O41" s="24">
        <f t="shared" si="18"/>
        <v>0.10338226010389315</v>
      </c>
      <c r="P41" s="24">
        <f t="shared" si="18"/>
        <v>0.10315311908916006</v>
      </c>
      <c r="Q41" s="24">
        <f t="shared" si="18"/>
        <v>0.10298431428012136</v>
      </c>
      <c r="R41" s="24">
        <f t="shared" si="18"/>
        <v>0.10282444219849662</v>
      </c>
      <c r="S41" s="24">
        <f t="shared" si="18"/>
        <v>0.10267326914139001</v>
      </c>
      <c r="T41" s="24">
        <f t="shared" si="18"/>
        <v>0.10253056863709153</v>
      </c>
      <c r="U41" s="24">
        <f t="shared" si="18"/>
        <v>0.10239612060351358</v>
      </c>
      <c r="V41" s="24">
        <f t="shared" si="18"/>
        <v>0.10226971027578552</v>
      </c>
      <c r="W41" s="24">
        <f t="shared" si="18"/>
        <v>0.10215112683917127</v>
      </c>
      <c r="X41" s="24">
        <f t="shared" si="18"/>
        <v>0.10204016167798773</v>
      </c>
    </row>
    <row r="42" spans="1:26" ht="17" x14ac:dyDescent="0.25">
      <c r="A42" s="5">
        <v>23</v>
      </c>
      <c r="B42" s="39" t="s">
        <v>135</v>
      </c>
      <c r="C42" s="23" t="s">
        <v>136</v>
      </c>
      <c r="D42" s="93"/>
      <c r="E42" s="91">
        <f>IF(E41&lt;=10%,0%,E41-10%)</f>
        <v>7.7778485892839033E-4</v>
      </c>
      <c r="F42" s="91">
        <f t="shared" ref="F42:X42" si="19">IF(F41&lt;=10%,0%,F41-10%)</f>
        <v>5.6985271617936151E-4</v>
      </c>
      <c r="G42" s="91">
        <f t="shared" si="19"/>
        <v>3.7305352322894447E-4</v>
      </c>
      <c r="H42" s="91">
        <f t="shared" si="19"/>
        <v>5.6050642563851283E-5</v>
      </c>
      <c r="I42" s="91">
        <f t="shared" si="19"/>
        <v>0</v>
      </c>
      <c r="J42" s="91">
        <f t="shared" si="19"/>
        <v>0</v>
      </c>
      <c r="K42" s="91">
        <f t="shared" si="19"/>
        <v>0</v>
      </c>
      <c r="L42" s="91">
        <f t="shared" si="19"/>
        <v>0</v>
      </c>
      <c r="M42" s="91">
        <f t="shared" si="19"/>
        <v>0</v>
      </c>
      <c r="N42" s="91">
        <f t="shared" si="19"/>
        <v>0</v>
      </c>
      <c r="O42" s="91">
        <f t="shared" si="19"/>
        <v>3.3822601038931421E-3</v>
      </c>
      <c r="P42" s="91">
        <f t="shared" si="19"/>
        <v>3.1531190891600502E-3</v>
      </c>
      <c r="Q42" s="91">
        <f t="shared" si="19"/>
        <v>2.9843142801213585E-3</v>
      </c>
      <c r="R42" s="91">
        <f t="shared" si="19"/>
        <v>2.8244421984966184E-3</v>
      </c>
      <c r="S42" s="91">
        <f t="shared" si="19"/>
        <v>2.6732691413900028E-3</v>
      </c>
      <c r="T42" s="91">
        <f t="shared" si="19"/>
        <v>2.5305686370915292E-3</v>
      </c>
      <c r="U42" s="91">
        <f t="shared" si="19"/>
        <v>2.396120603513574E-3</v>
      </c>
      <c r="V42" s="91">
        <f t="shared" si="19"/>
        <v>2.2697102757855137E-3</v>
      </c>
      <c r="W42" s="91">
        <f t="shared" si="19"/>
        <v>2.1511268391712635E-3</v>
      </c>
      <c r="X42" s="91">
        <f t="shared" si="19"/>
        <v>2.0401616779877202E-3</v>
      </c>
    </row>
    <row r="43" spans="1:26" x14ac:dyDescent="0.2">
      <c r="A43" s="3"/>
      <c r="B43" s="37"/>
      <c r="C43" s="18" t="s">
        <v>137</v>
      </c>
      <c r="D43" s="19"/>
      <c r="E43" s="19"/>
      <c r="F43" s="19"/>
      <c r="G43" s="19"/>
      <c r="H43" s="19"/>
      <c r="I43" s="19"/>
      <c r="J43" s="19"/>
      <c r="K43" s="19"/>
      <c r="L43" s="19"/>
      <c r="M43" s="19"/>
      <c r="N43" s="19"/>
      <c r="O43" s="19"/>
      <c r="P43" s="19"/>
      <c r="Q43" s="19"/>
      <c r="R43" s="19"/>
      <c r="S43" s="19"/>
      <c r="T43" s="19"/>
      <c r="U43" s="19"/>
      <c r="V43" s="19"/>
      <c r="W43" s="19"/>
      <c r="X43" s="19"/>
    </row>
    <row r="44" spans="1:26" ht="17" x14ac:dyDescent="0.25">
      <c r="A44" s="5">
        <v>24</v>
      </c>
      <c r="B44" s="37" t="s">
        <v>138</v>
      </c>
      <c r="C44" s="20" t="s">
        <v>139</v>
      </c>
      <c r="D44" s="66"/>
      <c r="E44" s="67">
        <f>IF(E25=0,ROUNDDOWN(((E$37-E$24)+(E$36-E$21))*(1-$E$9)*(1-E42),0),ROUNDDOWN(((E$37-E$32)+(E$36-E$21))*(1-$E$9)*(1-E42),0))</f>
        <v>58793</v>
      </c>
      <c r="F44" s="67">
        <f t="shared" ref="F44:W44" si="20">IF(F25=0,ROUNDDOWN(((F$37-F$24)+(F$36-F$21))*(1-$E$9)*(1-F42),0),ROUNDDOWN(((F$37-F$32)+(F$36-F$21))*(1-$E$9)*(1-F42),0))</f>
        <v>58711</v>
      </c>
      <c r="G44" s="67">
        <f t="shared" si="20"/>
        <v>58590</v>
      </c>
      <c r="H44" s="67">
        <f>IF(H25=0,ROUNDDOWN(((H$37-H$24)+(H$36-H$21))*(1-$E$9)*(1-H42),0),ROUNDDOWN(((H$37-H$32)+(H$36-H$21))*(1-$E$9)*(1-H42),0))</f>
        <v>48299</v>
      </c>
      <c r="I44" s="67">
        <f t="shared" si="20"/>
        <v>26985</v>
      </c>
      <c r="J44" s="67">
        <f t="shared" si="20"/>
        <v>19268</v>
      </c>
      <c r="K44" s="67">
        <f t="shared" si="20"/>
        <v>18978</v>
      </c>
      <c r="L44" s="67">
        <f t="shared" si="20"/>
        <v>18648</v>
      </c>
      <c r="M44" s="67">
        <f t="shared" si="20"/>
        <v>18278</v>
      </c>
      <c r="N44" s="67">
        <f t="shared" si="20"/>
        <v>17867</v>
      </c>
      <c r="O44" s="67">
        <f t="shared" si="20"/>
        <v>20208</v>
      </c>
      <c r="P44" s="67">
        <f t="shared" si="20"/>
        <v>16870</v>
      </c>
      <c r="Q44" s="67">
        <f t="shared" si="20"/>
        <v>16342</v>
      </c>
      <c r="R44" s="67">
        <f t="shared" si="20"/>
        <v>15775</v>
      </c>
      <c r="S44" s="67">
        <f t="shared" si="20"/>
        <v>15168</v>
      </c>
      <c r="T44" s="67">
        <f t="shared" si="20"/>
        <v>14523</v>
      </c>
      <c r="U44" s="67">
        <f t="shared" si="20"/>
        <v>13839</v>
      </c>
      <c r="V44" s="67">
        <f t="shared" si="20"/>
        <v>13118</v>
      </c>
      <c r="W44" s="67">
        <f t="shared" si="20"/>
        <v>12362</v>
      </c>
      <c r="X44" s="67">
        <f>IF(X25=0,ROUNDDOWN(((X$37-X$24)+(X$36-X$21))*(1-$E$9)*(1-X42),0),ROUNDDOWN(((X$37-X$32)+(X$36-X$21))*(1-$E$9)*(1-X42),0))</f>
        <v>11570</v>
      </c>
    </row>
    <row r="45" spans="1:26" ht="17" x14ac:dyDescent="0.25">
      <c r="A45" s="5">
        <v>24</v>
      </c>
      <c r="B45" s="37" t="s">
        <v>138</v>
      </c>
      <c r="C45" s="20" t="s">
        <v>140</v>
      </c>
      <c r="D45" s="66"/>
      <c r="E45" s="67">
        <f>IF(E44&lt;0,0,IF(E44+D52+E55&lt;0,0,E44+D52+E55))</f>
        <v>58793</v>
      </c>
      <c r="F45" s="67">
        <f t="shared" ref="F45:X45" si="21">IF(F44&lt;0,0,IF(F44+E52+F55&lt;0,0,F44+E52+F55))</f>
        <v>58711</v>
      </c>
      <c r="G45" s="67">
        <f t="shared" si="21"/>
        <v>58590</v>
      </c>
      <c r="H45" s="67">
        <f t="shared" si="21"/>
        <v>48299</v>
      </c>
      <c r="I45" s="67">
        <f t="shared" si="21"/>
        <v>26985</v>
      </c>
      <c r="J45" s="67">
        <f t="shared" si="21"/>
        <v>19268</v>
      </c>
      <c r="K45" s="67">
        <f t="shared" si="21"/>
        <v>18978</v>
      </c>
      <c r="L45" s="67">
        <f t="shared" si="21"/>
        <v>18648</v>
      </c>
      <c r="M45" s="67">
        <f t="shared" si="21"/>
        <v>18278</v>
      </c>
      <c r="N45" s="67">
        <f t="shared" si="21"/>
        <v>17867</v>
      </c>
      <c r="O45" s="67">
        <f t="shared" si="21"/>
        <v>20208</v>
      </c>
      <c r="P45" s="67">
        <f t="shared" si="21"/>
        <v>16870</v>
      </c>
      <c r="Q45" s="67">
        <f t="shared" si="21"/>
        <v>16342</v>
      </c>
      <c r="R45" s="67">
        <f t="shared" si="21"/>
        <v>15775</v>
      </c>
      <c r="S45" s="67">
        <f t="shared" si="21"/>
        <v>15168</v>
      </c>
      <c r="T45" s="67">
        <f t="shared" si="21"/>
        <v>10313.985944605678</v>
      </c>
      <c r="U45" s="67">
        <f t="shared" si="21"/>
        <v>13839</v>
      </c>
      <c r="V45" s="67">
        <f t="shared" si="21"/>
        <v>13118</v>
      </c>
      <c r="W45" s="67">
        <f t="shared" si="21"/>
        <v>12362</v>
      </c>
      <c r="X45" s="67">
        <f t="shared" si="21"/>
        <v>11570</v>
      </c>
    </row>
    <row r="46" spans="1:26" ht="17" x14ac:dyDescent="0.25">
      <c r="A46" s="5">
        <v>25</v>
      </c>
      <c r="B46" s="37" t="s">
        <v>141</v>
      </c>
      <c r="C46" s="20" t="s">
        <v>142</v>
      </c>
      <c r="D46" s="66"/>
      <c r="E46" s="67">
        <f>ROUNDUP(E45*$E$10,0)</f>
        <v>8819</v>
      </c>
      <c r="F46" s="67">
        <f t="shared" ref="F46:X46" si="22">ROUNDUP(F45*$E$10,0)</f>
        <v>8807</v>
      </c>
      <c r="G46" s="67">
        <f t="shared" si="22"/>
        <v>8789</v>
      </c>
      <c r="H46" s="67">
        <f t="shared" si="22"/>
        <v>7245</v>
      </c>
      <c r="I46" s="67">
        <f t="shared" si="22"/>
        <v>4048</v>
      </c>
      <c r="J46" s="67">
        <f t="shared" si="22"/>
        <v>2891</v>
      </c>
      <c r="K46" s="67">
        <f t="shared" si="22"/>
        <v>2847</v>
      </c>
      <c r="L46" s="67">
        <f t="shared" si="22"/>
        <v>2798</v>
      </c>
      <c r="M46" s="67">
        <f t="shared" si="22"/>
        <v>2742</v>
      </c>
      <c r="N46" s="67">
        <f t="shared" si="22"/>
        <v>2681</v>
      </c>
      <c r="O46" s="67">
        <f t="shared" si="22"/>
        <v>3032</v>
      </c>
      <c r="P46" s="67">
        <f t="shared" si="22"/>
        <v>2531</v>
      </c>
      <c r="Q46" s="67">
        <f t="shared" si="22"/>
        <v>2452</v>
      </c>
      <c r="R46" s="67">
        <f t="shared" si="22"/>
        <v>2367</v>
      </c>
      <c r="S46" s="67">
        <f t="shared" si="22"/>
        <v>2276</v>
      </c>
      <c r="T46" s="67">
        <f t="shared" si="22"/>
        <v>1548</v>
      </c>
      <c r="U46" s="67">
        <f t="shared" si="22"/>
        <v>2076</v>
      </c>
      <c r="V46" s="67">
        <f t="shared" si="22"/>
        <v>1968</v>
      </c>
      <c r="W46" s="67">
        <f t="shared" si="22"/>
        <v>1855</v>
      </c>
      <c r="X46" s="67">
        <f t="shared" si="22"/>
        <v>1736</v>
      </c>
    </row>
    <row r="47" spans="1:26" ht="17" x14ac:dyDescent="0.25">
      <c r="A47" s="5">
        <v>26</v>
      </c>
      <c r="B47" s="37" t="s">
        <v>143</v>
      </c>
      <c r="C47" s="20" t="s">
        <v>144</v>
      </c>
      <c r="D47" s="66"/>
      <c r="E47" s="67">
        <f>E45-E46</f>
        <v>49974</v>
      </c>
      <c r="F47" s="67">
        <f t="shared" ref="F47:X47" si="23">F45-F46</f>
        <v>49904</v>
      </c>
      <c r="G47" s="67">
        <f t="shared" si="23"/>
        <v>49801</v>
      </c>
      <c r="H47" s="67">
        <f t="shared" si="23"/>
        <v>41054</v>
      </c>
      <c r="I47" s="67">
        <f t="shared" si="23"/>
        <v>22937</v>
      </c>
      <c r="J47" s="67">
        <f t="shared" si="23"/>
        <v>16377</v>
      </c>
      <c r="K47" s="67">
        <f t="shared" si="23"/>
        <v>16131</v>
      </c>
      <c r="L47" s="67">
        <f t="shared" si="23"/>
        <v>15850</v>
      </c>
      <c r="M47" s="67">
        <f t="shared" si="23"/>
        <v>15536</v>
      </c>
      <c r="N47" s="67">
        <f t="shared" si="23"/>
        <v>15186</v>
      </c>
      <c r="O47" s="67">
        <f t="shared" si="23"/>
        <v>17176</v>
      </c>
      <c r="P47" s="67">
        <f t="shared" si="23"/>
        <v>14339</v>
      </c>
      <c r="Q47" s="67">
        <f t="shared" si="23"/>
        <v>13890</v>
      </c>
      <c r="R47" s="67">
        <f t="shared" si="23"/>
        <v>13408</v>
      </c>
      <c r="S47" s="67">
        <f t="shared" si="23"/>
        <v>12892</v>
      </c>
      <c r="T47" s="67">
        <f t="shared" si="23"/>
        <v>8765.985944605678</v>
      </c>
      <c r="U47" s="67">
        <f t="shared" si="23"/>
        <v>11763</v>
      </c>
      <c r="V47" s="67">
        <f t="shared" si="23"/>
        <v>11150</v>
      </c>
      <c r="W47" s="67">
        <f t="shared" si="23"/>
        <v>10507</v>
      </c>
      <c r="X47" s="67">
        <f t="shared" si="23"/>
        <v>9834</v>
      </c>
    </row>
    <row r="48" spans="1:26" x14ac:dyDescent="0.2">
      <c r="A48" s="5"/>
      <c r="B48" s="37"/>
      <c r="C48" s="20" t="s">
        <v>178</v>
      </c>
      <c r="D48" s="66"/>
      <c r="E48" s="67">
        <f t="shared" ref="E48:X48" si="24">D$48+E$45</f>
        <v>58793</v>
      </c>
      <c r="F48" s="67">
        <f t="shared" si="24"/>
        <v>117504</v>
      </c>
      <c r="G48" s="67">
        <f t="shared" si="24"/>
        <v>176094</v>
      </c>
      <c r="H48" s="67">
        <f t="shared" si="24"/>
        <v>224393</v>
      </c>
      <c r="I48" s="67">
        <f t="shared" si="24"/>
        <v>251378</v>
      </c>
      <c r="J48" s="67">
        <f t="shared" si="24"/>
        <v>270646</v>
      </c>
      <c r="K48" s="67">
        <f t="shared" si="24"/>
        <v>289624</v>
      </c>
      <c r="L48" s="67">
        <f t="shared" si="24"/>
        <v>308272</v>
      </c>
      <c r="M48" s="67">
        <f t="shared" si="24"/>
        <v>326550</v>
      </c>
      <c r="N48" s="67">
        <f t="shared" si="24"/>
        <v>344417</v>
      </c>
      <c r="O48" s="67">
        <f t="shared" si="24"/>
        <v>364625</v>
      </c>
      <c r="P48" s="67">
        <f t="shared" si="24"/>
        <v>381495</v>
      </c>
      <c r="Q48" s="67">
        <f t="shared" si="24"/>
        <v>397837</v>
      </c>
      <c r="R48" s="67">
        <f t="shared" si="24"/>
        <v>413612</v>
      </c>
      <c r="S48" s="67">
        <f t="shared" si="24"/>
        <v>428780</v>
      </c>
      <c r="T48" s="67">
        <f t="shared" si="24"/>
        <v>439093.98594460567</v>
      </c>
      <c r="U48" s="67">
        <f t="shared" si="24"/>
        <v>452932.98594460567</v>
      </c>
      <c r="V48" s="67">
        <f t="shared" si="24"/>
        <v>466050.98594460567</v>
      </c>
      <c r="W48" s="67">
        <f t="shared" si="24"/>
        <v>478412.98594460567</v>
      </c>
      <c r="X48" s="67">
        <f t="shared" si="24"/>
        <v>489982.98594460567</v>
      </c>
    </row>
    <row r="49" spans="1:24" x14ac:dyDescent="0.2">
      <c r="A49" s="5"/>
      <c r="B49" s="37"/>
      <c r="C49" s="20" t="s">
        <v>146</v>
      </c>
      <c r="D49" s="66"/>
      <c r="E49" s="67">
        <f t="shared" ref="E49:X49" si="25">D$49+E$46</f>
        <v>8819</v>
      </c>
      <c r="F49" s="67">
        <f t="shared" si="25"/>
        <v>17626</v>
      </c>
      <c r="G49" s="67">
        <f t="shared" si="25"/>
        <v>26415</v>
      </c>
      <c r="H49" s="67">
        <f t="shared" si="25"/>
        <v>33660</v>
      </c>
      <c r="I49" s="67">
        <f t="shared" si="25"/>
        <v>37708</v>
      </c>
      <c r="J49" s="67">
        <f t="shared" si="25"/>
        <v>40599</v>
      </c>
      <c r="K49" s="67">
        <f t="shared" si="25"/>
        <v>43446</v>
      </c>
      <c r="L49" s="67">
        <f t="shared" si="25"/>
        <v>46244</v>
      </c>
      <c r="M49" s="67">
        <f t="shared" si="25"/>
        <v>48986</v>
      </c>
      <c r="N49" s="67">
        <f t="shared" si="25"/>
        <v>51667</v>
      </c>
      <c r="O49" s="67">
        <f t="shared" si="25"/>
        <v>54699</v>
      </c>
      <c r="P49" s="67">
        <f t="shared" si="25"/>
        <v>57230</v>
      </c>
      <c r="Q49" s="67">
        <f t="shared" si="25"/>
        <v>59682</v>
      </c>
      <c r="R49" s="67">
        <f t="shared" si="25"/>
        <v>62049</v>
      </c>
      <c r="S49" s="67">
        <f t="shared" si="25"/>
        <v>64325</v>
      </c>
      <c r="T49" s="67">
        <f t="shared" si="25"/>
        <v>65873</v>
      </c>
      <c r="U49" s="67">
        <f t="shared" si="25"/>
        <v>67949</v>
      </c>
      <c r="V49" s="67">
        <f t="shared" si="25"/>
        <v>69917</v>
      </c>
      <c r="W49" s="67">
        <f t="shared" si="25"/>
        <v>71772</v>
      </c>
      <c r="X49" s="67">
        <f t="shared" si="25"/>
        <v>73508</v>
      </c>
    </row>
    <row r="50" spans="1:24" x14ac:dyDescent="0.2">
      <c r="A50" s="5"/>
      <c r="B50" s="37"/>
      <c r="C50" s="20" t="s">
        <v>179</v>
      </c>
      <c r="D50" s="68"/>
      <c r="E50" s="67">
        <f t="shared" ref="E50:X50" si="26">D$50+E$47</f>
        <v>49974</v>
      </c>
      <c r="F50" s="67">
        <f t="shared" si="26"/>
        <v>99878</v>
      </c>
      <c r="G50" s="67">
        <f t="shared" si="26"/>
        <v>149679</v>
      </c>
      <c r="H50" s="67">
        <f t="shared" si="26"/>
        <v>190733</v>
      </c>
      <c r="I50" s="67">
        <f t="shared" si="26"/>
        <v>213670</v>
      </c>
      <c r="J50" s="67">
        <f t="shared" si="26"/>
        <v>230047</v>
      </c>
      <c r="K50" s="67">
        <f t="shared" si="26"/>
        <v>246178</v>
      </c>
      <c r="L50" s="67">
        <f t="shared" si="26"/>
        <v>262028</v>
      </c>
      <c r="M50" s="67">
        <f t="shared" si="26"/>
        <v>277564</v>
      </c>
      <c r="N50" s="67">
        <f t="shared" si="26"/>
        <v>292750</v>
      </c>
      <c r="O50" s="67">
        <f t="shared" si="26"/>
        <v>309926</v>
      </c>
      <c r="P50" s="67">
        <f t="shared" si="26"/>
        <v>324265</v>
      </c>
      <c r="Q50" s="67">
        <f t="shared" si="26"/>
        <v>338155</v>
      </c>
      <c r="R50" s="67">
        <f t="shared" si="26"/>
        <v>351563</v>
      </c>
      <c r="S50" s="67">
        <f t="shared" si="26"/>
        <v>364455</v>
      </c>
      <c r="T50" s="67">
        <f t="shared" si="26"/>
        <v>373220.98594460567</v>
      </c>
      <c r="U50" s="67">
        <f t="shared" si="26"/>
        <v>384983.98594460567</v>
      </c>
      <c r="V50" s="67">
        <f t="shared" si="26"/>
        <v>396133.98594460567</v>
      </c>
      <c r="W50" s="67">
        <f t="shared" si="26"/>
        <v>406640.98594460567</v>
      </c>
      <c r="X50" s="67">
        <f t="shared" si="26"/>
        <v>416474.98594460567</v>
      </c>
    </row>
    <row r="51" spans="1:24" x14ac:dyDescent="0.2">
      <c r="A51" s="5"/>
      <c r="B51" s="37"/>
      <c r="C51" s="30" t="s">
        <v>148</v>
      </c>
      <c r="D51" s="69"/>
      <c r="E51" s="69"/>
      <c r="F51" s="69"/>
      <c r="G51" s="69"/>
      <c r="H51" s="69"/>
      <c r="I51" s="69"/>
      <c r="J51" s="69"/>
      <c r="K51" s="69"/>
      <c r="L51" s="69"/>
      <c r="M51" s="69"/>
      <c r="N51" s="69"/>
      <c r="O51" s="69"/>
      <c r="P51" s="69"/>
      <c r="Q51" s="69"/>
      <c r="R51" s="69"/>
      <c r="S51" s="69"/>
      <c r="T51" s="69"/>
      <c r="U51" s="69"/>
      <c r="V51" s="69"/>
      <c r="W51" s="69"/>
      <c r="X51" s="69"/>
    </row>
    <row r="52" spans="1:24" x14ac:dyDescent="0.2">
      <c r="A52" s="5"/>
      <c r="B52" s="37"/>
      <c r="C52" s="31" t="s">
        <v>149</v>
      </c>
      <c r="D52" s="70"/>
      <c r="E52" s="71">
        <f>IF($E$44&gt;=0, 0, $E$44)</f>
        <v>0</v>
      </c>
      <c r="F52" s="71">
        <f>IF(AND(COUNTIF($E52:E52,0)=0,F44+E52&lt;0),F44+E52,0)</f>
        <v>0</v>
      </c>
      <c r="G52" s="71">
        <f>IF(AND(COUNTIF($E52:F52,0)=0,G44+F52&lt;0),G44+F52,0)</f>
        <v>0</v>
      </c>
      <c r="H52" s="71">
        <f>IF(AND(COUNTIF($E52:G52,0)=0,H44+G52&lt;0),H44+G52,0)</f>
        <v>0</v>
      </c>
      <c r="I52" s="71">
        <f>IF(AND(COUNTIF($E52:H52,0)=0,I44+H52&lt;0),I44+H52,0)</f>
        <v>0</v>
      </c>
      <c r="J52" s="71">
        <f>IF(AND(COUNTIF($E52:I52,0)=0,J44+I52&lt;0),J44+I52,0)</f>
        <v>0</v>
      </c>
      <c r="K52" s="71">
        <f>IF(AND(COUNTIF($E52:J52,0)=0,K44+J52&lt;0),K44+J52,0)</f>
        <v>0</v>
      </c>
      <c r="L52" s="71">
        <f>IF(AND(COUNTIF($E52:K52,0)=0,L44+K52&lt;0),L44+K52,0)</f>
        <v>0</v>
      </c>
      <c r="M52" s="71">
        <f>IF(AND(COUNTIF($E52:L52,0)=0,M44+L52&lt;0),M44+L52,0)</f>
        <v>0</v>
      </c>
      <c r="N52" s="71">
        <f>IF(AND(COUNTIF($E52:M52,0)=0,N44+M52&lt;0),N44+M52,0)</f>
        <v>0</v>
      </c>
      <c r="O52" s="71">
        <f>IF(AND(COUNTIF($E52:N52,0)=0,O44+N52&lt;0),O44+N52,0)</f>
        <v>0</v>
      </c>
      <c r="P52" s="71">
        <f>IF(AND(COUNTIF($E52:O52,0)=0,P44+O52&lt;0),P44+O52,0)</f>
        <v>0</v>
      </c>
      <c r="Q52" s="71">
        <f>IF(AND(COUNTIF($E52:P52,0)=0,Q44+P52&lt;0),Q44+P52,0)</f>
        <v>0</v>
      </c>
      <c r="R52" s="71">
        <f>IF(AND(COUNTIF($E52:Q52,0)=0,R44+Q52&lt;0),R44+Q52,0)</f>
        <v>0</v>
      </c>
      <c r="S52" s="71">
        <f>IF(AND(COUNTIF($E52:R52,0)=0,S44+R52&lt;0),S44+R52,0)</f>
        <v>0</v>
      </c>
      <c r="T52" s="71">
        <f>IF(AND(COUNTIF($E52:S52,0)=0,T44+S52&lt;0),T44+S52,0)</f>
        <v>0</v>
      </c>
      <c r="U52" s="71">
        <f>IF(AND(COUNTIF($E52:T52,0)=0,U44+T52&lt;0),U44+T52,0)</f>
        <v>0</v>
      </c>
      <c r="V52" s="71">
        <f>IF(AND(COUNTIF($E52:U52,0)=0,V44+U52&lt;0),V44+U52,0)</f>
        <v>0</v>
      </c>
      <c r="W52" s="71">
        <f>IF(AND(COUNTIF($E52:V52,0)=0,W44+V52&lt;0),W44+V52,0)</f>
        <v>0</v>
      </c>
      <c r="X52" s="71">
        <f>IF(AND(COUNTIF($E52:W52,0)=0,X44+W52&lt;0),X44+W52,0)</f>
        <v>0</v>
      </c>
    </row>
    <row r="53" spans="1:24" x14ac:dyDescent="0.2">
      <c r="A53" s="5"/>
      <c r="B53" s="37"/>
      <c r="C53" s="31" t="s">
        <v>150</v>
      </c>
      <c r="D53" s="70"/>
      <c r="E53" s="100">
        <f>('Example A RP11-RP15'!E32-E24)+('Example A RP11-RP15'!E21-E21)*(1-$E$9)*(1-E42)</f>
        <v>-4.4884902028582987</v>
      </c>
      <c r="F53" s="100">
        <f>('Example A RP11-RP15'!F32-F24)+('Example A RP11-RP15'!F21-F21)*(1-$E$9)*(1-F42)</f>
        <v>-4.4894242307166135</v>
      </c>
      <c r="G53" s="100">
        <f>('Example A RP11-RP15'!G32-G24)+('Example A RP11-RP15'!G21-G21)*(1-$E$9)*(1-G42)</f>
        <v>-4.4903082495425597</v>
      </c>
      <c r="H53" s="100">
        <f>('Example A RP11-RP15'!H32-H24)+('Example A RP11-RP15'!H21-H21)*(1-$E$9)*(1-H42)</f>
        <v>-4.4917322214104605</v>
      </c>
      <c r="I53" s="100">
        <f>('Example A RP11-RP15'!I32-I24)+('Example A RP11-RP15'!I21-I21)*(1-$E$9)*(1-I42)</f>
        <v>-4146.2017184319338</v>
      </c>
      <c r="J53" s="100">
        <f>('Example A RP11-RP15'!J32-J24)+('Example A RP11-RP15'!J21-J21)*(1-$E$9)*(1-J42)</f>
        <v>-4.4919840000000475</v>
      </c>
      <c r="K53" s="100">
        <f>('Example A RP11-RP15'!K32-K24)+('Example A RP11-RP15'!K21-K21)*(1-$E$9)*(1-K42)</f>
        <v>-4.4919840000000475</v>
      </c>
      <c r="L53" s="100">
        <f>('Example A RP11-RP15'!L32-L24)+('Example A RP11-RP15'!L21-L21)*(1-$E$9)*(1-L42)</f>
        <v>-4.4919840000000475</v>
      </c>
      <c r="M53" s="100">
        <f>('Example A RP11-RP15'!M32-M24)+('Example A RP11-RP15'!M21-M21)*(1-$E$9)*(1-M42)</f>
        <v>-4.4919840000000475</v>
      </c>
      <c r="N53" s="100">
        <f>('Example A RP11-RP15'!N32-N24)+('Example A RP11-RP15'!N21-N21)*(1-$E$9)*(1-N42)</f>
        <v>-4.4919840000000475</v>
      </c>
      <c r="O53" s="100">
        <f>('Example A RP11-RP15'!O32-O24)+('Example A RP11-RP15'!O21-O21)*(1-$E$9)*(1-O42)</f>
        <v>-4.4767909417295213</v>
      </c>
      <c r="P53" s="100">
        <f>('Example A RP11-RP15'!P32-P24)+('Example A RP11-RP15'!P21-P21)*(1-$E$9)*(1-P42)</f>
        <v>-4.4778202395014457</v>
      </c>
      <c r="Q53" s="100">
        <f>('Example A RP11-RP15'!Q32-Q24)+('Example A RP11-RP15'!Q21-Q21)*(1-$E$9)*(1-Q42)</f>
        <v>-4.4785785080027711</v>
      </c>
      <c r="R53" s="100">
        <f>('Example A RP11-RP15'!R32-R24)+('Example A RP11-RP15'!R21-R21)*(1-$E$9)*(1-R42)</f>
        <v>-4.4792966508354759</v>
      </c>
      <c r="S53" s="100">
        <f>('Example A RP11-RP15'!S32-S24)+('Example A RP11-RP15'!S21-S21)*(1-$E$9)*(1-S42)</f>
        <v>-4.4799757177892294</v>
      </c>
      <c r="T53" s="100"/>
      <c r="U53" s="100"/>
      <c r="V53" s="100"/>
      <c r="W53" s="100"/>
      <c r="X53" s="100"/>
    </row>
    <row r="54" spans="1:24" x14ac:dyDescent="0.2">
      <c r="A54" s="5"/>
      <c r="B54" s="37"/>
      <c r="C54" s="31" t="s">
        <v>151</v>
      </c>
      <c r="D54" s="70"/>
      <c r="E54" s="71">
        <f>E53+D54</f>
        <v>-4.4884902028582987</v>
      </c>
      <c r="F54" s="71">
        <f t="shared" ref="F54:I54" si="27">F53+E54</f>
        <v>-8.977914433574913</v>
      </c>
      <c r="G54" s="71">
        <f t="shared" si="27"/>
        <v>-13.468222683117473</v>
      </c>
      <c r="H54" s="71">
        <f t="shared" si="27"/>
        <v>-17.959954904527933</v>
      </c>
      <c r="I54" s="71">
        <f t="shared" si="27"/>
        <v>-4164.1616733364617</v>
      </c>
      <c r="J54" s="71">
        <f>J53+I54</f>
        <v>-4168.6536573364619</v>
      </c>
      <c r="K54" s="71">
        <f t="shared" ref="K54:N54" si="28">K53+J54</f>
        <v>-4173.1456413364622</v>
      </c>
      <c r="L54" s="71">
        <f t="shared" si="28"/>
        <v>-4177.6376253364624</v>
      </c>
      <c r="M54" s="71">
        <f t="shared" si="28"/>
        <v>-4182.1296093364626</v>
      </c>
      <c r="N54" s="71">
        <f t="shared" si="28"/>
        <v>-4186.6215933364629</v>
      </c>
      <c r="O54" s="71">
        <f t="shared" ref="O54" si="29">O53+N54</f>
        <v>-4191.0983842781925</v>
      </c>
      <c r="P54" s="71">
        <f t="shared" ref="P54" si="30">P53+O54</f>
        <v>-4195.5762045176944</v>
      </c>
      <c r="Q54" s="71">
        <f t="shared" ref="Q54" si="31">Q53+P54</f>
        <v>-4200.0547830256974</v>
      </c>
      <c r="R54" s="71">
        <f t="shared" ref="R54" si="32">R53+Q54</f>
        <v>-4204.5340796765331</v>
      </c>
      <c r="S54" s="71">
        <f t="shared" ref="S54" si="33">S53+R54</f>
        <v>-4209.014055394322</v>
      </c>
      <c r="T54" s="71"/>
      <c r="U54" s="71"/>
      <c r="V54" s="71"/>
      <c r="W54" s="71"/>
      <c r="X54" s="71"/>
    </row>
    <row r="55" spans="1:24" x14ac:dyDescent="0.2">
      <c r="A55" s="5"/>
      <c r="B55" s="37"/>
      <c r="C55" s="31" t="s">
        <v>152</v>
      </c>
      <c r="D55" s="70"/>
      <c r="E55" s="100"/>
      <c r="F55" s="71"/>
      <c r="G55" s="71"/>
      <c r="H55" s="71"/>
      <c r="I55" s="71"/>
      <c r="J55" s="71"/>
      <c r="K55" s="71"/>
      <c r="L55" s="71"/>
      <c r="M55" s="71"/>
      <c r="N55" s="71"/>
      <c r="O55" s="71"/>
      <c r="P55" s="71"/>
      <c r="Q55" s="71"/>
      <c r="R55" s="71"/>
      <c r="S55" s="71"/>
      <c r="T55" s="71">
        <f>S54</f>
        <v>-4209.014055394322</v>
      </c>
      <c r="U55" s="71"/>
      <c r="V55" s="71"/>
      <c r="W55" s="71"/>
      <c r="X55" s="71"/>
    </row>
    <row r="56" spans="1:24" x14ac:dyDescent="0.2">
      <c r="A56" s="5"/>
      <c r="B56" s="37"/>
      <c r="C56" s="31" t="s">
        <v>153</v>
      </c>
      <c r="D56" s="70"/>
      <c r="E56" s="71">
        <f t="shared" ref="E56:X56" si="34">IF(E44&lt;0,IF(E52=0,E44,0),0)</f>
        <v>0</v>
      </c>
      <c r="F56" s="71">
        <f t="shared" si="34"/>
        <v>0</v>
      </c>
      <c r="G56" s="71">
        <f t="shared" si="34"/>
        <v>0</v>
      </c>
      <c r="H56" s="71">
        <f t="shared" si="34"/>
        <v>0</v>
      </c>
      <c r="I56" s="71">
        <f t="shared" si="34"/>
        <v>0</v>
      </c>
      <c r="J56" s="71">
        <f t="shared" si="34"/>
        <v>0</v>
      </c>
      <c r="K56" s="71">
        <f t="shared" si="34"/>
        <v>0</v>
      </c>
      <c r="L56" s="71">
        <f t="shared" si="34"/>
        <v>0</v>
      </c>
      <c r="M56" s="71">
        <f t="shared" si="34"/>
        <v>0</v>
      </c>
      <c r="N56" s="71">
        <f t="shared" si="34"/>
        <v>0</v>
      </c>
      <c r="O56" s="71">
        <f t="shared" si="34"/>
        <v>0</v>
      </c>
      <c r="P56" s="71">
        <f t="shared" si="34"/>
        <v>0</v>
      </c>
      <c r="Q56" s="71">
        <f t="shared" si="34"/>
        <v>0</v>
      </c>
      <c r="R56" s="71">
        <f t="shared" si="34"/>
        <v>0</v>
      </c>
      <c r="S56" s="71">
        <f t="shared" si="34"/>
        <v>0</v>
      </c>
      <c r="T56" s="71">
        <f t="shared" si="34"/>
        <v>0</v>
      </c>
      <c r="U56" s="71">
        <f t="shared" si="34"/>
        <v>0</v>
      </c>
      <c r="V56" s="71">
        <f t="shared" si="34"/>
        <v>0</v>
      </c>
      <c r="W56" s="71">
        <f t="shared" si="34"/>
        <v>0</v>
      </c>
      <c r="X56" s="71">
        <f t="shared" si="34"/>
        <v>0</v>
      </c>
    </row>
    <row r="57" spans="1:24" x14ac:dyDescent="0.2">
      <c r="A57" s="5"/>
      <c r="B57" s="37"/>
      <c r="C57" s="32" t="s">
        <v>154</v>
      </c>
      <c r="D57" s="72"/>
      <c r="E57" s="73">
        <f>D$57+E$56</f>
        <v>0</v>
      </c>
      <c r="F57" s="73">
        <f t="shared" ref="F57:X57" si="35">E$57+F$56</f>
        <v>0</v>
      </c>
      <c r="G57" s="73">
        <f t="shared" si="35"/>
        <v>0</v>
      </c>
      <c r="H57" s="73">
        <f t="shared" si="35"/>
        <v>0</v>
      </c>
      <c r="I57" s="73">
        <f t="shared" si="35"/>
        <v>0</v>
      </c>
      <c r="J57" s="73">
        <f t="shared" si="35"/>
        <v>0</v>
      </c>
      <c r="K57" s="73">
        <f t="shared" si="35"/>
        <v>0</v>
      </c>
      <c r="L57" s="73">
        <f t="shared" si="35"/>
        <v>0</v>
      </c>
      <c r="M57" s="73">
        <f t="shared" si="35"/>
        <v>0</v>
      </c>
      <c r="N57" s="73">
        <f t="shared" si="35"/>
        <v>0</v>
      </c>
      <c r="O57" s="73">
        <f t="shared" si="35"/>
        <v>0</v>
      </c>
      <c r="P57" s="73">
        <f t="shared" si="35"/>
        <v>0</v>
      </c>
      <c r="Q57" s="73">
        <f t="shared" si="35"/>
        <v>0</v>
      </c>
      <c r="R57" s="73">
        <f t="shared" si="35"/>
        <v>0</v>
      </c>
      <c r="S57" s="73">
        <f t="shared" si="35"/>
        <v>0</v>
      </c>
      <c r="T57" s="73">
        <f t="shared" si="35"/>
        <v>0</v>
      </c>
      <c r="U57" s="73">
        <f t="shared" si="35"/>
        <v>0</v>
      </c>
      <c r="V57" s="73">
        <f t="shared" si="35"/>
        <v>0</v>
      </c>
      <c r="W57" s="73">
        <f t="shared" si="35"/>
        <v>0</v>
      </c>
      <c r="X57" s="73">
        <f t="shared" si="35"/>
        <v>0</v>
      </c>
    </row>
    <row r="58" spans="1:24" x14ac:dyDescent="0.2">
      <c r="A58" s="5"/>
      <c r="B58" s="37"/>
      <c r="C58" s="44" t="s">
        <v>155</v>
      </c>
      <c r="D58" s="74"/>
      <c r="E58" s="74"/>
      <c r="F58" s="74"/>
      <c r="G58" s="74"/>
      <c r="H58" s="74"/>
      <c r="I58" s="74"/>
      <c r="J58" s="74"/>
      <c r="K58" s="74"/>
      <c r="L58" s="74"/>
      <c r="M58" s="74"/>
      <c r="N58" s="74"/>
      <c r="O58" s="74"/>
      <c r="P58" s="74"/>
      <c r="Q58" s="74"/>
      <c r="R58" s="74"/>
      <c r="S58" s="74"/>
      <c r="T58" s="74"/>
      <c r="U58" s="74"/>
      <c r="V58" s="74"/>
      <c r="W58" s="74"/>
      <c r="X58" s="74"/>
    </row>
    <row r="59" spans="1:24" ht="17" x14ac:dyDescent="0.25">
      <c r="A59" s="5">
        <v>30</v>
      </c>
      <c r="B59" s="37" t="s">
        <v>156</v>
      </c>
      <c r="C59" s="45" t="s">
        <v>157</v>
      </c>
      <c r="D59" s="75"/>
      <c r="E59" s="74">
        <f t="shared" ref="E59:X59" si="36">IF(E44&lt;0,0,IF(E37&lt;0,0,IF(ROUNDDOWN((E37+E36)*(1-$E$9)*(1-E42),0)&gt;=E45,E45,ROUNDDOWN((E37+E36)*(1-$E$9)*(1-E42),0))))</f>
        <v>25475</v>
      </c>
      <c r="F59" s="74">
        <f t="shared" si="36"/>
        <v>25386</v>
      </c>
      <c r="G59" s="74">
        <f t="shared" si="36"/>
        <v>25259</v>
      </c>
      <c r="H59" s="74">
        <f t="shared" si="36"/>
        <v>25096</v>
      </c>
      <c r="I59" s="74">
        <f t="shared" si="36"/>
        <v>24887</v>
      </c>
      <c r="J59" s="74">
        <f t="shared" si="36"/>
        <v>19268</v>
      </c>
      <c r="K59" s="74">
        <f t="shared" si="36"/>
        <v>18978</v>
      </c>
      <c r="L59" s="74">
        <f t="shared" si="36"/>
        <v>18648</v>
      </c>
      <c r="M59" s="74">
        <f t="shared" si="36"/>
        <v>18278</v>
      </c>
      <c r="N59" s="74">
        <f t="shared" si="36"/>
        <v>17867</v>
      </c>
      <c r="O59" s="74">
        <f t="shared" si="36"/>
        <v>20208</v>
      </c>
      <c r="P59" s="74">
        <f t="shared" si="36"/>
        <v>16870</v>
      </c>
      <c r="Q59" s="74">
        <f t="shared" si="36"/>
        <v>16342</v>
      </c>
      <c r="R59" s="74">
        <f t="shared" si="36"/>
        <v>15775</v>
      </c>
      <c r="S59" s="74">
        <f t="shared" si="36"/>
        <v>15168</v>
      </c>
      <c r="T59" s="74">
        <f t="shared" si="36"/>
        <v>10313.985944605678</v>
      </c>
      <c r="U59" s="74">
        <f t="shared" si="36"/>
        <v>13839</v>
      </c>
      <c r="V59" s="74">
        <f t="shared" si="36"/>
        <v>13118</v>
      </c>
      <c r="W59" s="74">
        <f t="shared" si="36"/>
        <v>12362</v>
      </c>
      <c r="X59" s="74">
        <f t="shared" si="36"/>
        <v>11570</v>
      </c>
    </row>
    <row r="60" spans="1:24" ht="17" x14ac:dyDescent="0.25">
      <c r="A60" s="5">
        <v>32</v>
      </c>
      <c r="B60" s="37" t="s">
        <v>158</v>
      </c>
      <c r="C60" s="45" t="s">
        <v>159</v>
      </c>
      <c r="D60" s="75"/>
      <c r="E60" s="74">
        <f t="shared" ref="E60:X60" si="37">IF(E44&lt;0,0,E44-E59)</f>
        <v>33318</v>
      </c>
      <c r="F60" s="74">
        <f t="shared" si="37"/>
        <v>33325</v>
      </c>
      <c r="G60" s="74">
        <f t="shared" si="37"/>
        <v>33331</v>
      </c>
      <c r="H60" s="74">
        <f t="shared" si="37"/>
        <v>23203</v>
      </c>
      <c r="I60" s="74">
        <f t="shared" si="37"/>
        <v>2098</v>
      </c>
      <c r="J60" s="74">
        <f t="shared" si="37"/>
        <v>0</v>
      </c>
      <c r="K60" s="74">
        <f t="shared" si="37"/>
        <v>0</v>
      </c>
      <c r="L60" s="74">
        <f t="shared" si="37"/>
        <v>0</v>
      </c>
      <c r="M60" s="74">
        <f t="shared" si="37"/>
        <v>0</v>
      </c>
      <c r="N60" s="74">
        <f t="shared" si="37"/>
        <v>0</v>
      </c>
      <c r="O60" s="74">
        <f t="shared" si="37"/>
        <v>0</v>
      </c>
      <c r="P60" s="74">
        <f t="shared" si="37"/>
        <v>0</v>
      </c>
      <c r="Q60" s="74">
        <f t="shared" si="37"/>
        <v>0</v>
      </c>
      <c r="R60" s="74">
        <f t="shared" si="37"/>
        <v>0</v>
      </c>
      <c r="S60" s="74">
        <f t="shared" si="37"/>
        <v>0</v>
      </c>
      <c r="T60" s="74">
        <f t="shared" si="37"/>
        <v>4209.014055394322</v>
      </c>
      <c r="U60" s="74">
        <f t="shared" si="37"/>
        <v>0</v>
      </c>
      <c r="V60" s="74">
        <f t="shared" si="37"/>
        <v>0</v>
      </c>
      <c r="W60" s="74">
        <f t="shared" si="37"/>
        <v>0</v>
      </c>
      <c r="X60" s="74">
        <f t="shared" si="37"/>
        <v>0</v>
      </c>
    </row>
    <row r="61" spans="1:24" ht="14.25" customHeight="1" x14ac:dyDescent="0.2">
      <c r="A61" s="5"/>
      <c r="B61" s="34"/>
      <c r="C61" s="29"/>
      <c r="D61" s="76"/>
      <c r="E61" s="76"/>
      <c r="F61" s="76"/>
      <c r="G61" s="76"/>
      <c r="H61" s="76"/>
      <c r="I61" s="76"/>
      <c r="J61" s="76"/>
      <c r="K61" s="76"/>
      <c r="L61" s="76"/>
      <c r="M61" s="76"/>
      <c r="N61" s="76"/>
      <c r="O61" s="76"/>
      <c r="P61" s="76"/>
      <c r="Q61" s="76"/>
      <c r="R61" s="76"/>
      <c r="S61" s="76"/>
      <c r="T61" s="76"/>
      <c r="U61" s="76"/>
      <c r="V61" s="76"/>
      <c r="W61" s="76"/>
      <c r="X61" s="76"/>
    </row>
    <row r="62" spans="1:24" ht="16" thickBot="1" x14ac:dyDescent="0.25">
      <c r="A62" s="5"/>
      <c r="B62" s="112"/>
      <c r="C62" s="6" t="s">
        <v>160</v>
      </c>
      <c r="D62" s="6" t="s">
        <v>161</v>
      </c>
      <c r="E62" s="113"/>
      <c r="F62" s="113"/>
      <c r="G62" s="113"/>
      <c r="H62" s="113"/>
      <c r="I62" s="113"/>
      <c r="J62" s="113"/>
      <c r="K62" s="113"/>
      <c r="L62" s="113"/>
      <c r="M62" s="113"/>
      <c r="N62" s="113"/>
      <c r="O62" s="113"/>
      <c r="P62" s="113"/>
      <c r="Q62" s="113"/>
      <c r="R62" s="113"/>
      <c r="S62" s="113"/>
      <c r="T62" s="113"/>
      <c r="U62" s="113"/>
      <c r="V62" s="113"/>
      <c r="W62" s="113"/>
      <c r="X62" s="113"/>
    </row>
    <row r="63" spans="1:24" ht="18" hidden="1" outlineLevel="1" thickTop="1" x14ac:dyDescent="0.25">
      <c r="A63" s="5">
        <v>27</v>
      </c>
      <c r="B63" s="37" t="s">
        <v>162</v>
      </c>
      <c r="C63" s="114" t="s">
        <v>163</v>
      </c>
      <c r="D63" s="115">
        <f>YEAR(D16)</f>
        <v>2020</v>
      </c>
      <c r="E63" s="116">
        <f>IF(YEAR(E$16)=$D63,E44,ROUND(E$44/_xlfn.DAYS(E$16,D$16)*IF(YEAR(D$16)=$D63,IF(YEAR(E$16)=$D63,_xlfn.DAYS(E$16,D$16),_xlfn.DAYS(DATE($D63,12,31),D$16)+1),IF(AND(YEAR(D$16)&lt;$D63,$D63&lt;YEAR(E$16)),_xlfn.DAYS(DATE($D63,12,31),DATE($D63,1,1))+1,0)),0))</f>
        <v>17396</v>
      </c>
      <c r="F63" s="116">
        <f t="shared" ref="F63:X63" si="38">IF(YEAR(F$16)=$D63,F44,ROUND(F$44/_xlfn.DAYS(F$16,E$16)*IF(YEAR(E$16+1)=$D63,_xlfn.DAYS(DATE($D63,12,31),E$16)+1,IF(AND(YEAR(E$16)&lt;$D63,$D63&lt;YEAR(F$16)),_xlfn.DAYS(DATE($D63,12,31),DATE($D63,1,1))+1,0)),0))</f>
        <v>0</v>
      </c>
      <c r="G63" s="116">
        <f t="shared" si="38"/>
        <v>0</v>
      </c>
      <c r="H63" s="116">
        <f t="shared" si="38"/>
        <v>0</v>
      </c>
      <c r="I63" s="116">
        <f t="shared" si="38"/>
        <v>0</v>
      </c>
      <c r="J63" s="116">
        <f t="shared" si="38"/>
        <v>0</v>
      </c>
      <c r="K63" s="116">
        <f t="shared" si="38"/>
        <v>0</v>
      </c>
      <c r="L63" s="116">
        <f t="shared" si="38"/>
        <v>0</v>
      </c>
      <c r="M63" s="116">
        <f t="shared" si="38"/>
        <v>0</v>
      </c>
      <c r="N63" s="116">
        <f t="shared" si="38"/>
        <v>0</v>
      </c>
      <c r="O63" s="116">
        <f t="shared" si="38"/>
        <v>0</v>
      </c>
      <c r="P63" s="116">
        <f t="shared" si="38"/>
        <v>0</v>
      </c>
      <c r="Q63" s="116">
        <f t="shared" si="38"/>
        <v>0</v>
      </c>
      <c r="R63" s="116">
        <f t="shared" si="38"/>
        <v>0</v>
      </c>
      <c r="S63" s="116">
        <f t="shared" si="38"/>
        <v>0</v>
      </c>
      <c r="T63" s="116">
        <f t="shared" si="38"/>
        <v>0</v>
      </c>
      <c r="U63" s="116">
        <f t="shared" si="38"/>
        <v>0</v>
      </c>
      <c r="V63" s="116">
        <f t="shared" si="38"/>
        <v>0</v>
      </c>
      <c r="W63" s="116">
        <f t="shared" si="38"/>
        <v>0</v>
      </c>
      <c r="X63" s="116">
        <f t="shared" si="38"/>
        <v>0</v>
      </c>
    </row>
    <row r="64" spans="1:24" ht="17" hidden="1" outlineLevel="1" x14ac:dyDescent="0.25">
      <c r="A64" s="5">
        <v>28</v>
      </c>
      <c r="B64" s="129" t="s">
        <v>164</v>
      </c>
      <c r="C64" s="114" t="s">
        <v>165</v>
      </c>
      <c r="D64" s="115">
        <f>D63</f>
        <v>2020</v>
      </c>
      <c r="E64" s="116">
        <f>IF(YEAR(E$16)=$D64,E46,ROUND(E$46/_xlfn.DAYS(E$16,D$16)*IF(YEAR(D$16)=$D64,IF(YEAR(E$16)=$D64,_xlfn.DAYS(E$16,D$16),_xlfn.DAYS(DATE($D64,12,31),D$16)+1),IF(AND(YEAR(D$16)&lt;$D64,$D64&lt;YEAR(E$16)),_xlfn.DAYS(DATE($D64,12,31),DATE($D64,1,1))+1,0)),0))</f>
        <v>2609</v>
      </c>
      <c r="F64" s="116">
        <f t="shared" ref="F64:X64" si="39">IF(YEAR(F$16)=$D64,F46,ROUND(F$46/_xlfn.DAYS(F$16,E$16)*IF(YEAR(E$16+1)=$D64,_xlfn.DAYS(DATE($D64,12,31),E$16)+1,IF(AND(YEAR(E$16)&lt;$D64,$D64&lt;YEAR(F$16)),_xlfn.DAYS(DATE($D64,12,31),DATE($D64,1,1))+1,0)),0))</f>
        <v>0</v>
      </c>
      <c r="G64" s="116">
        <f t="shared" si="39"/>
        <v>0</v>
      </c>
      <c r="H64" s="116">
        <f t="shared" si="39"/>
        <v>0</v>
      </c>
      <c r="I64" s="116">
        <f t="shared" si="39"/>
        <v>0</v>
      </c>
      <c r="J64" s="116">
        <f t="shared" si="39"/>
        <v>0</v>
      </c>
      <c r="K64" s="116">
        <f t="shared" si="39"/>
        <v>0</v>
      </c>
      <c r="L64" s="116">
        <f t="shared" si="39"/>
        <v>0</v>
      </c>
      <c r="M64" s="116">
        <f t="shared" si="39"/>
        <v>0</v>
      </c>
      <c r="N64" s="116">
        <f t="shared" si="39"/>
        <v>0</v>
      </c>
      <c r="O64" s="116">
        <f t="shared" si="39"/>
        <v>0</v>
      </c>
      <c r="P64" s="116">
        <f t="shared" si="39"/>
        <v>0</v>
      </c>
      <c r="Q64" s="116">
        <f t="shared" si="39"/>
        <v>0</v>
      </c>
      <c r="R64" s="116">
        <f t="shared" si="39"/>
        <v>0</v>
      </c>
      <c r="S64" s="116">
        <f t="shared" si="39"/>
        <v>0</v>
      </c>
      <c r="T64" s="116">
        <f t="shared" si="39"/>
        <v>0</v>
      </c>
      <c r="U64" s="116">
        <f t="shared" si="39"/>
        <v>0</v>
      </c>
      <c r="V64" s="116">
        <f t="shared" si="39"/>
        <v>0</v>
      </c>
      <c r="W64" s="116">
        <f t="shared" si="39"/>
        <v>0</v>
      </c>
      <c r="X64" s="116">
        <f t="shared" si="39"/>
        <v>0</v>
      </c>
    </row>
    <row r="65" spans="1:24" ht="17" hidden="1" outlineLevel="1" x14ac:dyDescent="0.25">
      <c r="A65" s="5">
        <v>29</v>
      </c>
      <c r="B65" s="129" t="s">
        <v>166</v>
      </c>
      <c r="C65" s="114" t="s">
        <v>167</v>
      </c>
      <c r="D65" s="115">
        <f>D64</f>
        <v>2020</v>
      </c>
      <c r="E65" s="116">
        <f>E63-E64</f>
        <v>14787</v>
      </c>
      <c r="F65" s="116">
        <f t="shared" ref="F65:X65" si="40">F63-F64</f>
        <v>0</v>
      </c>
      <c r="G65" s="116">
        <f t="shared" si="40"/>
        <v>0</v>
      </c>
      <c r="H65" s="116">
        <f t="shared" si="40"/>
        <v>0</v>
      </c>
      <c r="I65" s="116">
        <f t="shared" si="40"/>
        <v>0</v>
      </c>
      <c r="J65" s="116">
        <f t="shared" si="40"/>
        <v>0</v>
      </c>
      <c r="K65" s="116">
        <f t="shared" si="40"/>
        <v>0</v>
      </c>
      <c r="L65" s="116">
        <f t="shared" si="40"/>
        <v>0</v>
      </c>
      <c r="M65" s="116">
        <f t="shared" si="40"/>
        <v>0</v>
      </c>
      <c r="N65" s="116">
        <f t="shared" si="40"/>
        <v>0</v>
      </c>
      <c r="O65" s="116">
        <f t="shared" si="40"/>
        <v>0</v>
      </c>
      <c r="P65" s="116">
        <f t="shared" si="40"/>
        <v>0</v>
      </c>
      <c r="Q65" s="116">
        <f t="shared" si="40"/>
        <v>0</v>
      </c>
      <c r="R65" s="116">
        <f t="shared" si="40"/>
        <v>0</v>
      </c>
      <c r="S65" s="116">
        <f t="shared" si="40"/>
        <v>0</v>
      </c>
      <c r="T65" s="116">
        <f t="shared" si="40"/>
        <v>0</v>
      </c>
      <c r="U65" s="116">
        <f t="shared" si="40"/>
        <v>0</v>
      </c>
      <c r="V65" s="116">
        <f t="shared" si="40"/>
        <v>0</v>
      </c>
      <c r="W65" s="116">
        <f t="shared" si="40"/>
        <v>0</v>
      </c>
      <c r="X65" s="116">
        <f t="shared" si="40"/>
        <v>0</v>
      </c>
    </row>
    <row r="66" spans="1:24" ht="17" hidden="1" outlineLevel="1" x14ac:dyDescent="0.25">
      <c r="A66" s="5">
        <v>31</v>
      </c>
      <c r="B66" s="129" t="s">
        <v>168</v>
      </c>
      <c r="C66" s="114" t="s">
        <v>169</v>
      </c>
      <c r="D66" s="115">
        <f>D65</f>
        <v>2020</v>
      </c>
      <c r="E66" s="116">
        <f>IF(YEAR(E$16)=$D66,E59,ROUND(E$59/_xlfn.DAYS(E$16,D$16)*IF(YEAR(D$16)=$D66,IF(YEAR(E$16)=$D66,_xlfn.DAYS(E$16,D$16),_xlfn.DAYS(DATE($D66,12,31),D$16)+1),IF(AND(YEAR(D$16)&lt;$D66,$D66&lt;YEAR(E$16)),_xlfn.DAYS(DATE($D66,12,31),DATE($D66,1,1))+1,0)),0))</f>
        <v>7538</v>
      </c>
      <c r="F66" s="116">
        <f t="shared" ref="F66:X66" si="41">IF(YEAR(F$16)=$D66,F59,ROUND(F$59/_xlfn.DAYS(F$16,E$16)*IF(YEAR(E$16+1)=$D66,_xlfn.DAYS(DATE($D66,12,31),E$16)+1,IF(AND(YEAR(E$16)&lt;$D66,$D66&lt;YEAR(F$16)),_xlfn.DAYS(DATE($D66,12,31),DATE($D66,1,1))+1,0)),0))</f>
        <v>0</v>
      </c>
      <c r="G66" s="116">
        <f t="shared" si="41"/>
        <v>0</v>
      </c>
      <c r="H66" s="116">
        <f t="shared" si="41"/>
        <v>0</v>
      </c>
      <c r="I66" s="116">
        <f t="shared" si="41"/>
        <v>0</v>
      </c>
      <c r="J66" s="116">
        <f t="shared" si="41"/>
        <v>0</v>
      </c>
      <c r="K66" s="116">
        <f t="shared" si="41"/>
        <v>0</v>
      </c>
      <c r="L66" s="116">
        <f t="shared" si="41"/>
        <v>0</v>
      </c>
      <c r="M66" s="116">
        <f t="shared" si="41"/>
        <v>0</v>
      </c>
      <c r="N66" s="116">
        <f t="shared" si="41"/>
        <v>0</v>
      </c>
      <c r="O66" s="116">
        <f t="shared" si="41"/>
        <v>0</v>
      </c>
      <c r="P66" s="116">
        <f t="shared" si="41"/>
        <v>0</v>
      </c>
      <c r="Q66" s="116">
        <f t="shared" si="41"/>
        <v>0</v>
      </c>
      <c r="R66" s="116">
        <f t="shared" si="41"/>
        <v>0</v>
      </c>
      <c r="S66" s="116">
        <f t="shared" si="41"/>
        <v>0</v>
      </c>
      <c r="T66" s="116">
        <f t="shared" si="41"/>
        <v>0</v>
      </c>
      <c r="U66" s="116">
        <f t="shared" si="41"/>
        <v>0</v>
      </c>
      <c r="V66" s="116">
        <f t="shared" si="41"/>
        <v>0</v>
      </c>
      <c r="W66" s="116">
        <f t="shared" si="41"/>
        <v>0</v>
      </c>
      <c r="X66" s="116">
        <f t="shared" si="41"/>
        <v>0</v>
      </c>
    </row>
    <row r="67" spans="1:24" ht="17" hidden="1" outlineLevel="1" x14ac:dyDescent="0.25">
      <c r="A67" s="5">
        <v>33</v>
      </c>
      <c r="B67" s="129" t="s">
        <v>170</v>
      </c>
      <c r="C67" s="117" t="s">
        <v>171</v>
      </c>
      <c r="D67" s="118">
        <f>D66</f>
        <v>2020</v>
      </c>
      <c r="E67" s="119">
        <f>E63-E66</f>
        <v>9858</v>
      </c>
      <c r="F67" s="119">
        <f t="shared" ref="F67:X67" si="42">F63-F66</f>
        <v>0</v>
      </c>
      <c r="G67" s="119">
        <f t="shared" si="42"/>
        <v>0</v>
      </c>
      <c r="H67" s="119">
        <f t="shared" si="42"/>
        <v>0</v>
      </c>
      <c r="I67" s="119">
        <f t="shared" si="42"/>
        <v>0</v>
      </c>
      <c r="J67" s="119">
        <f t="shared" si="42"/>
        <v>0</v>
      </c>
      <c r="K67" s="119">
        <f t="shared" si="42"/>
        <v>0</v>
      </c>
      <c r="L67" s="119">
        <f t="shared" si="42"/>
        <v>0</v>
      </c>
      <c r="M67" s="119">
        <f t="shared" si="42"/>
        <v>0</v>
      </c>
      <c r="N67" s="119">
        <f t="shared" si="42"/>
        <v>0</v>
      </c>
      <c r="O67" s="119">
        <f t="shared" si="42"/>
        <v>0</v>
      </c>
      <c r="P67" s="119">
        <f t="shared" si="42"/>
        <v>0</v>
      </c>
      <c r="Q67" s="119">
        <f t="shared" si="42"/>
        <v>0</v>
      </c>
      <c r="R67" s="119">
        <f t="shared" si="42"/>
        <v>0</v>
      </c>
      <c r="S67" s="119">
        <f t="shared" si="42"/>
        <v>0</v>
      </c>
      <c r="T67" s="119">
        <f t="shared" si="42"/>
        <v>0</v>
      </c>
      <c r="U67" s="119">
        <f t="shared" si="42"/>
        <v>0</v>
      </c>
      <c r="V67" s="119">
        <f t="shared" si="42"/>
        <v>0</v>
      </c>
      <c r="W67" s="119">
        <f t="shared" si="42"/>
        <v>0</v>
      </c>
      <c r="X67" s="119">
        <f t="shared" si="42"/>
        <v>0</v>
      </c>
    </row>
    <row r="68" spans="1:24" ht="17" hidden="1" outlineLevel="1" x14ac:dyDescent="0.25">
      <c r="A68" s="5">
        <v>27</v>
      </c>
      <c r="B68" s="37" t="s">
        <v>162</v>
      </c>
      <c r="C68" s="120" t="s">
        <v>163</v>
      </c>
      <c r="D68" s="121">
        <f t="shared" ref="D68:D77" si="43">D63+1</f>
        <v>2021</v>
      </c>
      <c r="E68" s="122" cm="1">
        <f t="array" ref="E68">IF(YEAR(E$16)=$D68, E$44-SUM(_xlfn._xlws.FILTER(E$63:E67,MOD(_xlfn.SEQUENCE(ROWS(E$63:E67)),5)=1)),ROUND(E$44/_xlfn.DAYS(E$16,D$16)*IF(YEAR(D$16+1)=$D68,_xlfn.DAYS(DATE($D68,12,31),D$16)+1,IF(AND(YEAR(D$16+1)&lt;$D68,$D68&lt;YEAR(E$16)),_xlfn.DAYS(DATE($D68,12,31),DATE($D68,1,1))+1,0)),0))</f>
        <v>41397</v>
      </c>
      <c r="F68" s="122" cm="1">
        <f t="array" ref="F68">IF(YEAR(F$16)=$D68, F$44-SUM(_xlfn._xlws.FILTER(F$63:F67,MOD(_xlfn.SEQUENCE(ROWS(F$63:F67)),5)=1)),ROUND(F$44/_xlfn.DAYS(F$16,E$16)*IF(YEAR(E$16+1)=$D68,_xlfn.DAYS(DATE($D68,12,31),E$16)+1,IF(AND(YEAR(E$16+1)&lt;$D68,$D68&lt;YEAR(F$16)),_xlfn.DAYS(DATE($D68,12,31),DATE($D68,1,1))+1,0)),0))</f>
        <v>17372</v>
      </c>
      <c r="G68" s="122" cm="1">
        <f t="array" ref="G68">IF(YEAR(G$16)=$D68, G$44-SUM(_xlfn._xlws.FILTER(G$63:G67,MOD(_xlfn.SEQUENCE(ROWS(G$63:G67)),5)=1)),ROUND(G$44/_xlfn.DAYS(G$16,F$16)*IF(YEAR(F$16+1)=$D68,_xlfn.DAYS(DATE($D68,12,31),F$16)+1,IF(AND(YEAR(F$16+1)&lt;$D68,$D68&lt;YEAR(G$16)),_xlfn.DAYS(DATE($D68,12,31),DATE($D68,1,1))+1,0)),0))</f>
        <v>0</v>
      </c>
      <c r="H68" s="122" cm="1">
        <f t="array" ref="H68">IF(YEAR(H$16)=$D68, H$44-SUM(_xlfn._xlws.FILTER(H$63:H67,MOD(_xlfn.SEQUENCE(ROWS(H$63:H67)),5)=1)),ROUND(H$44/_xlfn.DAYS(H$16,G$16)*IF(YEAR(G$16+1)=$D68,_xlfn.DAYS(DATE($D68,12,31),G$16)+1,IF(AND(YEAR(G$16+1)&lt;$D68,$D68&lt;YEAR(H$16)),_xlfn.DAYS(DATE($D68,12,31),DATE($D68,1,1))+1,0)),0))</f>
        <v>0</v>
      </c>
      <c r="I68" s="122" cm="1">
        <f t="array" ref="I68">IF(YEAR(I$16)=$D68, I$44-SUM(_xlfn._xlws.FILTER(I$63:I67,MOD(_xlfn.SEQUENCE(ROWS(I$63:I67)),5)=1)),ROUND(I$44/_xlfn.DAYS(I$16,H$16)*IF(YEAR(H$16+1)=$D68,_xlfn.DAYS(DATE($D68,12,31),H$16)+1,IF(AND(YEAR(H$16+1)&lt;$D68,$D68&lt;YEAR(I$16)),_xlfn.DAYS(DATE($D68,12,31),DATE($D68,1,1))+1,0)),0))</f>
        <v>0</v>
      </c>
      <c r="J68" s="122" cm="1">
        <f t="array" ref="J68">IF(YEAR(J$16)=$D68, J$44-SUM(_xlfn._xlws.FILTER(J$63:J67,MOD(_xlfn.SEQUENCE(ROWS(J$63:J67)),5)=1)),ROUND(J$44/_xlfn.DAYS(J$16,I$16)*IF(YEAR(I$16+1)=$D68,_xlfn.DAYS(DATE($D68,12,31),I$16)+1,IF(AND(YEAR(I$16+1)&lt;$D68,$D68&lt;YEAR(J$16)),_xlfn.DAYS(DATE($D68,12,31),DATE($D68,1,1))+1,0)),0))</f>
        <v>0</v>
      </c>
      <c r="K68" s="122" cm="1">
        <f t="array" ref="K68">IF(YEAR(K$16)=$D68, K$44-SUM(_xlfn._xlws.FILTER(K$63:K67,MOD(_xlfn.SEQUENCE(ROWS(K$63:K67)),5)=1)),ROUND(K$44/_xlfn.DAYS(K$16,J$16)*IF(YEAR(J$16+1)=$D68,_xlfn.DAYS(DATE($D68,12,31),J$16)+1,IF(AND(YEAR(J$16+1)&lt;$D68,$D68&lt;YEAR(K$16)),_xlfn.DAYS(DATE($D68,12,31),DATE($D68,1,1))+1,0)),0))</f>
        <v>0</v>
      </c>
      <c r="L68" s="122" cm="1">
        <f t="array" ref="L68">IF(YEAR(L$16)=$D68, L$44-SUM(_xlfn._xlws.FILTER(L$63:L67,MOD(_xlfn.SEQUENCE(ROWS(L$63:L67)),5)=1)),ROUND(L$44/_xlfn.DAYS(L$16,K$16)*IF(YEAR(K$16+1)=$D68,_xlfn.DAYS(DATE($D68,12,31),K$16)+1,IF(AND(YEAR(K$16+1)&lt;$D68,$D68&lt;YEAR(L$16)),_xlfn.DAYS(DATE($D68,12,31),DATE($D68,1,1))+1,0)),0))</f>
        <v>0</v>
      </c>
      <c r="M68" s="122" cm="1">
        <f t="array" ref="M68">IF(YEAR(M$16)=$D68, M$44-SUM(_xlfn._xlws.FILTER(M$63:M67,MOD(_xlfn.SEQUENCE(ROWS(M$63:M67)),5)=1)),ROUND(M$44/_xlfn.DAYS(M$16,L$16)*IF(YEAR(L$16+1)=$D68,_xlfn.DAYS(DATE($D68,12,31),L$16)+1,IF(AND(YEAR(L$16+1)&lt;$D68,$D68&lt;YEAR(M$16)),_xlfn.DAYS(DATE($D68,12,31),DATE($D68,1,1))+1,0)),0))</f>
        <v>0</v>
      </c>
      <c r="N68" s="122" cm="1">
        <f t="array" ref="N68">IF(YEAR(N$16)=$D68, N$44-SUM(_xlfn._xlws.FILTER(N$63:N67,MOD(_xlfn.SEQUENCE(ROWS(N$63:N67)),5)=1)),ROUND(N$44/_xlfn.DAYS(N$16,M$16)*IF(YEAR(M$16+1)=$D68,_xlfn.DAYS(DATE($D68,12,31),M$16)+1,IF(AND(YEAR(M$16+1)&lt;$D68,$D68&lt;YEAR(N$16)),_xlfn.DAYS(DATE($D68,12,31),DATE($D68,1,1))+1,0)),0))</f>
        <v>0</v>
      </c>
      <c r="O68" s="122" cm="1">
        <f t="array" ref="O68">IF(YEAR(O$16)=$D68, O$44-SUM(_xlfn._xlws.FILTER(O$63:O67,MOD(_xlfn.SEQUENCE(ROWS(O$63:O67)),5)=1)),ROUND(O$44/_xlfn.DAYS(O$16,N$16)*IF(YEAR(N$16+1)=$D68,_xlfn.DAYS(DATE($D68,12,31),N$16)+1,IF(AND(YEAR(N$16+1)&lt;$D68,$D68&lt;YEAR(O$16)),_xlfn.DAYS(DATE($D68,12,31),DATE($D68,1,1))+1,0)),0))</f>
        <v>0</v>
      </c>
      <c r="P68" s="122" cm="1">
        <f t="array" ref="P68">IF(YEAR(P$16)=$D68, P$44-SUM(_xlfn._xlws.FILTER(P$63:P67,MOD(_xlfn.SEQUENCE(ROWS(P$63:P67)),5)=1)),ROUND(P$44/_xlfn.DAYS(P$16,O$16)*IF(YEAR(O$16+1)=$D68,_xlfn.DAYS(DATE($D68,12,31),O$16)+1,IF(AND(YEAR(O$16+1)&lt;$D68,$D68&lt;YEAR(P$16)),_xlfn.DAYS(DATE($D68,12,31),DATE($D68,1,1))+1,0)),0))</f>
        <v>0</v>
      </c>
      <c r="Q68" s="122" cm="1">
        <f t="array" ref="Q68">IF(YEAR(Q$16)=$D68, Q$44-SUM(_xlfn._xlws.FILTER(Q$63:Q67,MOD(_xlfn.SEQUENCE(ROWS(Q$63:Q67)),5)=1)),ROUND(Q$44/_xlfn.DAYS(Q$16,P$16)*IF(YEAR(P$16+1)=$D68,_xlfn.DAYS(DATE($D68,12,31),P$16)+1,IF(AND(YEAR(P$16+1)&lt;$D68,$D68&lt;YEAR(Q$16)),_xlfn.DAYS(DATE($D68,12,31),DATE($D68,1,1))+1,0)),0))</f>
        <v>0</v>
      </c>
      <c r="R68" s="122" cm="1">
        <f t="array" ref="R68">IF(YEAR(R$16)=$D68, R$44-SUM(_xlfn._xlws.FILTER(R$63:R67,MOD(_xlfn.SEQUENCE(ROWS(R$63:R67)),5)=1)),ROUND(R$44/_xlfn.DAYS(R$16,Q$16)*IF(YEAR(Q$16+1)=$D68,_xlfn.DAYS(DATE($D68,12,31),Q$16)+1,IF(AND(YEAR(Q$16+1)&lt;$D68,$D68&lt;YEAR(R$16)),_xlfn.DAYS(DATE($D68,12,31),DATE($D68,1,1))+1,0)),0))</f>
        <v>0</v>
      </c>
      <c r="S68" s="122" cm="1">
        <f t="array" ref="S68">IF(YEAR(S$16)=$D68, S$44-SUM(_xlfn._xlws.FILTER(S$63:S67,MOD(_xlfn.SEQUENCE(ROWS(S$63:S67)),5)=1)),ROUND(S$44/_xlfn.DAYS(S$16,R$16)*IF(YEAR(R$16+1)=$D68,_xlfn.DAYS(DATE($D68,12,31),R$16)+1,IF(AND(YEAR(R$16+1)&lt;$D68,$D68&lt;YEAR(S$16)),_xlfn.DAYS(DATE($D68,12,31),DATE($D68,1,1))+1,0)),0))</f>
        <v>0</v>
      </c>
      <c r="T68" s="122" cm="1">
        <f t="array" ref="T68">IF(YEAR(T$16)=$D68, T$44-SUM(_xlfn._xlws.FILTER(T$63:T67,MOD(_xlfn.SEQUENCE(ROWS(T$63:T67)),5)=1)),ROUND(T$44/_xlfn.DAYS(T$16,S$16)*IF(YEAR(S$16+1)=$D68,_xlfn.DAYS(DATE($D68,12,31),S$16)+1,IF(AND(YEAR(S$16+1)&lt;$D68,$D68&lt;YEAR(T$16)),_xlfn.DAYS(DATE($D68,12,31),DATE($D68,1,1))+1,0)),0))</f>
        <v>0</v>
      </c>
      <c r="U68" s="122" cm="1">
        <f t="array" ref="U68">IF(YEAR(U$16)=$D68, U$44-SUM(_xlfn._xlws.FILTER(U$63:U67,MOD(_xlfn.SEQUENCE(ROWS(U$63:U67)),5)=1)),ROUND(U$44/_xlfn.DAYS(U$16,T$16)*IF(YEAR(T$16+1)=$D68,_xlfn.DAYS(DATE($D68,12,31),T$16)+1,IF(AND(YEAR(T$16+1)&lt;$D68,$D68&lt;YEAR(U$16)),_xlfn.DAYS(DATE($D68,12,31),DATE($D68,1,1))+1,0)),0))</f>
        <v>0</v>
      </c>
      <c r="V68" s="122" cm="1">
        <f t="array" ref="V68">IF(YEAR(V$16)=$D68, V$44-SUM(_xlfn._xlws.FILTER(V$63:V67,MOD(_xlfn.SEQUENCE(ROWS(V$63:V67)),5)=1)),ROUND(V$44/_xlfn.DAYS(V$16,U$16)*IF(YEAR(U$16+1)=$D68,_xlfn.DAYS(DATE($D68,12,31),U$16)+1,IF(AND(YEAR(U$16+1)&lt;$D68,$D68&lt;YEAR(V$16)),_xlfn.DAYS(DATE($D68,12,31),DATE($D68,1,1))+1,0)),0))</f>
        <v>0</v>
      </c>
      <c r="W68" s="122" cm="1">
        <f t="array" ref="W68">IF(YEAR(W$16)=$D68, W$44-SUM(_xlfn._xlws.FILTER(W$63:W67,MOD(_xlfn.SEQUENCE(ROWS(W$63:W67)),5)=1)),ROUND(W$44/_xlfn.DAYS(W$16,V$16)*IF(YEAR(V$16+1)=$D68,_xlfn.DAYS(DATE($D68,12,31),V$16)+1,IF(AND(YEAR(V$16+1)&lt;$D68,$D68&lt;YEAR(W$16)),_xlfn.DAYS(DATE($D68,12,31),DATE($D68,1,1))+1,0)),0))</f>
        <v>0</v>
      </c>
      <c r="X68" s="122" cm="1">
        <f t="array" ref="X68">IF(YEAR(X$16)=$D68, X$44-SUM(_xlfn._xlws.FILTER(X$63:X67,MOD(_xlfn.SEQUENCE(ROWS(X$63:X67)),5)=1)),ROUND(X$44/_xlfn.DAYS(X$16,W$16)*IF(YEAR(W$16+1)=$D68,_xlfn.DAYS(DATE($D68,12,31),W$16)+1,IF(AND(YEAR(W$16+1)&lt;$D68,$D68&lt;YEAR(X$16)),_xlfn.DAYS(DATE($D68,12,31),DATE($D68,1,1))+1,0)),0))</f>
        <v>0</v>
      </c>
    </row>
    <row r="69" spans="1:24" ht="17" hidden="1" outlineLevel="1" x14ac:dyDescent="0.25">
      <c r="A69" s="5">
        <v>28</v>
      </c>
      <c r="B69" s="129" t="s">
        <v>164</v>
      </c>
      <c r="C69" s="120" t="s">
        <v>165</v>
      </c>
      <c r="D69" s="121">
        <f t="shared" si="43"/>
        <v>2021</v>
      </c>
      <c r="E69" s="122" cm="1">
        <f t="array" ref="E69">IF(YEAR(E$16)=$D69, E$46-SUM(_xlfn._xlws.FILTER(E$63:E68,MOD(_xlfn.SEQUENCE(ROWS(E$63:E68)),5)=2)),ROUND(E$46/_xlfn.DAYS(E$16,D$16)*IF(YEAR(D$16+1)=$D69,_xlfn.DAYS(DATE($D69,12,31),D$16)+1,IF(AND(YEAR(D$16+1)&lt;$D69,$D69&lt;YEAR(E$16)),_xlfn.DAYS(DATE($D69,12,31),DATE($D69,1,1))+1,0)),0))</f>
        <v>6210</v>
      </c>
      <c r="F69" s="122" cm="1">
        <f t="array" ref="F69">IF(YEAR(F$16)=$D69, F$46-SUM(_xlfn._xlws.FILTER(F$63:F68,MOD(_xlfn.SEQUENCE(ROWS(F$63:F68)),5)=2)),ROUND(F$46/_xlfn.DAYS(F$16,E$16)*IF(YEAR(E$16+1)=$D69,_xlfn.DAYS(DATE($D69,12,31),E$16)+1,IF(AND(YEAR(E$16+1)&lt;$D69,$D69&lt;YEAR(F$16)),_xlfn.DAYS(DATE($D69,12,31),DATE($D69,1,1))+1,0)),0))</f>
        <v>2606</v>
      </c>
      <c r="G69" s="122" cm="1">
        <f t="array" ref="G69">IF(YEAR(G$16)=$D69, G$46-SUM(_xlfn._xlws.FILTER(G$63:G68,MOD(_xlfn.SEQUENCE(ROWS(G$63:G68)),5)=2)),ROUND(G$46/_xlfn.DAYS(G$16,F$16)*IF(YEAR(F$16+1)=$D69,_xlfn.DAYS(DATE($D69,12,31),F$16)+1,IF(AND(YEAR(F$16+1)&lt;$D69,$D69&lt;YEAR(G$16)),_xlfn.DAYS(DATE($D69,12,31),DATE($D69,1,1))+1,0)),0))</f>
        <v>0</v>
      </c>
      <c r="H69" s="122" cm="1">
        <f t="array" ref="H69">IF(YEAR(H$16)=$D69, H$46-SUM(_xlfn._xlws.FILTER(H$63:H68,MOD(_xlfn.SEQUENCE(ROWS(H$63:H68)),5)=2)),ROUND(H$46/_xlfn.DAYS(H$16,G$16)*IF(YEAR(G$16+1)=$D69,_xlfn.DAYS(DATE($D69,12,31),G$16)+1,IF(AND(YEAR(G$16+1)&lt;$D69,$D69&lt;YEAR(H$16)),_xlfn.DAYS(DATE($D69,12,31),DATE($D69,1,1))+1,0)),0))</f>
        <v>0</v>
      </c>
      <c r="I69" s="122" cm="1">
        <f t="array" ref="I69">IF(YEAR(I$16)=$D69, I$46-SUM(_xlfn._xlws.FILTER(I$63:I68,MOD(_xlfn.SEQUENCE(ROWS(I$63:I68)),5)=2)),ROUND(I$46/_xlfn.DAYS(I$16,H$16)*IF(YEAR(H$16+1)=$D69,_xlfn.DAYS(DATE($D69,12,31),H$16)+1,IF(AND(YEAR(H$16+1)&lt;$D69,$D69&lt;YEAR(I$16)),_xlfn.DAYS(DATE($D69,12,31),DATE($D69,1,1))+1,0)),0))</f>
        <v>0</v>
      </c>
      <c r="J69" s="122" cm="1">
        <f t="array" ref="J69">IF(YEAR(J$16)=$D69, J$46-SUM(_xlfn._xlws.FILTER(J$63:J68,MOD(_xlfn.SEQUENCE(ROWS(J$63:J68)),5)=2)),ROUND(J$46/_xlfn.DAYS(J$16,I$16)*IF(YEAR(I$16+1)=$D69,_xlfn.DAYS(DATE($D69,12,31),I$16)+1,IF(AND(YEAR(I$16+1)&lt;$D69,$D69&lt;YEAR(J$16)),_xlfn.DAYS(DATE($D69,12,31),DATE($D69,1,1))+1,0)),0))</f>
        <v>0</v>
      </c>
      <c r="K69" s="122" cm="1">
        <f t="array" ref="K69">IF(YEAR(K$16)=$D69, K$46-SUM(_xlfn._xlws.FILTER(K$63:K68,MOD(_xlfn.SEQUENCE(ROWS(K$63:K68)),5)=2)),ROUND(K$46/_xlfn.DAYS(K$16,J$16)*IF(YEAR(J$16+1)=$D69,_xlfn.DAYS(DATE($D69,12,31),J$16)+1,IF(AND(YEAR(J$16+1)&lt;$D69,$D69&lt;YEAR(K$16)),_xlfn.DAYS(DATE($D69,12,31),DATE($D69,1,1))+1,0)),0))</f>
        <v>0</v>
      </c>
      <c r="L69" s="122" cm="1">
        <f t="array" ref="L69">IF(YEAR(L$16)=$D69, L$46-SUM(_xlfn._xlws.FILTER(L$63:L68,MOD(_xlfn.SEQUENCE(ROWS(L$63:L68)),5)=2)),ROUND(L$46/_xlfn.DAYS(L$16,K$16)*IF(YEAR(K$16+1)=$D69,_xlfn.DAYS(DATE($D69,12,31),K$16)+1,IF(AND(YEAR(K$16+1)&lt;$D69,$D69&lt;YEAR(L$16)),_xlfn.DAYS(DATE($D69,12,31),DATE($D69,1,1))+1,0)),0))</f>
        <v>0</v>
      </c>
      <c r="M69" s="122" cm="1">
        <f t="array" ref="M69">IF(YEAR(M$16)=$D69, M$46-SUM(_xlfn._xlws.FILTER(M$63:M68,MOD(_xlfn.SEQUENCE(ROWS(M$63:M68)),5)=2)),ROUND(M$46/_xlfn.DAYS(M$16,L$16)*IF(YEAR(L$16+1)=$D69,_xlfn.DAYS(DATE($D69,12,31),L$16)+1,IF(AND(YEAR(L$16+1)&lt;$D69,$D69&lt;YEAR(M$16)),_xlfn.DAYS(DATE($D69,12,31),DATE($D69,1,1))+1,0)),0))</f>
        <v>0</v>
      </c>
      <c r="N69" s="122" cm="1">
        <f t="array" ref="N69">IF(YEAR(N$16)=$D69, N$46-SUM(_xlfn._xlws.FILTER(N$63:N68,MOD(_xlfn.SEQUENCE(ROWS(N$63:N68)),5)=2)),ROUND(N$46/_xlfn.DAYS(N$16,M$16)*IF(YEAR(M$16+1)=$D69,_xlfn.DAYS(DATE($D69,12,31),M$16)+1,IF(AND(YEAR(M$16+1)&lt;$D69,$D69&lt;YEAR(N$16)),_xlfn.DAYS(DATE($D69,12,31),DATE($D69,1,1))+1,0)),0))</f>
        <v>0</v>
      </c>
      <c r="O69" s="122" cm="1">
        <f t="array" ref="O69">IF(YEAR(O$16)=$D69, O$46-SUM(_xlfn._xlws.FILTER(O$63:O68,MOD(_xlfn.SEQUENCE(ROWS(O$63:O68)),5)=2)),ROUND(O$46/_xlfn.DAYS(O$16,N$16)*IF(YEAR(N$16+1)=$D69,_xlfn.DAYS(DATE($D69,12,31),N$16)+1,IF(AND(YEAR(N$16+1)&lt;$D69,$D69&lt;YEAR(O$16)),_xlfn.DAYS(DATE($D69,12,31),DATE($D69,1,1))+1,0)),0))</f>
        <v>0</v>
      </c>
      <c r="P69" s="122" cm="1">
        <f t="array" ref="P69">IF(YEAR(P$16)=$D69, P$46-SUM(_xlfn._xlws.FILTER(P$63:P68,MOD(_xlfn.SEQUENCE(ROWS(P$63:P68)),5)=2)),ROUND(P$46/_xlfn.DAYS(P$16,O$16)*IF(YEAR(O$16+1)=$D69,_xlfn.DAYS(DATE($D69,12,31),O$16)+1,IF(AND(YEAR(O$16+1)&lt;$D69,$D69&lt;YEAR(P$16)),_xlfn.DAYS(DATE($D69,12,31),DATE($D69,1,1))+1,0)),0))</f>
        <v>0</v>
      </c>
      <c r="Q69" s="122" cm="1">
        <f t="array" ref="Q69">IF(YEAR(Q$16)=$D69, Q$46-SUM(_xlfn._xlws.FILTER(Q$63:Q68,MOD(_xlfn.SEQUENCE(ROWS(Q$63:Q68)),5)=2)),ROUND(Q$46/_xlfn.DAYS(Q$16,P$16)*IF(YEAR(P$16+1)=$D69,_xlfn.DAYS(DATE($D69,12,31),P$16)+1,IF(AND(YEAR(P$16+1)&lt;$D69,$D69&lt;YEAR(Q$16)),_xlfn.DAYS(DATE($D69,12,31),DATE($D69,1,1))+1,0)),0))</f>
        <v>0</v>
      </c>
      <c r="R69" s="122" cm="1">
        <f t="array" ref="R69">IF(YEAR(R$16)=$D69, R$46-SUM(_xlfn._xlws.FILTER(R$63:R68,MOD(_xlfn.SEQUENCE(ROWS(R$63:R68)),5)=2)),ROUND(R$46/_xlfn.DAYS(R$16,Q$16)*IF(YEAR(Q$16+1)=$D69,_xlfn.DAYS(DATE($D69,12,31),Q$16)+1,IF(AND(YEAR(Q$16+1)&lt;$D69,$D69&lt;YEAR(R$16)),_xlfn.DAYS(DATE($D69,12,31),DATE($D69,1,1))+1,0)),0))</f>
        <v>0</v>
      </c>
      <c r="S69" s="122" cm="1">
        <f t="array" ref="S69">IF(YEAR(S$16)=$D69, S$46-SUM(_xlfn._xlws.FILTER(S$63:S68,MOD(_xlfn.SEQUENCE(ROWS(S$63:S68)),5)=2)),ROUND(S$46/_xlfn.DAYS(S$16,R$16)*IF(YEAR(R$16+1)=$D69,_xlfn.DAYS(DATE($D69,12,31),R$16)+1,IF(AND(YEAR(R$16+1)&lt;$D69,$D69&lt;YEAR(S$16)),_xlfn.DAYS(DATE($D69,12,31),DATE($D69,1,1))+1,0)),0))</f>
        <v>0</v>
      </c>
      <c r="T69" s="122" cm="1">
        <f t="array" ref="T69">IF(YEAR(T$16)=$D69, T$46-SUM(_xlfn._xlws.FILTER(T$63:T68,MOD(_xlfn.SEQUENCE(ROWS(T$63:T68)),5)=2)),ROUND(T$46/_xlfn.DAYS(T$16,S$16)*IF(YEAR(S$16+1)=$D69,_xlfn.DAYS(DATE($D69,12,31),S$16)+1,IF(AND(YEAR(S$16+1)&lt;$D69,$D69&lt;YEAR(T$16)),_xlfn.DAYS(DATE($D69,12,31),DATE($D69,1,1))+1,0)),0))</f>
        <v>0</v>
      </c>
      <c r="U69" s="122" cm="1">
        <f t="array" ref="U69">IF(YEAR(U$16)=$D69, U$46-SUM(_xlfn._xlws.FILTER(U$63:U68,MOD(_xlfn.SEQUENCE(ROWS(U$63:U68)),5)=2)),ROUND(U$46/_xlfn.DAYS(U$16,T$16)*IF(YEAR(T$16+1)=$D69,_xlfn.DAYS(DATE($D69,12,31),T$16)+1,IF(AND(YEAR(T$16+1)&lt;$D69,$D69&lt;YEAR(U$16)),_xlfn.DAYS(DATE($D69,12,31),DATE($D69,1,1))+1,0)),0))</f>
        <v>0</v>
      </c>
      <c r="V69" s="122" cm="1">
        <f t="array" ref="V69">IF(YEAR(V$16)=$D69, V$46-SUM(_xlfn._xlws.FILTER(V$63:V68,MOD(_xlfn.SEQUENCE(ROWS(V$63:V68)),5)=2)),ROUND(V$46/_xlfn.DAYS(V$16,U$16)*IF(YEAR(U$16+1)=$D69,_xlfn.DAYS(DATE($D69,12,31),U$16)+1,IF(AND(YEAR(U$16+1)&lt;$D69,$D69&lt;YEAR(V$16)),_xlfn.DAYS(DATE($D69,12,31),DATE($D69,1,1))+1,0)),0))</f>
        <v>0</v>
      </c>
      <c r="W69" s="122" cm="1">
        <f t="array" ref="W69">IF(YEAR(W$16)=$D69, W$46-SUM(_xlfn._xlws.FILTER(W$63:W68,MOD(_xlfn.SEQUENCE(ROWS(W$63:W68)),5)=2)),ROUND(W$46/_xlfn.DAYS(W$16,V$16)*IF(YEAR(V$16+1)=$D69,_xlfn.DAYS(DATE($D69,12,31),V$16)+1,IF(AND(YEAR(V$16+1)&lt;$D69,$D69&lt;YEAR(W$16)),_xlfn.DAYS(DATE($D69,12,31),DATE($D69,1,1))+1,0)),0))</f>
        <v>0</v>
      </c>
      <c r="X69" s="122" cm="1">
        <f t="array" ref="X69">IF(YEAR(X$16)=$D69, X$46-SUM(_xlfn._xlws.FILTER(X$63:X68,MOD(_xlfn.SEQUENCE(ROWS(X$63:X68)),5)=2)),ROUND(X$46/_xlfn.DAYS(X$16,W$16)*IF(YEAR(W$16+1)=$D69,_xlfn.DAYS(DATE($D69,12,31),W$16)+1,IF(AND(YEAR(W$16+1)&lt;$D69,$D69&lt;YEAR(X$16)),_xlfn.DAYS(DATE($D69,12,31),DATE($D69,1,1))+1,0)),0))</f>
        <v>0</v>
      </c>
    </row>
    <row r="70" spans="1:24" ht="17" hidden="1" outlineLevel="1" x14ac:dyDescent="0.25">
      <c r="A70" s="5">
        <v>29</v>
      </c>
      <c r="B70" s="129" t="s">
        <v>166</v>
      </c>
      <c r="C70" s="120" t="s">
        <v>167</v>
      </c>
      <c r="D70" s="121">
        <f t="shared" si="43"/>
        <v>2021</v>
      </c>
      <c r="E70" s="123">
        <f>E68-E69</f>
        <v>35187</v>
      </c>
      <c r="F70" s="123">
        <f t="shared" ref="F70:X70" si="44">F68-F69</f>
        <v>14766</v>
      </c>
      <c r="G70" s="123">
        <f t="shared" si="44"/>
        <v>0</v>
      </c>
      <c r="H70" s="123">
        <f t="shared" si="44"/>
        <v>0</v>
      </c>
      <c r="I70" s="123">
        <f t="shared" si="44"/>
        <v>0</v>
      </c>
      <c r="J70" s="123">
        <f t="shared" si="44"/>
        <v>0</v>
      </c>
      <c r="K70" s="123">
        <f t="shared" si="44"/>
        <v>0</v>
      </c>
      <c r="L70" s="123">
        <f t="shared" si="44"/>
        <v>0</v>
      </c>
      <c r="M70" s="123">
        <f t="shared" si="44"/>
        <v>0</v>
      </c>
      <c r="N70" s="123">
        <f t="shared" si="44"/>
        <v>0</v>
      </c>
      <c r="O70" s="123">
        <f t="shared" si="44"/>
        <v>0</v>
      </c>
      <c r="P70" s="123">
        <f t="shared" si="44"/>
        <v>0</v>
      </c>
      <c r="Q70" s="123">
        <f t="shared" si="44"/>
        <v>0</v>
      </c>
      <c r="R70" s="123">
        <f t="shared" si="44"/>
        <v>0</v>
      </c>
      <c r="S70" s="123">
        <f t="shared" si="44"/>
        <v>0</v>
      </c>
      <c r="T70" s="123">
        <f t="shared" si="44"/>
        <v>0</v>
      </c>
      <c r="U70" s="123">
        <f t="shared" si="44"/>
        <v>0</v>
      </c>
      <c r="V70" s="123">
        <f t="shared" si="44"/>
        <v>0</v>
      </c>
      <c r="W70" s="123">
        <f t="shared" si="44"/>
        <v>0</v>
      </c>
      <c r="X70" s="123">
        <f t="shared" si="44"/>
        <v>0</v>
      </c>
    </row>
    <row r="71" spans="1:24" ht="17" hidden="1" outlineLevel="1" x14ac:dyDescent="0.25">
      <c r="A71" s="5">
        <v>31</v>
      </c>
      <c r="B71" s="129" t="s">
        <v>168</v>
      </c>
      <c r="C71" s="120" t="s">
        <v>169</v>
      </c>
      <c r="D71" s="121">
        <f t="shared" si="43"/>
        <v>2021</v>
      </c>
      <c r="E71" s="122" cm="1">
        <f t="array" ref="E71">IF(YEAR(E$16)=$D71, E$59-SUM(_xlfn._xlws.FILTER(E$63:E70,MOD(_xlfn.SEQUENCE(ROWS(E$63:E70)),5)=4)),ROUND(E$59/_xlfn.DAYS(E$16,D$16)*IF(YEAR(D$16+1)=$D71,_xlfn.DAYS(DATE($D71,12,31),D$16)+1,IF(AND(YEAR(D$16+1)&lt;$D71,$D71&lt;YEAR(E$16)),_xlfn.DAYS(DATE($D71,12,31),DATE($D71,1,1))+1,0)),0))</f>
        <v>17937</v>
      </c>
      <c r="F71" s="122" cm="1">
        <f t="array" ref="F71">IF(YEAR(F$16)=$D71, F$59-SUM(_xlfn._xlws.FILTER(F$63:F70,MOD(_xlfn.SEQUENCE(ROWS(F$63:F70)),5)=4)),ROUND(F$59/_xlfn.DAYS(F$16,E$16)*IF(YEAR(E$16+1)=$D71,_xlfn.DAYS(DATE($D71,12,31),E$16)+1,IF(AND(YEAR(E$16+1)&lt;$D71,$D71&lt;YEAR(F$16)),_xlfn.DAYS(DATE($D71,12,31),DATE($D71,1,1))+1,0)),0))</f>
        <v>7511</v>
      </c>
      <c r="G71" s="122" cm="1">
        <f t="array" ref="G71">IF(YEAR(G$16)=$D71, G$59-SUM(_xlfn._xlws.FILTER(G$63:G70,MOD(_xlfn.SEQUENCE(ROWS(G$63:G70)),5)=4)),ROUND(G$59/_xlfn.DAYS(G$16,F$16)*IF(YEAR(F$16+1)=$D71,_xlfn.DAYS(DATE($D71,12,31),F$16)+1,IF(AND(YEAR(F$16+1)&lt;$D71,$D71&lt;YEAR(G$16)),_xlfn.DAYS(DATE($D71,12,31),DATE($D71,1,1))+1,0)),0))</f>
        <v>0</v>
      </c>
      <c r="H71" s="122" cm="1">
        <f t="array" ref="H71">IF(YEAR(H$16)=$D71, H$59-SUM(_xlfn._xlws.FILTER(H$63:H70,MOD(_xlfn.SEQUENCE(ROWS(H$63:H70)),5)=4)),ROUND(H$59/_xlfn.DAYS(H$16,G$16)*IF(YEAR(G$16+1)=$D71,_xlfn.DAYS(DATE($D71,12,31),G$16)+1,IF(AND(YEAR(G$16+1)&lt;$D71,$D71&lt;YEAR(H$16)),_xlfn.DAYS(DATE($D71,12,31),DATE($D71,1,1))+1,0)),0))</f>
        <v>0</v>
      </c>
      <c r="I71" s="122" cm="1">
        <f t="array" ref="I71">IF(YEAR(I$16)=$D71, I$59-SUM(_xlfn._xlws.FILTER(I$63:I70,MOD(_xlfn.SEQUENCE(ROWS(I$63:I70)),5)=4)),ROUND(I$59/_xlfn.DAYS(I$16,H$16)*IF(YEAR(H$16+1)=$D71,_xlfn.DAYS(DATE($D71,12,31),H$16)+1,IF(AND(YEAR(H$16+1)&lt;$D71,$D71&lt;YEAR(I$16)),_xlfn.DAYS(DATE($D71,12,31),DATE($D71,1,1))+1,0)),0))</f>
        <v>0</v>
      </c>
      <c r="J71" s="122" cm="1">
        <f t="array" ref="J71">IF(YEAR(J$16)=$D71, J$59-SUM(_xlfn._xlws.FILTER(J$63:J70,MOD(_xlfn.SEQUENCE(ROWS(J$63:J70)),5)=4)),ROUND(J$59/_xlfn.DAYS(J$16,I$16)*IF(YEAR(I$16+1)=$D71,_xlfn.DAYS(DATE($D71,12,31),I$16)+1,IF(AND(YEAR(I$16+1)&lt;$D71,$D71&lt;YEAR(J$16)),_xlfn.DAYS(DATE($D71,12,31),DATE($D71,1,1))+1,0)),0))</f>
        <v>0</v>
      </c>
      <c r="K71" s="122" cm="1">
        <f t="array" ref="K71">IF(YEAR(K$16)=$D71, K$59-SUM(_xlfn._xlws.FILTER(K$63:K70,MOD(_xlfn.SEQUENCE(ROWS(K$63:K70)),5)=4)),ROUND(K$59/_xlfn.DAYS(K$16,J$16)*IF(YEAR(J$16+1)=$D71,_xlfn.DAYS(DATE($D71,12,31),J$16)+1,IF(AND(YEAR(J$16+1)&lt;$D71,$D71&lt;YEAR(K$16)),_xlfn.DAYS(DATE($D71,12,31),DATE($D71,1,1))+1,0)),0))</f>
        <v>0</v>
      </c>
      <c r="L71" s="122" cm="1">
        <f t="array" ref="L71">IF(YEAR(L$16)=$D71, L$59-SUM(_xlfn._xlws.FILTER(L$63:L70,MOD(_xlfn.SEQUENCE(ROWS(L$63:L70)),5)=4)),ROUND(L$59/_xlfn.DAYS(L$16,K$16)*IF(YEAR(K$16+1)=$D71,_xlfn.DAYS(DATE($D71,12,31),K$16)+1,IF(AND(YEAR(K$16+1)&lt;$D71,$D71&lt;YEAR(L$16)),_xlfn.DAYS(DATE($D71,12,31),DATE($D71,1,1))+1,0)),0))</f>
        <v>0</v>
      </c>
      <c r="M71" s="122" cm="1">
        <f t="array" ref="M71">IF(YEAR(M$16)=$D71, M$59-SUM(_xlfn._xlws.FILTER(M$63:M70,MOD(_xlfn.SEQUENCE(ROWS(M$63:M70)),5)=4)),ROUND(M$59/_xlfn.DAYS(M$16,L$16)*IF(YEAR(L$16+1)=$D71,_xlfn.DAYS(DATE($D71,12,31),L$16)+1,IF(AND(YEAR(L$16+1)&lt;$D71,$D71&lt;YEAR(M$16)),_xlfn.DAYS(DATE($D71,12,31),DATE($D71,1,1))+1,0)),0))</f>
        <v>0</v>
      </c>
      <c r="N71" s="122" cm="1">
        <f t="array" ref="N71">IF(YEAR(N$16)=$D71, N$59-SUM(_xlfn._xlws.FILTER(N$63:N70,MOD(_xlfn.SEQUENCE(ROWS(N$63:N70)),5)=4)),ROUND(N$59/_xlfn.DAYS(N$16,M$16)*IF(YEAR(M$16+1)=$D71,_xlfn.DAYS(DATE($D71,12,31),M$16)+1,IF(AND(YEAR(M$16+1)&lt;$D71,$D71&lt;YEAR(N$16)),_xlfn.DAYS(DATE($D71,12,31),DATE($D71,1,1))+1,0)),0))</f>
        <v>0</v>
      </c>
      <c r="O71" s="122" cm="1">
        <f t="array" ref="O71">IF(YEAR(O$16)=$D71, O$59-SUM(_xlfn._xlws.FILTER(O$63:O70,MOD(_xlfn.SEQUENCE(ROWS(O$63:O70)),5)=4)),ROUND(O$59/_xlfn.DAYS(O$16,N$16)*IF(YEAR(N$16+1)=$D71,_xlfn.DAYS(DATE($D71,12,31),N$16)+1,IF(AND(YEAR(N$16+1)&lt;$D71,$D71&lt;YEAR(O$16)),_xlfn.DAYS(DATE($D71,12,31),DATE($D71,1,1))+1,0)),0))</f>
        <v>0</v>
      </c>
      <c r="P71" s="122" cm="1">
        <f t="array" ref="P71">IF(YEAR(P$16)=$D71, P$59-SUM(_xlfn._xlws.FILTER(P$63:P70,MOD(_xlfn.SEQUENCE(ROWS(P$63:P70)),5)=4)),ROUND(P$59/_xlfn.DAYS(P$16,O$16)*IF(YEAR(O$16+1)=$D71,_xlfn.DAYS(DATE($D71,12,31),O$16)+1,IF(AND(YEAR(O$16+1)&lt;$D71,$D71&lt;YEAR(P$16)),_xlfn.DAYS(DATE($D71,12,31),DATE($D71,1,1))+1,0)),0))</f>
        <v>0</v>
      </c>
      <c r="Q71" s="122" cm="1">
        <f t="array" ref="Q71">IF(YEAR(Q$16)=$D71, Q$59-SUM(_xlfn._xlws.FILTER(Q$63:Q70,MOD(_xlfn.SEQUENCE(ROWS(Q$63:Q70)),5)=4)),ROUND(Q$59/_xlfn.DAYS(Q$16,P$16)*IF(YEAR(P$16+1)=$D71,_xlfn.DAYS(DATE($D71,12,31),P$16)+1,IF(AND(YEAR(P$16+1)&lt;$D71,$D71&lt;YEAR(Q$16)),_xlfn.DAYS(DATE($D71,12,31),DATE($D71,1,1))+1,0)),0))</f>
        <v>0</v>
      </c>
      <c r="R71" s="122" cm="1">
        <f t="array" ref="R71">IF(YEAR(R$16)=$D71, R$59-SUM(_xlfn._xlws.FILTER(R$63:R70,MOD(_xlfn.SEQUENCE(ROWS(R$63:R70)),5)=4)),ROUND(R$59/_xlfn.DAYS(R$16,Q$16)*IF(YEAR(Q$16+1)=$D71,_xlfn.DAYS(DATE($D71,12,31),Q$16)+1,IF(AND(YEAR(Q$16+1)&lt;$D71,$D71&lt;YEAR(R$16)),_xlfn.DAYS(DATE($D71,12,31),DATE($D71,1,1))+1,0)),0))</f>
        <v>0</v>
      </c>
      <c r="S71" s="122" cm="1">
        <f t="array" ref="S71">IF(YEAR(S$16)=$D71, S$59-SUM(_xlfn._xlws.FILTER(S$63:S70,MOD(_xlfn.SEQUENCE(ROWS(S$63:S70)),5)=4)),ROUND(S$59/_xlfn.DAYS(S$16,R$16)*IF(YEAR(R$16+1)=$D71,_xlfn.DAYS(DATE($D71,12,31),R$16)+1,IF(AND(YEAR(R$16+1)&lt;$D71,$D71&lt;YEAR(S$16)),_xlfn.DAYS(DATE($D71,12,31),DATE($D71,1,1))+1,0)),0))</f>
        <v>0</v>
      </c>
      <c r="T71" s="122" cm="1">
        <f t="array" ref="T71">IF(YEAR(T$16)=$D71, T$59-SUM(_xlfn._xlws.FILTER(T$63:T70,MOD(_xlfn.SEQUENCE(ROWS(T$63:T70)),5)=4)),ROUND(T$59/_xlfn.DAYS(T$16,S$16)*IF(YEAR(S$16+1)=$D71,_xlfn.DAYS(DATE($D71,12,31),S$16)+1,IF(AND(YEAR(S$16+1)&lt;$D71,$D71&lt;YEAR(T$16)),_xlfn.DAYS(DATE($D71,12,31),DATE($D71,1,1))+1,0)),0))</f>
        <v>0</v>
      </c>
      <c r="U71" s="122" cm="1">
        <f t="array" ref="U71">IF(YEAR(U$16)=$D71, U$59-SUM(_xlfn._xlws.FILTER(U$63:U70,MOD(_xlfn.SEQUENCE(ROWS(U$63:U70)),5)=4)),ROUND(U$59/_xlfn.DAYS(U$16,T$16)*IF(YEAR(T$16+1)=$D71,_xlfn.DAYS(DATE($D71,12,31),T$16)+1,IF(AND(YEAR(T$16+1)&lt;$D71,$D71&lt;YEAR(U$16)),_xlfn.DAYS(DATE($D71,12,31),DATE($D71,1,1))+1,0)),0))</f>
        <v>0</v>
      </c>
      <c r="V71" s="122" cm="1">
        <f t="array" ref="V71">IF(YEAR(V$16)=$D71, V$59-SUM(_xlfn._xlws.FILTER(V$63:V70,MOD(_xlfn.SEQUENCE(ROWS(V$63:V70)),5)=4)),ROUND(V$59/_xlfn.DAYS(V$16,U$16)*IF(YEAR(U$16+1)=$D71,_xlfn.DAYS(DATE($D71,12,31),U$16)+1,IF(AND(YEAR(U$16+1)&lt;$D71,$D71&lt;YEAR(V$16)),_xlfn.DAYS(DATE($D71,12,31),DATE($D71,1,1))+1,0)),0))</f>
        <v>0</v>
      </c>
      <c r="W71" s="122" cm="1">
        <f t="array" ref="W71">IF(YEAR(W$16)=$D71, W$59-SUM(_xlfn._xlws.FILTER(W$63:W70,MOD(_xlfn.SEQUENCE(ROWS(W$63:W70)),5)=4)),ROUND(W$59/_xlfn.DAYS(W$16,V$16)*IF(YEAR(V$16+1)=$D71,_xlfn.DAYS(DATE($D71,12,31),V$16)+1,IF(AND(YEAR(V$16+1)&lt;$D71,$D71&lt;YEAR(W$16)),_xlfn.DAYS(DATE($D71,12,31),DATE($D71,1,1))+1,0)),0))</f>
        <v>0</v>
      </c>
      <c r="X71" s="122" cm="1">
        <f t="array" ref="X71">IF(YEAR(X$16)=$D71, X$59-SUM(_xlfn._xlws.FILTER(X$63:X70,MOD(_xlfn.SEQUENCE(ROWS(X$63:X70)),5)=4)),ROUND(X$59/_xlfn.DAYS(X$16,W$16)*IF(YEAR(W$16+1)=$D71,_xlfn.DAYS(DATE($D71,12,31),W$16)+1,IF(AND(YEAR(W$16+1)&lt;$D71,$D71&lt;YEAR(X$16)),_xlfn.DAYS(DATE($D71,12,31),DATE($D71,1,1))+1,0)),0))</f>
        <v>0</v>
      </c>
    </row>
    <row r="72" spans="1:24" ht="17" hidden="1" outlineLevel="1" x14ac:dyDescent="0.25">
      <c r="A72" s="5">
        <v>33</v>
      </c>
      <c r="B72" s="129" t="s">
        <v>170</v>
      </c>
      <c r="C72" s="124" t="s">
        <v>171</v>
      </c>
      <c r="D72" s="125">
        <f t="shared" si="43"/>
        <v>2021</v>
      </c>
      <c r="E72" s="126">
        <f>E68-E71</f>
        <v>23460</v>
      </c>
      <c r="F72" s="126">
        <f t="shared" ref="F72:X72" si="45">F68-F71</f>
        <v>9861</v>
      </c>
      <c r="G72" s="126">
        <f t="shared" si="45"/>
        <v>0</v>
      </c>
      <c r="H72" s="126">
        <f t="shared" si="45"/>
        <v>0</v>
      </c>
      <c r="I72" s="126">
        <f t="shared" si="45"/>
        <v>0</v>
      </c>
      <c r="J72" s="126">
        <f t="shared" si="45"/>
        <v>0</v>
      </c>
      <c r="K72" s="126">
        <f t="shared" si="45"/>
        <v>0</v>
      </c>
      <c r="L72" s="126">
        <f t="shared" si="45"/>
        <v>0</v>
      </c>
      <c r="M72" s="126">
        <f t="shared" si="45"/>
        <v>0</v>
      </c>
      <c r="N72" s="126">
        <f t="shared" si="45"/>
        <v>0</v>
      </c>
      <c r="O72" s="126">
        <f t="shared" si="45"/>
        <v>0</v>
      </c>
      <c r="P72" s="126">
        <f t="shared" si="45"/>
        <v>0</v>
      </c>
      <c r="Q72" s="126">
        <f t="shared" si="45"/>
        <v>0</v>
      </c>
      <c r="R72" s="126">
        <f t="shared" si="45"/>
        <v>0</v>
      </c>
      <c r="S72" s="126">
        <f t="shared" si="45"/>
        <v>0</v>
      </c>
      <c r="T72" s="126">
        <f t="shared" si="45"/>
        <v>0</v>
      </c>
      <c r="U72" s="126">
        <f t="shared" si="45"/>
        <v>0</v>
      </c>
      <c r="V72" s="126">
        <f t="shared" si="45"/>
        <v>0</v>
      </c>
      <c r="W72" s="126">
        <f t="shared" si="45"/>
        <v>0</v>
      </c>
      <c r="X72" s="126">
        <f t="shared" si="45"/>
        <v>0</v>
      </c>
    </row>
    <row r="73" spans="1:24" ht="17" hidden="1" outlineLevel="1" x14ac:dyDescent="0.25">
      <c r="A73" s="5">
        <v>27</v>
      </c>
      <c r="B73" s="37" t="s">
        <v>162</v>
      </c>
      <c r="C73" s="114" t="s">
        <v>163</v>
      </c>
      <c r="D73" s="115">
        <f t="shared" si="43"/>
        <v>2022</v>
      </c>
      <c r="E73" s="116" cm="1">
        <f t="array" ref="E73">IF(YEAR(E$16)=$D73, E$44-SUM(_xlfn._xlws.FILTER(E$63:E72,MOD(_xlfn.SEQUENCE(ROWS(E$63:E72)),5)=1)),ROUND(E$44/_xlfn.DAYS(E$16,D$16)*IF(YEAR(D$16+1)=$D73,_xlfn.DAYS(DATE($D73,12,31),D$16)+1,IF(AND(YEAR(D$16+1)&lt;$D73,$D73&lt;YEAR(E$16)),_xlfn.DAYS(DATE($D73,12,31),DATE($D73,1,1))+1,0)),0))</f>
        <v>0</v>
      </c>
      <c r="F73" s="116" cm="1">
        <f t="array" ref="F73">IF(YEAR(F$16)=$D73, F$44-SUM(_xlfn._xlws.FILTER(F$63:F72,MOD(_xlfn.SEQUENCE(ROWS(F$63:F72)),5)=1)),ROUND(F$44/_xlfn.DAYS(F$16,E$16)*IF(YEAR(E$16+1)=$D73,_xlfn.DAYS(DATE($D73,12,31),E$16)+1,IF(AND(YEAR(E$16+1)&lt;$D73,$D73&lt;YEAR(F$16)),_xlfn.DAYS(DATE($D73,12,31),DATE($D73,1,1))+1,0)),0))</f>
        <v>41339</v>
      </c>
      <c r="G73" s="116" cm="1">
        <f t="array" ref="G73">IF(YEAR(G$16)=$D73, G$44-SUM(_xlfn._xlws.FILTER(G$63:G72,MOD(_xlfn.SEQUENCE(ROWS(G$63:G72)),5)=1)),ROUND(G$44/_xlfn.DAYS(G$16,F$16)*IF(YEAR(F$16+1)=$D73,_xlfn.DAYS(DATE($D73,12,31),F$16)+1,IF(AND(YEAR(F$16+1)&lt;$D73,$D73&lt;YEAR(G$16)),_xlfn.DAYS(DATE($D73,12,31),DATE($D73,1,1))+1,0)),0))</f>
        <v>17336</v>
      </c>
      <c r="H73" s="116" cm="1">
        <f t="array" ref="H73">IF(YEAR(H$16)=$D73, H$44-SUM(_xlfn._xlws.FILTER(H$63:H72,MOD(_xlfn.SEQUENCE(ROWS(H$63:H72)),5)=1)),ROUND(H$44/_xlfn.DAYS(H$16,G$16)*IF(YEAR(G$16+1)=$D73,_xlfn.DAYS(DATE($D73,12,31),G$16)+1,IF(AND(YEAR(G$16+1)&lt;$D73,$D73&lt;YEAR(H$16)),_xlfn.DAYS(DATE($D73,12,31),DATE($D73,1,1))+1,0)),0))</f>
        <v>0</v>
      </c>
      <c r="I73" s="116" cm="1">
        <f t="array" ref="I73">IF(YEAR(I$16)=$D73, I$44-SUM(_xlfn._xlws.FILTER(I$63:I72,MOD(_xlfn.SEQUENCE(ROWS(I$63:I72)),5)=1)),ROUND(I$44/_xlfn.DAYS(I$16,H$16)*IF(YEAR(H$16+1)=$D73,_xlfn.DAYS(DATE($D73,12,31),H$16)+1,IF(AND(YEAR(H$16+1)&lt;$D73,$D73&lt;YEAR(I$16)),_xlfn.DAYS(DATE($D73,12,31),DATE($D73,1,1))+1,0)),0))</f>
        <v>0</v>
      </c>
      <c r="J73" s="116" cm="1">
        <f t="array" ref="J73">IF(YEAR(J$16)=$D73, J$44-SUM(_xlfn._xlws.FILTER(J$63:J72,MOD(_xlfn.SEQUENCE(ROWS(J$63:J72)),5)=1)),ROUND(J$44/_xlfn.DAYS(J$16,I$16)*IF(YEAR(I$16+1)=$D73,_xlfn.DAYS(DATE($D73,12,31),I$16)+1,IF(AND(YEAR(I$16+1)&lt;$D73,$D73&lt;YEAR(J$16)),_xlfn.DAYS(DATE($D73,12,31),DATE($D73,1,1))+1,0)),0))</f>
        <v>0</v>
      </c>
      <c r="K73" s="116" cm="1">
        <f t="array" ref="K73">IF(YEAR(K$16)=$D73, K$44-SUM(_xlfn._xlws.FILTER(K$63:K72,MOD(_xlfn.SEQUENCE(ROWS(K$63:K72)),5)=1)),ROUND(K$44/_xlfn.DAYS(K$16,J$16)*IF(YEAR(J$16+1)=$D73,_xlfn.DAYS(DATE($D73,12,31),J$16)+1,IF(AND(YEAR(J$16+1)&lt;$D73,$D73&lt;YEAR(K$16)),_xlfn.DAYS(DATE($D73,12,31),DATE($D73,1,1))+1,0)),0))</f>
        <v>0</v>
      </c>
      <c r="L73" s="116" cm="1">
        <f t="array" ref="L73">IF(YEAR(L$16)=$D73, L$44-SUM(_xlfn._xlws.FILTER(L$63:L72,MOD(_xlfn.SEQUENCE(ROWS(L$63:L72)),5)=1)),ROUND(L$44/_xlfn.DAYS(L$16,K$16)*IF(YEAR(K$16+1)=$D73,_xlfn.DAYS(DATE($D73,12,31),K$16)+1,IF(AND(YEAR(K$16+1)&lt;$D73,$D73&lt;YEAR(L$16)),_xlfn.DAYS(DATE($D73,12,31),DATE($D73,1,1))+1,0)),0))</f>
        <v>0</v>
      </c>
      <c r="M73" s="116" cm="1">
        <f t="array" ref="M73">IF(YEAR(M$16)=$D73, M$44-SUM(_xlfn._xlws.FILTER(M$63:M72,MOD(_xlfn.SEQUENCE(ROWS(M$63:M72)),5)=1)),ROUND(M$44/_xlfn.DAYS(M$16,L$16)*IF(YEAR(L$16+1)=$D73,_xlfn.DAYS(DATE($D73,12,31),L$16)+1,IF(AND(YEAR(L$16+1)&lt;$D73,$D73&lt;YEAR(M$16)),_xlfn.DAYS(DATE($D73,12,31),DATE($D73,1,1))+1,0)),0))</f>
        <v>0</v>
      </c>
      <c r="N73" s="116" cm="1">
        <f t="array" ref="N73">IF(YEAR(N$16)=$D73, N$44-SUM(_xlfn._xlws.FILTER(N$63:N72,MOD(_xlfn.SEQUENCE(ROWS(N$63:N72)),5)=1)),ROUND(N$44/_xlfn.DAYS(N$16,M$16)*IF(YEAR(M$16+1)=$D73,_xlfn.DAYS(DATE($D73,12,31),M$16)+1,IF(AND(YEAR(M$16+1)&lt;$D73,$D73&lt;YEAR(N$16)),_xlfn.DAYS(DATE($D73,12,31),DATE($D73,1,1))+1,0)),0))</f>
        <v>0</v>
      </c>
      <c r="O73" s="116" cm="1">
        <f t="array" ref="O73">IF(YEAR(O$16)=$D73, O$44-SUM(_xlfn._xlws.FILTER(O$63:O72,MOD(_xlfn.SEQUENCE(ROWS(O$63:O72)),5)=1)),ROUND(O$44/_xlfn.DAYS(O$16,N$16)*IF(YEAR(N$16+1)=$D73,_xlfn.DAYS(DATE($D73,12,31),N$16)+1,IF(AND(YEAR(N$16+1)&lt;$D73,$D73&lt;YEAR(O$16)),_xlfn.DAYS(DATE($D73,12,31),DATE($D73,1,1))+1,0)),0))</f>
        <v>0</v>
      </c>
      <c r="P73" s="116" cm="1">
        <f t="array" ref="P73">IF(YEAR(P$16)=$D73, P$44-SUM(_xlfn._xlws.FILTER(P$63:P72,MOD(_xlfn.SEQUENCE(ROWS(P$63:P72)),5)=1)),ROUND(P$44/_xlfn.DAYS(P$16,O$16)*IF(YEAR(O$16+1)=$D73,_xlfn.DAYS(DATE($D73,12,31),O$16)+1,IF(AND(YEAR(O$16+1)&lt;$D73,$D73&lt;YEAR(P$16)),_xlfn.DAYS(DATE($D73,12,31),DATE($D73,1,1))+1,0)),0))</f>
        <v>0</v>
      </c>
      <c r="Q73" s="116" cm="1">
        <f t="array" ref="Q73">IF(YEAR(Q$16)=$D73, Q$44-SUM(_xlfn._xlws.FILTER(Q$63:Q72,MOD(_xlfn.SEQUENCE(ROWS(Q$63:Q72)),5)=1)),ROUND(Q$44/_xlfn.DAYS(Q$16,P$16)*IF(YEAR(P$16+1)=$D73,_xlfn.DAYS(DATE($D73,12,31),P$16)+1,IF(AND(YEAR(P$16+1)&lt;$D73,$D73&lt;YEAR(Q$16)),_xlfn.DAYS(DATE($D73,12,31),DATE($D73,1,1))+1,0)),0))</f>
        <v>0</v>
      </c>
      <c r="R73" s="116" cm="1">
        <f t="array" ref="R73">IF(YEAR(R$16)=$D73, R$44-SUM(_xlfn._xlws.FILTER(R$63:R72,MOD(_xlfn.SEQUENCE(ROWS(R$63:R72)),5)=1)),ROUND(R$44/_xlfn.DAYS(R$16,Q$16)*IF(YEAR(Q$16+1)=$D73,_xlfn.DAYS(DATE($D73,12,31),Q$16)+1,IF(AND(YEAR(Q$16+1)&lt;$D73,$D73&lt;YEAR(R$16)),_xlfn.DAYS(DATE($D73,12,31),DATE($D73,1,1))+1,0)),0))</f>
        <v>0</v>
      </c>
      <c r="S73" s="116" cm="1">
        <f t="array" ref="S73">IF(YEAR(S$16)=$D73, S$44-SUM(_xlfn._xlws.FILTER(S$63:S72,MOD(_xlfn.SEQUENCE(ROWS(S$63:S72)),5)=1)),ROUND(S$44/_xlfn.DAYS(S$16,R$16)*IF(YEAR(R$16+1)=$D73,_xlfn.DAYS(DATE($D73,12,31),R$16)+1,IF(AND(YEAR(R$16+1)&lt;$D73,$D73&lt;YEAR(S$16)),_xlfn.DAYS(DATE($D73,12,31),DATE($D73,1,1))+1,0)),0))</f>
        <v>0</v>
      </c>
      <c r="T73" s="116" cm="1">
        <f t="array" ref="T73">IF(YEAR(T$16)=$D73, T$44-SUM(_xlfn._xlws.FILTER(T$63:T72,MOD(_xlfn.SEQUENCE(ROWS(T$63:T72)),5)=1)),ROUND(T$44/_xlfn.DAYS(T$16,S$16)*IF(YEAR(S$16+1)=$D73,_xlfn.DAYS(DATE($D73,12,31),S$16)+1,IF(AND(YEAR(S$16+1)&lt;$D73,$D73&lt;YEAR(T$16)),_xlfn.DAYS(DATE($D73,12,31),DATE($D73,1,1))+1,0)),0))</f>
        <v>0</v>
      </c>
      <c r="U73" s="116" cm="1">
        <f t="array" ref="U73">IF(YEAR(U$16)=$D73, U$44-SUM(_xlfn._xlws.FILTER(U$63:U72,MOD(_xlfn.SEQUENCE(ROWS(U$63:U72)),5)=1)),ROUND(U$44/_xlfn.DAYS(U$16,T$16)*IF(YEAR(T$16+1)=$D73,_xlfn.DAYS(DATE($D73,12,31),T$16)+1,IF(AND(YEAR(T$16+1)&lt;$D73,$D73&lt;YEAR(U$16)),_xlfn.DAYS(DATE($D73,12,31),DATE($D73,1,1))+1,0)),0))</f>
        <v>0</v>
      </c>
      <c r="V73" s="116" cm="1">
        <f t="array" ref="V73">IF(YEAR(V$16)=$D73, V$44-SUM(_xlfn._xlws.FILTER(V$63:V72,MOD(_xlfn.SEQUENCE(ROWS(V$63:V72)),5)=1)),ROUND(V$44/_xlfn.DAYS(V$16,U$16)*IF(YEAR(U$16+1)=$D73,_xlfn.DAYS(DATE($D73,12,31),U$16)+1,IF(AND(YEAR(U$16+1)&lt;$D73,$D73&lt;YEAR(V$16)),_xlfn.DAYS(DATE($D73,12,31),DATE($D73,1,1))+1,0)),0))</f>
        <v>0</v>
      </c>
      <c r="W73" s="116" cm="1">
        <f t="array" ref="W73">IF(YEAR(W$16)=$D73, W$44-SUM(_xlfn._xlws.FILTER(W$63:W72,MOD(_xlfn.SEQUENCE(ROWS(W$63:W72)),5)=1)),ROUND(W$44/_xlfn.DAYS(W$16,V$16)*IF(YEAR(V$16+1)=$D73,_xlfn.DAYS(DATE($D73,12,31),V$16)+1,IF(AND(YEAR(V$16+1)&lt;$D73,$D73&lt;YEAR(W$16)),_xlfn.DAYS(DATE($D73,12,31),DATE($D73,1,1))+1,0)),0))</f>
        <v>0</v>
      </c>
      <c r="X73" s="116" cm="1">
        <f t="array" ref="X73">IF(YEAR(X$16)=$D73, X$44-SUM(_xlfn._xlws.FILTER(X$63:X72,MOD(_xlfn.SEQUENCE(ROWS(X$63:X72)),5)=1)),ROUND(X$44/_xlfn.DAYS(X$16,W$16)*IF(YEAR(W$16+1)=$D73,_xlfn.DAYS(DATE($D73,12,31),W$16)+1,IF(AND(YEAR(W$16+1)&lt;$D73,$D73&lt;YEAR(X$16)),_xlfn.DAYS(DATE($D73,12,31),DATE($D73,1,1))+1,0)),0))</f>
        <v>0</v>
      </c>
    </row>
    <row r="74" spans="1:24" ht="17" hidden="1" outlineLevel="1" x14ac:dyDescent="0.25">
      <c r="A74" s="5">
        <v>28</v>
      </c>
      <c r="B74" s="129" t="s">
        <v>164</v>
      </c>
      <c r="C74" s="114" t="s">
        <v>165</v>
      </c>
      <c r="D74" s="115">
        <f t="shared" si="43"/>
        <v>2022</v>
      </c>
      <c r="E74" s="116" cm="1">
        <f t="array" ref="E74">IF(YEAR(E$16)=$D74, E$46-SUM(_xlfn._xlws.FILTER(E$63:E73,MOD(_xlfn.SEQUENCE(ROWS(E$63:E73)),5)=2)),ROUND(E$46/_xlfn.DAYS(E$16,D$16)*IF(YEAR(D$16+1)=$D74,_xlfn.DAYS(DATE($D74,12,31),D$16)+1,IF(AND(YEAR(D$16+1)&lt;$D74,$D74&lt;YEAR(E$16)),_xlfn.DAYS(DATE($D74,12,31),DATE($D74,1,1))+1,0)),0))</f>
        <v>0</v>
      </c>
      <c r="F74" s="116" cm="1">
        <f t="array" ref="F74">IF(YEAR(F$16)=$D74, F$46-SUM(_xlfn._xlws.FILTER(F$63:F73,MOD(_xlfn.SEQUENCE(ROWS(F$63:F73)),5)=2)),ROUND(F$46/_xlfn.DAYS(F$16,E$16)*IF(YEAR(E$16+1)=$D74,_xlfn.DAYS(DATE($D74,12,31),E$16)+1,IF(AND(YEAR(E$16+1)&lt;$D74,$D74&lt;YEAR(F$16)),_xlfn.DAYS(DATE($D74,12,31),DATE($D74,1,1))+1,0)),0))</f>
        <v>6201</v>
      </c>
      <c r="G74" s="116" cm="1">
        <f t="array" ref="G74">IF(YEAR(G$16)=$D74, G$46-SUM(_xlfn._xlws.FILTER(G$63:G73,MOD(_xlfn.SEQUENCE(ROWS(G$63:G73)),5)=2)),ROUND(G$46/_xlfn.DAYS(G$16,F$16)*IF(YEAR(F$16+1)=$D74,_xlfn.DAYS(DATE($D74,12,31),F$16)+1,IF(AND(YEAR(F$16+1)&lt;$D74,$D74&lt;YEAR(G$16)),_xlfn.DAYS(DATE($D74,12,31),DATE($D74,1,1))+1,0)),0))</f>
        <v>2601</v>
      </c>
      <c r="H74" s="116" cm="1">
        <f t="array" ref="H74">IF(YEAR(H$16)=$D74, H$46-SUM(_xlfn._xlws.FILTER(H$63:H73,MOD(_xlfn.SEQUENCE(ROWS(H$63:H73)),5)=2)),ROUND(H$46/_xlfn.DAYS(H$16,G$16)*IF(YEAR(G$16+1)=$D74,_xlfn.DAYS(DATE($D74,12,31),G$16)+1,IF(AND(YEAR(G$16+1)&lt;$D74,$D74&lt;YEAR(H$16)),_xlfn.DAYS(DATE($D74,12,31),DATE($D74,1,1))+1,0)),0))</f>
        <v>0</v>
      </c>
      <c r="I74" s="116" cm="1">
        <f t="array" ref="I74">IF(YEAR(I$16)=$D74, I$46-SUM(_xlfn._xlws.FILTER(I$63:I73,MOD(_xlfn.SEQUENCE(ROWS(I$63:I73)),5)=2)),ROUND(I$46/_xlfn.DAYS(I$16,H$16)*IF(YEAR(H$16+1)=$D74,_xlfn.DAYS(DATE($D74,12,31),H$16)+1,IF(AND(YEAR(H$16+1)&lt;$D74,$D74&lt;YEAR(I$16)),_xlfn.DAYS(DATE($D74,12,31),DATE($D74,1,1))+1,0)),0))</f>
        <v>0</v>
      </c>
      <c r="J74" s="116" cm="1">
        <f t="array" ref="J74">IF(YEAR(J$16)=$D74, J$46-SUM(_xlfn._xlws.FILTER(J$63:J73,MOD(_xlfn.SEQUENCE(ROWS(J$63:J73)),5)=2)),ROUND(J$46/_xlfn.DAYS(J$16,I$16)*IF(YEAR(I$16+1)=$D74,_xlfn.DAYS(DATE($D74,12,31),I$16)+1,IF(AND(YEAR(I$16+1)&lt;$D74,$D74&lt;YEAR(J$16)),_xlfn.DAYS(DATE($D74,12,31),DATE($D74,1,1))+1,0)),0))</f>
        <v>0</v>
      </c>
      <c r="K74" s="116" cm="1">
        <f t="array" ref="K74">IF(YEAR(K$16)=$D74, K$46-SUM(_xlfn._xlws.FILTER(K$63:K73,MOD(_xlfn.SEQUENCE(ROWS(K$63:K73)),5)=2)),ROUND(K$46/_xlfn.DAYS(K$16,J$16)*IF(YEAR(J$16+1)=$D74,_xlfn.DAYS(DATE($D74,12,31),J$16)+1,IF(AND(YEAR(J$16+1)&lt;$D74,$D74&lt;YEAR(K$16)),_xlfn.DAYS(DATE($D74,12,31),DATE($D74,1,1))+1,0)),0))</f>
        <v>0</v>
      </c>
      <c r="L74" s="116" cm="1">
        <f t="array" ref="L74">IF(YEAR(L$16)=$D74, L$46-SUM(_xlfn._xlws.FILTER(L$63:L73,MOD(_xlfn.SEQUENCE(ROWS(L$63:L73)),5)=2)),ROUND(L$46/_xlfn.DAYS(L$16,K$16)*IF(YEAR(K$16+1)=$D74,_xlfn.DAYS(DATE($D74,12,31),K$16)+1,IF(AND(YEAR(K$16+1)&lt;$D74,$D74&lt;YEAR(L$16)),_xlfn.DAYS(DATE($D74,12,31),DATE($D74,1,1))+1,0)),0))</f>
        <v>0</v>
      </c>
      <c r="M74" s="116" cm="1">
        <f t="array" ref="M74">IF(YEAR(M$16)=$D74, M$46-SUM(_xlfn._xlws.FILTER(M$63:M73,MOD(_xlfn.SEQUENCE(ROWS(M$63:M73)),5)=2)),ROUND(M$46/_xlfn.DAYS(M$16,L$16)*IF(YEAR(L$16+1)=$D74,_xlfn.DAYS(DATE($D74,12,31),L$16)+1,IF(AND(YEAR(L$16+1)&lt;$D74,$D74&lt;YEAR(M$16)),_xlfn.DAYS(DATE($D74,12,31),DATE($D74,1,1))+1,0)),0))</f>
        <v>0</v>
      </c>
      <c r="N74" s="116" cm="1">
        <f t="array" ref="N74">IF(YEAR(N$16)=$D74, N$46-SUM(_xlfn._xlws.FILTER(N$63:N73,MOD(_xlfn.SEQUENCE(ROWS(N$63:N73)),5)=2)),ROUND(N$46/_xlfn.DAYS(N$16,M$16)*IF(YEAR(M$16+1)=$D74,_xlfn.DAYS(DATE($D74,12,31),M$16)+1,IF(AND(YEAR(M$16+1)&lt;$D74,$D74&lt;YEAR(N$16)),_xlfn.DAYS(DATE($D74,12,31),DATE($D74,1,1))+1,0)),0))</f>
        <v>0</v>
      </c>
      <c r="O74" s="116" cm="1">
        <f t="array" ref="O74">IF(YEAR(O$16)=$D74, O$46-SUM(_xlfn._xlws.FILTER(O$63:O73,MOD(_xlfn.SEQUENCE(ROWS(O$63:O73)),5)=2)),ROUND(O$46/_xlfn.DAYS(O$16,N$16)*IF(YEAR(N$16+1)=$D74,_xlfn.DAYS(DATE($D74,12,31),N$16)+1,IF(AND(YEAR(N$16+1)&lt;$D74,$D74&lt;YEAR(O$16)),_xlfn.DAYS(DATE($D74,12,31),DATE($D74,1,1))+1,0)),0))</f>
        <v>0</v>
      </c>
      <c r="P74" s="116" cm="1">
        <f t="array" ref="P74">IF(YEAR(P$16)=$D74, P$46-SUM(_xlfn._xlws.FILTER(P$63:P73,MOD(_xlfn.SEQUENCE(ROWS(P$63:P73)),5)=2)),ROUND(P$46/_xlfn.DAYS(P$16,O$16)*IF(YEAR(O$16+1)=$D74,_xlfn.DAYS(DATE($D74,12,31),O$16)+1,IF(AND(YEAR(O$16+1)&lt;$D74,$D74&lt;YEAR(P$16)),_xlfn.DAYS(DATE($D74,12,31),DATE($D74,1,1))+1,0)),0))</f>
        <v>0</v>
      </c>
      <c r="Q74" s="116" cm="1">
        <f t="array" ref="Q74">IF(YEAR(Q$16)=$D74, Q$46-SUM(_xlfn._xlws.FILTER(Q$63:Q73,MOD(_xlfn.SEQUENCE(ROWS(Q$63:Q73)),5)=2)),ROUND(Q$46/_xlfn.DAYS(Q$16,P$16)*IF(YEAR(P$16+1)=$D74,_xlfn.DAYS(DATE($D74,12,31),P$16)+1,IF(AND(YEAR(P$16+1)&lt;$D74,$D74&lt;YEAR(Q$16)),_xlfn.DAYS(DATE($D74,12,31),DATE($D74,1,1))+1,0)),0))</f>
        <v>0</v>
      </c>
      <c r="R74" s="116" cm="1">
        <f t="array" ref="R74">IF(YEAR(R$16)=$D74, R$46-SUM(_xlfn._xlws.FILTER(R$63:R73,MOD(_xlfn.SEQUENCE(ROWS(R$63:R73)),5)=2)),ROUND(R$46/_xlfn.DAYS(R$16,Q$16)*IF(YEAR(Q$16+1)=$D74,_xlfn.DAYS(DATE($D74,12,31),Q$16)+1,IF(AND(YEAR(Q$16+1)&lt;$D74,$D74&lt;YEAR(R$16)),_xlfn.DAYS(DATE($D74,12,31),DATE($D74,1,1))+1,0)),0))</f>
        <v>0</v>
      </c>
      <c r="S74" s="116" cm="1">
        <f t="array" ref="S74">IF(YEAR(S$16)=$D74, S$46-SUM(_xlfn._xlws.FILTER(S$63:S73,MOD(_xlfn.SEQUENCE(ROWS(S$63:S73)),5)=2)),ROUND(S$46/_xlfn.DAYS(S$16,R$16)*IF(YEAR(R$16+1)=$D74,_xlfn.DAYS(DATE($D74,12,31),R$16)+1,IF(AND(YEAR(R$16+1)&lt;$D74,$D74&lt;YEAR(S$16)),_xlfn.DAYS(DATE($D74,12,31),DATE($D74,1,1))+1,0)),0))</f>
        <v>0</v>
      </c>
      <c r="T74" s="116" cm="1">
        <f t="array" ref="T74">IF(YEAR(T$16)=$D74, T$46-SUM(_xlfn._xlws.FILTER(T$63:T73,MOD(_xlfn.SEQUENCE(ROWS(T$63:T73)),5)=2)),ROUND(T$46/_xlfn.DAYS(T$16,S$16)*IF(YEAR(S$16+1)=$D74,_xlfn.DAYS(DATE($D74,12,31),S$16)+1,IF(AND(YEAR(S$16+1)&lt;$D74,$D74&lt;YEAR(T$16)),_xlfn.DAYS(DATE($D74,12,31),DATE($D74,1,1))+1,0)),0))</f>
        <v>0</v>
      </c>
      <c r="U74" s="116" cm="1">
        <f t="array" ref="U74">IF(YEAR(U$16)=$D74, U$46-SUM(_xlfn._xlws.FILTER(U$63:U73,MOD(_xlfn.SEQUENCE(ROWS(U$63:U73)),5)=2)),ROUND(U$46/_xlfn.DAYS(U$16,T$16)*IF(YEAR(T$16+1)=$D74,_xlfn.DAYS(DATE($D74,12,31),T$16)+1,IF(AND(YEAR(T$16+1)&lt;$D74,$D74&lt;YEAR(U$16)),_xlfn.DAYS(DATE($D74,12,31),DATE($D74,1,1))+1,0)),0))</f>
        <v>0</v>
      </c>
      <c r="V74" s="116" cm="1">
        <f t="array" ref="V74">IF(YEAR(V$16)=$D74, V$46-SUM(_xlfn._xlws.FILTER(V$63:V73,MOD(_xlfn.SEQUENCE(ROWS(V$63:V73)),5)=2)),ROUND(V$46/_xlfn.DAYS(V$16,U$16)*IF(YEAR(U$16+1)=$D74,_xlfn.DAYS(DATE($D74,12,31),U$16)+1,IF(AND(YEAR(U$16+1)&lt;$D74,$D74&lt;YEAR(V$16)),_xlfn.DAYS(DATE($D74,12,31),DATE($D74,1,1))+1,0)),0))</f>
        <v>0</v>
      </c>
      <c r="W74" s="116" cm="1">
        <f t="array" ref="W74">IF(YEAR(W$16)=$D74, W$46-SUM(_xlfn._xlws.FILTER(W$63:W73,MOD(_xlfn.SEQUENCE(ROWS(W$63:W73)),5)=2)),ROUND(W$46/_xlfn.DAYS(W$16,V$16)*IF(YEAR(V$16+1)=$D74,_xlfn.DAYS(DATE($D74,12,31),V$16)+1,IF(AND(YEAR(V$16+1)&lt;$D74,$D74&lt;YEAR(W$16)),_xlfn.DAYS(DATE($D74,12,31),DATE($D74,1,1))+1,0)),0))</f>
        <v>0</v>
      </c>
      <c r="X74" s="116" cm="1">
        <f t="array" ref="X74">IF(YEAR(X$16)=$D74, X$46-SUM(_xlfn._xlws.FILTER(X$63:X73,MOD(_xlfn.SEQUENCE(ROWS(X$63:X73)),5)=2)),ROUND(X$46/_xlfn.DAYS(X$16,W$16)*IF(YEAR(W$16+1)=$D74,_xlfn.DAYS(DATE($D74,12,31),W$16)+1,IF(AND(YEAR(W$16+1)&lt;$D74,$D74&lt;YEAR(X$16)),_xlfn.DAYS(DATE($D74,12,31),DATE($D74,1,1))+1,0)),0))</f>
        <v>0</v>
      </c>
    </row>
    <row r="75" spans="1:24" ht="17" hidden="1" outlineLevel="1" x14ac:dyDescent="0.25">
      <c r="A75" s="5">
        <v>29</v>
      </c>
      <c r="B75" s="129" t="s">
        <v>166</v>
      </c>
      <c r="C75" s="114" t="s">
        <v>167</v>
      </c>
      <c r="D75" s="115">
        <f t="shared" si="43"/>
        <v>2022</v>
      </c>
      <c r="E75" s="116">
        <f>E73-E74</f>
        <v>0</v>
      </c>
      <c r="F75" s="116">
        <f t="shared" ref="F75:X75" si="46">F73-F74</f>
        <v>35138</v>
      </c>
      <c r="G75" s="116">
        <f t="shared" si="46"/>
        <v>14735</v>
      </c>
      <c r="H75" s="116">
        <f t="shared" si="46"/>
        <v>0</v>
      </c>
      <c r="I75" s="116">
        <f t="shared" si="46"/>
        <v>0</v>
      </c>
      <c r="J75" s="116">
        <f t="shared" si="46"/>
        <v>0</v>
      </c>
      <c r="K75" s="116">
        <f t="shared" si="46"/>
        <v>0</v>
      </c>
      <c r="L75" s="116">
        <f t="shared" si="46"/>
        <v>0</v>
      </c>
      <c r="M75" s="116">
        <f t="shared" si="46"/>
        <v>0</v>
      </c>
      <c r="N75" s="116">
        <f t="shared" si="46"/>
        <v>0</v>
      </c>
      <c r="O75" s="116">
        <f t="shared" si="46"/>
        <v>0</v>
      </c>
      <c r="P75" s="116">
        <f t="shared" si="46"/>
        <v>0</v>
      </c>
      <c r="Q75" s="116">
        <f t="shared" si="46"/>
        <v>0</v>
      </c>
      <c r="R75" s="116">
        <f t="shared" si="46"/>
        <v>0</v>
      </c>
      <c r="S75" s="116">
        <f t="shared" si="46"/>
        <v>0</v>
      </c>
      <c r="T75" s="116">
        <f t="shared" si="46"/>
        <v>0</v>
      </c>
      <c r="U75" s="116">
        <f t="shared" si="46"/>
        <v>0</v>
      </c>
      <c r="V75" s="116">
        <f t="shared" si="46"/>
        <v>0</v>
      </c>
      <c r="W75" s="116">
        <f t="shared" si="46"/>
        <v>0</v>
      </c>
      <c r="X75" s="116">
        <f t="shared" si="46"/>
        <v>0</v>
      </c>
    </row>
    <row r="76" spans="1:24" ht="17" hidden="1" outlineLevel="1" x14ac:dyDescent="0.25">
      <c r="A76" s="5">
        <v>31</v>
      </c>
      <c r="B76" s="129" t="s">
        <v>168</v>
      </c>
      <c r="C76" s="114" t="s">
        <v>169</v>
      </c>
      <c r="D76" s="115">
        <f t="shared" si="43"/>
        <v>2022</v>
      </c>
      <c r="E76" s="116" cm="1">
        <f t="array" ref="E76">IF(YEAR(E$16)=$D76, E$59-SUM(_xlfn._xlws.FILTER(E$63:E75,MOD(_xlfn.SEQUENCE(ROWS(E$63:E75)),5)=4)),ROUND(E$59/_xlfn.DAYS(E$16,D$16)*IF(YEAR(D$16+1)=$D76,_xlfn.DAYS(DATE($D76,12,31),D$16)+1,IF(AND(YEAR(D$16+1)&lt;$D76,$D76&lt;YEAR(E$16)),_xlfn.DAYS(DATE($D76,12,31),DATE($D76,1,1))+1,0)),0))</f>
        <v>0</v>
      </c>
      <c r="F76" s="116" cm="1">
        <f t="array" ref="F76">IF(YEAR(F$16)=$D76, F$59-SUM(_xlfn._xlws.FILTER(F$63:F75,MOD(_xlfn.SEQUENCE(ROWS(F$63:F75)),5)=4)),ROUND(F$59/_xlfn.DAYS(F$16,E$16)*IF(YEAR(E$16+1)=$D76,_xlfn.DAYS(DATE($D76,12,31),E$16)+1,IF(AND(YEAR(E$16+1)&lt;$D76,$D76&lt;YEAR(F$16)),_xlfn.DAYS(DATE($D76,12,31),DATE($D76,1,1))+1,0)),0))</f>
        <v>17875</v>
      </c>
      <c r="G76" s="116" cm="1">
        <f t="array" ref="G76">IF(YEAR(G$16)=$D76, G$59-SUM(_xlfn._xlws.FILTER(G$63:G75,MOD(_xlfn.SEQUENCE(ROWS(G$63:G75)),5)=4)),ROUND(G$59/_xlfn.DAYS(G$16,F$16)*IF(YEAR(F$16+1)=$D76,_xlfn.DAYS(DATE($D76,12,31),F$16)+1,IF(AND(YEAR(F$16+1)&lt;$D76,$D76&lt;YEAR(G$16)),_xlfn.DAYS(DATE($D76,12,31),DATE($D76,1,1))+1,0)),0))</f>
        <v>7474</v>
      </c>
      <c r="H76" s="116" cm="1">
        <f t="array" ref="H76">IF(YEAR(H$16)=$D76, H$59-SUM(_xlfn._xlws.FILTER(H$63:H75,MOD(_xlfn.SEQUENCE(ROWS(H$63:H75)),5)=4)),ROUND(H$59/_xlfn.DAYS(H$16,G$16)*IF(YEAR(G$16+1)=$D76,_xlfn.DAYS(DATE($D76,12,31),G$16)+1,IF(AND(YEAR(G$16+1)&lt;$D76,$D76&lt;YEAR(H$16)),_xlfn.DAYS(DATE($D76,12,31),DATE($D76,1,1))+1,0)),0))</f>
        <v>0</v>
      </c>
      <c r="I76" s="116" cm="1">
        <f t="array" ref="I76">IF(YEAR(I$16)=$D76, I$59-SUM(_xlfn._xlws.FILTER(I$63:I75,MOD(_xlfn.SEQUENCE(ROWS(I$63:I75)),5)=4)),ROUND(I$59/_xlfn.DAYS(I$16,H$16)*IF(YEAR(H$16+1)=$D76,_xlfn.DAYS(DATE($D76,12,31),H$16)+1,IF(AND(YEAR(H$16+1)&lt;$D76,$D76&lt;YEAR(I$16)),_xlfn.DAYS(DATE($D76,12,31),DATE($D76,1,1))+1,0)),0))</f>
        <v>0</v>
      </c>
      <c r="J76" s="116" cm="1">
        <f t="array" ref="J76">IF(YEAR(J$16)=$D76, J$59-SUM(_xlfn._xlws.FILTER(J$63:J75,MOD(_xlfn.SEQUENCE(ROWS(J$63:J75)),5)=4)),ROUND(J$59/_xlfn.DAYS(J$16,I$16)*IF(YEAR(I$16+1)=$D76,_xlfn.DAYS(DATE($D76,12,31),I$16)+1,IF(AND(YEAR(I$16+1)&lt;$D76,$D76&lt;YEAR(J$16)),_xlfn.DAYS(DATE($D76,12,31),DATE($D76,1,1))+1,0)),0))</f>
        <v>0</v>
      </c>
      <c r="K76" s="116" cm="1">
        <f t="array" ref="K76">IF(YEAR(K$16)=$D76, K$59-SUM(_xlfn._xlws.FILTER(K$63:K75,MOD(_xlfn.SEQUENCE(ROWS(K$63:K75)),5)=4)),ROUND(K$59/_xlfn.DAYS(K$16,J$16)*IF(YEAR(J$16+1)=$D76,_xlfn.DAYS(DATE($D76,12,31),J$16)+1,IF(AND(YEAR(J$16+1)&lt;$D76,$D76&lt;YEAR(K$16)),_xlfn.DAYS(DATE($D76,12,31),DATE($D76,1,1))+1,0)),0))</f>
        <v>0</v>
      </c>
      <c r="L76" s="116" cm="1">
        <f t="array" ref="L76">IF(YEAR(L$16)=$D76, L$59-SUM(_xlfn._xlws.FILTER(L$63:L75,MOD(_xlfn.SEQUENCE(ROWS(L$63:L75)),5)=4)),ROUND(L$59/_xlfn.DAYS(L$16,K$16)*IF(YEAR(K$16+1)=$D76,_xlfn.DAYS(DATE($D76,12,31),K$16)+1,IF(AND(YEAR(K$16+1)&lt;$D76,$D76&lt;YEAR(L$16)),_xlfn.DAYS(DATE($D76,12,31),DATE($D76,1,1))+1,0)),0))</f>
        <v>0</v>
      </c>
      <c r="M76" s="116" cm="1">
        <f t="array" ref="M76">IF(YEAR(M$16)=$D76, M$59-SUM(_xlfn._xlws.FILTER(M$63:M75,MOD(_xlfn.SEQUENCE(ROWS(M$63:M75)),5)=4)),ROUND(M$59/_xlfn.DAYS(M$16,L$16)*IF(YEAR(L$16+1)=$D76,_xlfn.DAYS(DATE($D76,12,31),L$16)+1,IF(AND(YEAR(L$16+1)&lt;$D76,$D76&lt;YEAR(M$16)),_xlfn.DAYS(DATE($D76,12,31),DATE($D76,1,1))+1,0)),0))</f>
        <v>0</v>
      </c>
      <c r="N76" s="116" cm="1">
        <f t="array" ref="N76">IF(YEAR(N$16)=$D76, N$59-SUM(_xlfn._xlws.FILTER(N$63:N75,MOD(_xlfn.SEQUENCE(ROWS(N$63:N75)),5)=4)),ROUND(N$59/_xlfn.DAYS(N$16,M$16)*IF(YEAR(M$16+1)=$D76,_xlfn.DAYS(DATE($D76,12,31),M$16)+1,IF(AND(YEAR(M$16+1)&lt;$D76,$D76&lt;YEAR(N$16)),_xlfn.DAYS(DATE($D76,12,31),DATE($D76,1,1))+1,0)),0))</f>
        <v>0</v>
      </c>
      <c r="O76" s="116" cm="1">
        <f t="array" ref="O76">IF(YEAR(O$16)=$D76, O$59-SUM(_xlfn._xlws.FILTER(O$63:O75,MOD(_xlfn.SEQUENCE(ROWS(O$63:O75)),5)=4)),ROUND(O$59/_xlfn.DAYS(O$16,N$16)*IF(YEAR(N$16+1)=$D76,_xlfn.DAYS(DATE($D76,12,31),N$16)+1,IF(AND(YEAR(N$16+1)&lt;$D76,$D76&lt;YEAR(O$16)),_xlfn.DAYS(DATE($D76,12,31),DATE($D76,1,1))+1,0)),0))</f>
        <v>0</v>
      </c>
      <c r="P76" s="116" cm="1">
        <f t="array" ref="P76">IF(YEAR(P$16)=$D76, P$59-SUM(_xlfn._xlws.FILTER(P$63:P75,MOD(_xlfn.SEQUENCE(ROWS(P$63:P75)),5)=4)),ROUND(P$59/_xlfn.DAYS(P$16,O$16)*IF(YEAR(O$16+1)=$D76,_xlfn.DAYS(DATE($D76,12,31),O$16)+1,IF(AND(YEAR(O$16+1)&lt;$D76,$D76&lt;YEAR(P$16)),_xlfn.DAYS(DATE($D76,12,31),DATE($D76,1,1))+1,0)),0))</f>
        <v>0</v>
      </c>
      <c r="Q76" s="116" cm="1">
        <f t="array" ref="Q76">IF(YEAR(Q$16)=$D76, Q$59-SUM(_xlfn._xlws.FILTER(Q$63:Q75,MOD(_xlfn.SEQUENCE(ROWS(Q$63:Q75)),5)=4)),ROUND(Q$59/_xlfn.DAYS(Q$16,P$16)*IF(YEAR(P$16+1)=$D76,_xlfn.DAYS(DATE($D76,12,31),P$16)+1,IF(AND(YEAR(P$16+1)&lt;$D76,$D76&lt;YEAR(Q$16)),_xlfn.DAYS(DATE($D76,12,31),DATE($D76,1,1))+1,0)),0))</f>
        <v>0</v>
      </c>
      <c r="R76" s="116" cm="1">
        <f t="array" ref="R76">IF(YEAR(R$16)=$D76, R$59-SUM(_xlfn._xlws.FILTER(R$63:R75,MOD(_xlfn.SEQUENCE(ROWS(R$63:R75)),5)=4)),ROUND(R$59/_xlfn.DAYS(R$16,Q$16)*IF(YEAR(Q$16+1)=$D76,_xlfn.DAYS(DATE($D76,12,31),Q$16)+1,IF(AND(YEAR(Q$16+1)&lt;$D76,$D76&lt;YEAR(R$16)),_xlfn.DAYS(DATE($D76,12,31),DATE($D76,1,1))+1,0)),0))</f>
        <v>0</v>
      </c>
      <c r="S76" s="116" cm="1">
        <f t="array" ref="S76">IF(YEAR(S$16)=$D76, S$59-SUM(_xlfn._xlws.FILTER(S$63:S75,MOD(_xlfn.SEQUENCE(ROWS(S$63:S75)),5)=4)),ROUND(S$59/_xlfn.DAYS(S$16,R$16)*IF(YEAR(R$16+1)=$D76,_xlfn.DAYS(DATE($D76,12,31),R$16)+1,IF(AND(YEAR(R$16+1)&lt;$D76,$D76&lt;YEAR(S$16)),_xlfn.DAYS(DATE($D76,12,31),DATE($D76,1,1))+1,0)),0))</f>
        <v>0</v>
      </c>
      <c r="T76" s="116" cm="1">
        <f t="array" ref="T76">IF(YEAR(T$16)=$D76, T$59-SUM(_xlfn._xlws.FILTER(T$63:T75,MOD(_xlfn.SEQUENCE(ROWS(T$63:T75)),5)=4)),ROUND(T$59/_xlfn.DAYS(T$16,S$16)*IF(YEAR(S$16+1)=$D76,_xlfn.DAYS(DATE($D76,12,31),S$16)+1,IF(AND(YEAR(S$16+1)&lt;$D76,$D76&lt;YEAR(T$16)),_xlfn.DAYS(DATE($D76,12,31),DATE($D76,1,1))+1,0)),0))</f>
        <v>0</v>
      </c>
      <c r="U76" s="116" cm="1">
        <f t="array" ref="U76">IF(YEAR(U$16)=$D76, U$59-SUM(_xlfn._xlws.FILTER(U$63:U75,MOD(_xlfn.SEQUENCE(ROWS(U$63:U75)),5)=4)),ROUND(U$59/_xlfn.DAYS(U$16,T$16)*IF(YEAR(T$16+1)=$D76,_xlfn.DAYS(DATE($D76,12,31),T$16)+1,IF(AND(YEAR(T$16+1)&lt;$D76,$D76&lt;YEAR(U$16)),_xlfn.DAYS(DATE($D76,12,31),DATE($D76,1,1))+1,0)),0))</f>
        <v>0</v>
      </c>
      <c r="V76" s="116" cm="1">
        <f t="array" ref="V76">IF(YEAR(V$16)=$D76, V$59-SUM(_xlfn._xlws.FILTER(V$63:V75,MOD(_xlfn.SEQUENCE(ROWS(V$63:V75)),5)=4)),ROUND(V$59/_xlfn.DAYS(V$16,U$16)*IF(YEAR(U$16+1)=$D76,_xlfn.DAYS(DATE($D76,12,31),U$16)+1,IF(AND(YEAR(U$16+1)&lt;$D76,$D76&lt;YEAR(V$16)),_xlfn.DAYS(DATE($D76,12,31),DATE($D76,1,1))+1,0)),0))</f>
        <v>0</v>
      </c>
      <c r="W76" s="116" cm="1">
        <f t="array" ref="W76">IF(YEAR(W$16)=$D76, W$59-SUM(_xlfn._xlws.FILTER(W$63:W75,MOD(_xlfn.SEQUENCE(ROWS(W$63:W75)),5)=4)),ROUND(W$59/_xlfn.DAYS(W$16,V$16)*IF(YEAR(V$16+1)=$D76,_xlfn.DAYS(DATE($D76,12,31),V$16)+1,IF(AND(YEAR(V$16+1)&lt;$D76,$D76&lt;YEAR(W$16)),_xlfn.DAYS(DATE($D76,12,31),DATE($D76,1,1))+1,0)),0))</f>
        <v>0</v>
      </c>
      <c r="X76" s="116" cm="1">
        <f t="array" ref="X76">IF(YEAR(X$16)=$D76, X$59-SUM(_xlfn._xlws.FILTER(X$63:X75,MOD(_xlfn.SEQUENCE(ROWS(X$63:X75)),5)=4)),ROUND(X$59/_xlfn.DAYS(X$16,W$16)*IF(YEAR(W$16+1)=$D76,_xlfn.DAYS(DATE($D76,12,31),W$16)+1,IF(AND(YEAR(W$16+1)&lt;$D76,$D76&lt;YEAR(X$16)),_xlfn.DAYS(DATE($D76,12,31),DATE($D76,1,1))+1,0)),0))</f>
        <v>0</v>
      </c>
    </row>
    <row r="77" spans="1:24" ht="17" hidden="1" outlineLevel="1" x14ac:dyDescent="0.25">
      <c r="A77" s="5">
        <v>33</v>
      </c>
      <c r="B77" s="129" t="s">
        <v>170</v>
      </c>
      <c r="C77" s="117" t="s">
        <v>171</v>
      </c>
      <c r="D77" s="118">
        <f t="shared" si="43"/>
        <v>2022</v>
      </c>
      <c r="E77" s="119">
        <f>E73-E76</f>
        <v>0</v>
      </c>
      <c r="F77" s="119">
        <f t="shared" ref="F77:X77" si="47">F73-F76</f>
        <v>23464</v>
      </c>
      <c r="G77" s="119">
        <f t="shared" si="47"/>
        <v>9862</v>
      </c>
      <c r="H77" s="119">
        <f t="shared" si="47"/>
        <v>0</v>
      </c>
      <c r="I77" s="119">
        <f t="shared" si="47"/>
        <v>0</v>
      </c>
      <c r="J77" s="119">
        <f t="shared" si="47"/>
        <v>0</v>
      </c>
      <c r="K77" s="119">
        <f t="shared" si="47"/>
        <v>0</v>
      </c>
      <c r="L77" s="119">
        <f t="shared" si="47"/>
        <v>0</v>
      </c>
      <c r="M77" s="119">
        <f t="shared" si="47"/>
        <v>0</v>
      </c>
      <c r="N77" s="119">
        <f t="shared" si="47"/>
        <v>0</v>
      </c>
      <c r="O77" s="119">
        <f t="shared" si="47"/>
        <v>0</v>
      </c>
      <c r="P77" s="119">
        <f t="shared" si="47"/>
        <v>0</v>
      </c>
      <c r="Q77" s="119">
        <f t="shared" si="47"/>
        <v>0</v>
      </c>
      <c r="R77" s="119">
        <f t="shared" si="47"/>
        <v>0</v>
      </c>
      <c r="S77" s="119">
        <f t="shared" si="47"/>
        <v>0</v>
      </c>
      <c r="T77" s="119">
        <f t="shared" si="47"/>
        <v>0</v>
      </c>
      <c r="U77" s="119">
        <f t="shared" si="47"/>
        <v>0</v>
      </c>
      <c r="V77" s="119">
        <f t="shared" si="47"/>
        <v>0</v>
      </c>
      <c r="W77" s="119">
        <f t="shared" si="47"/>
        <v>0</v>
      </c>
      <c r="X77" s="119">
        <f t="shared" si="47"/>
        <v>0</v>
      </c>
    </row>
    <row r="78" spans="1:24" ht="17" hidden="1" outlineLevel="1" x14ac:dyDescent="0.25">
      <c r="A78" s="5">
        <v>27</v>
      </c>
      <c r="B78" s="37" t="s">
        <v>162</v>
      </c>
      <c r="C78" s="120" t="s">
        <v>163</v>
      </c>
      <c r="D78" s="121">
        <f>D73+1</f>
        <v>2023</v>
      </c>
      <c r="E78" s="122" cm="1">
        <f t="array" ref="E78">IF(YEAR(E$16)=$D78, E$44-SUM(_xlfn._xlws.FILTER(E$63:E77,MOD(_xlfn.SEQUENCE(ROWS(E$63:E77)),5)=1)),ROUND(E$44/_xlfn.DAYS(E$16,D$16)*IF(YEAR(D$16+1)=$D78,_xlfn.DAYS(DATE($D78,12,31),D$16)+1,IF(AND(YEAR(D$16+1)&lt;$D78,$D78&lt;YEAR(E$16)),_xlfn.DAYS(DATE($D78,12,31),DATE($D78,1,1))+1,0)),0))</f>
        <v>0</v>
      </c>
      <c r="F78" s="122" cm="1">
        <f t="array" ref="F78">IF(YEAR(F$16)=$D78, F$44-SUM(_xlfn._xlws.FILTER(F$63:F77,MOD(_xlfn.SEQUENCE(ROWS(F$63:F77)),5)=1)),ROUND(F$44/_xlfn.DAYS(F$16,E$16)*IF(YEAR(E$16+1)=$D78,_xlfn.DAYS(DATE($D78,12,31),E$16)+1,IF(AND(YEAR(E$16+1)&lt;$D78,$D78&lt;YEAR(F$16)),_xlfn.DAYS(DATE($D78,12,31),DATE($D78,1,1))+1,0)),0))</f>
        <v>0</v>
      </c>
      <c r="G78" s="122" cm="1">
        <f t="array" ref="G78">IF(YEAR(G$16)=$D78, G$44-SUM(_xlfn._xlws.FILTER(G$63:G77,MOD(_xlfn.SEQUENCE(ROWS(G$63:G77)),5)=1)),ROUND(G$44/_xlfn.DAYS(G$16,F$16)*IF(YEAR(F$16+1)=$D78,_xlfn.DAYS(DATE($D78,12,31),F$16)+1,IF(AND(YEAR(F$16+1)&lt;$D78,$D78&lt;YEAR(G$16)),_xlfn.DAYS(DATE($D78,12,31),DATE($D78,1,1))+1,0)),0))</f>
        <v>41254</v>
      </c>
      <c r="H78" s="122" cm="1">
        <f t="array" ref="H78">IF(YEAR(H$16)=$D78, H$44-SUM(_xlfn._xlws.FILTER(H$63:H77,MOD(_xlfn.SEQUENCE(ROWS(H$63:H77)),5)=1)),ROUND(H$44/_xlfn.DAYS(H$16,G$16)*IF(YEAR(G$16+1)=$D78,_xlfn.DAYS(DATE($D78,12,31),G$16)+1,IF(AND(YEAR(G$16+1)&lt;$D78,$D78&lt;YEAR(H$16)),_xlfn.DAYS(DATE($D78,12,31),DATE($D78,1,1))+1,0)),0))</f>
        <v>14252</v>
      </c>
      <c r="I78" s="122" cm="1">
        <f t="array" ref="I78">IF(YEAR(I$16)=$D78, I$44-SUM(_xlfn._xlws.FILTER(I$63:I77,MOD(_xlfn.SEQUENCE(ROWS(I$63:I77)),5)=1)),ROUND(I$44/_xlfn.DAYS(I$16,H$16)*IF(YEAR(H$16+1)=$D78,_xlfn.DAYS(DATE($D78,12,31),H$16)+1,IF(AND(YEAR(H$16+1)&lt;$D78,$D78&lt;YEAR(I$16)),_xlfn.DAYS(DATE($D78,12,31),DATE($D78,1,1))+1,0)),0))</f>
        <v>0</v>
      </c>
      <c r="J78" s="122" cm="1">
        <f t="array" ref="J78">IF(YEAR(J$16)=$D78, J$44-SUM(_xlfn._xlws.FILTER(J$63:J77,MOD(_xlfn.SEQUENCE(ROWS(J$63:J77)),5)=1)),ROUND(J$44/_xlfn.DAYS(J$16,I$16)*IF(YEAR(I$16+1)=$D78,_xlfn.DAYS(DATE($D78,12,31),I$16)+1,IF(AND(YEAR(I$16+1)&lt;$D78,$D78&lt;YEAR(J$16)),_xlfn.DAYS(DATE($D78,12,31),DATE($D78,1,1))+1,0)),0))</f>
        <v>0</v>
      </c>
      <c r="K78" s="122" cm="1">
        <f t="array" ref="K78">IF(YEAR(K$16)=$D78, K$44-SUM(_xlfn._xlws.FILTER(K$63:K77,MOD(_xlfn.SEQUENCE(ROWS(K$63:K77)),5)=1)),ROUND(K$44/_xlfn.DAYS(K$16,J$16)*IF(YEAR(J$16+1)=$D78,_xlfn.DAYS(DATE($D78,12,31),J$16)+1,IF(AND(YEAR(J$16+1)&lt;$D78,$D78&lt;YEAR(K$16)),_xlfn.DAYS(DATE($D78,12,31),DATE($D78,1,1))+1,0)),0))</f>
        <v>0</v>
      </c>
      <c r="L78" s="122" cm="1">
        <f t="array" ref="L78">IF(YEAR(L$16)=$D78, L$44-SUM(_xlfn._xlws.FILTER(L$63:L77,MOD(_xlfn.SEQUENCE(ROWS(L$63:L77)),5)=1)),ROUND(L$44/_xlfn.DAYS(L$16,K$16)*IF(YEAR(K$16+1)=$D78,_xlfn.DAYS(DATE($D78,12,31),K$16)+1,IF(AND(YEAR(K$16+1)&lt;$D78,$D78&lt;YEAR(L$16)),_xlfn.DAYS(DATE($D78,12,31),DATE($D78,1,1))+1,0)),0))</f>
        <v>0</v>
      </c>
      <c r="M78" s="122" cm="1">
        <f t="array" ref="M78">IF(YEAR(M$16)=$D78, M$44-SUM(_xlfn._xlws.FILTER(M$63:M77,MOD(_xlfn.SEQUENCE(ROWS(M$63:M77)),5)=1)),ROUND(M$44/_xlfn.DAYS(M$16,L$16)*IF(YEAR(L$16+1)=$D78,_xlfn.DAYS(DATE($D78,12,31),L$16)+1,IF(AND(YEAR(L$16+1)&lt;$D78,$D78&lt;YEAR(M$16)),_xlfn.DAYS(DATE($D78,12,31),DATE($D78,1,1))+1,0)),0))</f>
        <v>0</v>
      </c>
      <c r="N78" s="122" cm="1">
        <f t="array" ref="N78">IF(YEAR(N$16)=$D78, N$44-SUM(_xlfn._xlws.FILTER(N$63:N77,MOD(_xlfn.SEQUENCE(ROWS(N$63:N77)),5)=1)),ROUND(N$44/_xlfn.DAYS(N$16,M$16)*IF(YEAR(M$16+1)=$D78,_xlfn.DAYS(DATE($D78,12,31),M$16)+1,IF(AND(YEAR(M$16+1)&lt;$D78,$D78&lt;YEAR(N$16)),_xlfn.DAYS(DATE($D78,12,31),DATE($D78,1,1))+1,0)),0))</f>
        <v>0</v>
      </c>
      <c r="O78" s="122" cm="1">
        <f t="array" ref="O78">IF(YEAR(O$16)=$D78, O$44-SUM(_xlfn._xlws.FILTER(O$63:O77,MOD(_xlfn.SEQUENCE(ROWS(O$63:O77)),5)=1)),ROUND(O$44/_xlfn.DAYS(O$16,N$16)*IF(YEAR(N$16+1)=$D78,_xlfn.DAYS(DATE($D78,12,31),N$16)+1,IF(AND(YEAR(N$16+1)&lt;$D78,$D78&lt;YEAR(O$16)),_xlfn.DAYS(DATE($D78,12,31),DATE($D78,1,1))+1,0)),0))</f>
        <v>0</v>
      </c>
      <c r="P78" s="122" cm="1">
        <f t="array" ref="P78">IF(YEAR(P$16)=$D78, P$44-SUM(_xlfn._xlws.FILTER(P$63:P77,MOD(_xlfn.SEQUENCE(ROWS(P$63:P77)),5)=1)),ROUND(P$44/_xlfn.DAYS(P$16,O$16)*IF(YEAR(O$16+1)=$D78,_xlfn.DAYS(DATE($D78,12,31),O$16)+1,IF(AND(YEAR(O$16+1)&lt;$D78,$D78&lt;YEAR(P$16)),_xlfn.DAYS(DATE($D78,12,31),DATE($D78,1,1))+1,0)),0))</f>
        <v>0</v>
      </c>
      <c r="Q78" s="122" cm="1">
        <f t="array" ref="Q78">IF(YEAR(Q$16)=$D78, Q$44-SUM(_xlfn._xlws.FILTER(Q$63:Q77,MOD(_xlfn.SEQUENCE(ROWS(Q$63:Q77)),5)=1)),ROUND(Q$44/_xlfn.DAYS(Q$16,P$16)*IF(YEAR(P$16+1)=$D78,_xlfn.DAYS(DATE($D78,12,31),P$16)+1,IF(AND(YEAR(P$16+1)&lt;$D78,$D78&lt;YEAR(Q$16)),_xlfn.DAYS(DATE($D78,12,31),DATE($D78,1,1))+1,0)),0))</f>
        <v>0</v>
      </c>
      <c r="R78" s="122" cm="1">
        <f t="array" ref="R78">IF(YEAR(R$16)=$D78, R$44-SUM(_xlfn._xlws.FILTER(R$63:R77,MOD(_xlfn.SEQUENCE(ROWS(R$63:R77)),5)=1)),ROUND(R$44/_xlfn.DAYS(R$16,Q$16)*IF(YEAR(Q$16+1)=$D78,_xlfn.DAYS(DATE($D78,12,31),Q$16)+1,IF(AND(YEAR(Q$16+1)&lt;$D78,$D78&lt;YEAR(R$16)),_xlfn.DAYS(DATE($D78,12,31),DATE($D78,1,1))+1,0)),0))</f>
        <v>0</v>
      </c>
      <c r="S78" s="122" cm="1">
        <f t="array" ref="S78">IF(YEAR(S$16)=$D78, S$44-SUM(_xlfn._xlws.FILTER(S$63:S77,MOD(_xlfn.SEQUENCE(ROWS(S$63:S77)),5)=1)),ROUND(S$44/_xlfn.DAYS(S$16,R$16)*IF(YEAR(R$16+1)=$D78,_xlfn.DAYS(DATE($D78,12,31),R$16)+1,IF(AND(YEAR(R$16+1)&lt;$D78,$D78&lt;YEAR(S$16)),_xlfn.DAYS(DATE($D78,12,31),DATE($D78,1,1))+1,0)),0))</f>
        <v>0</v>
      </c>
      <c r="T78" s="122" cm="1">
        <f t="array" ref="T78">IF(YEAR(T$16)=$D78, T$44-SUM(_xlfn._xlws.FILTER(T$63:T77,MOD(_xlfn.SEQUENCE(ROWS(T$63:T77)),5)=1)),ROUND(T$44/_xlfn.DAYS(T$16,S$16)*IF(YEAR(S$16+1)=$D78,_xlfn.DAYS(DATE($D78,12,31),S$16)+1,IF(AND(YEAR(S$16+1)&lt;$D78,$D78&lt;YEAR(T$16)),_xlfn.DAYS(DATE($D78,12,31),DATE($D78,1,1))+1,0)),0))</f>
        <v>0</v>
      </c>
      <c r="U78" s="122" cm="1">
        <f t="array" ref="U78">IF(YEAR(U$16)=$D78, U$44-SUM(_xlfn._xlws.FILTER(U$63:U77,MOD(_xlfn.SEQUENCE(ROWS(U$63:U77)),5)=1)),ROUND(U$44/_xlfn.DAYS(U$16,T$16)*IF(YEAR(T$16+1)=$D78,_xlfn.DAYS(DATE($D78,12,31),T$16)+1,IF(AND(YEAR(T$16+1)&lt;$D78,$D78&lt;YEAR(U$16)),_xlfn.DAYS(DATE($D78,12,31),DATE($D78,1,1))+1,0)),0))</f>
        <v>0</v>
      </c>
      <c r="V78" s="122" cm="1">
        <f t="array" ref="V78">IF(YEAR(V$16)=$D78, V$44-SUM(_xlfn._xlws.FILTER(V$63:V77,MOD(_xlfn.SEQUENCE(ROWS(V$63:V77)),5)=1)),ROUND(V$44/_xlfn.DAYS(V$16,U$16)*IF(YEAR(U$16+1)=$D78,_xlfn.DAYS(DATE($D78,12,31),U$16)+1,IF(AND(YEAR(U$16+1)&lt;$D78,$D78&lt;YEAR(V$16)),_xlfn.DAYS(DATE($D78,12,31),DATE($D78,1,1))+1,0)),0))</f>
        <v>0</v>
      </c>
      <c r="W78" s="122" cm="1">
        <f t="array" ref="W78">IF(YEAR(W$16)=$D78, W$44-SUM(_xlfn._xlws.FILTER(W$63:W77,MOD(_xlfn.SEQUENCE(ROWS(W$63:W77)),5)=1)),ROUND(W$44/_xlfn.DAYS(W$16,V$16)*IF(YEAR(V$16+1)=$D78,_xlfn.DAYS(DATE($D78,12,31),V$16)+1,IF(AND(YEAR(V$16+1)&lt;$D78,$D78&lt;YEAR(W$16)),_xlfn.DAYS(DATE($D78,12,31),DATE($D78,1,1))+1,0)),0))</f>
        <v>0</v>
      </c>
      <c r="X78" s="122" cm="1">
        <f t="array" ref="X78">IF(YEAR(X$16)=$D78, X$44-SUM(_xlfn._xlws.FILTER(X$63:X77,MOD(_xlfn.SEQUENCE(ROWS(X$63:X77)),5)=1)),ROUND(X$44/_xlfn.DAYS(X$16,W$16)*IF(YEAR(W$16+1)=$D78,_xlfn.DAYS(DATE($D78,12,31),W$16)+1,IF(AND(YEAR(W$16+1)&lt;$D78,$D78&lt;YEAR(X$16)),_xlfn.DAYS(DATE($D78,12,31),DATE($D78,1,1))+1,0)),0))</f>
        <v>0</v>
      </c>
    </row>
    <row r="79" spans="1:24" ht="17" hidden="1" outlineLevel="1" x14ac:dyDescent="0.25">
      <c r="A79" s="5">
        <v>28</v>
      </c>
      <c r="B79" s="129" t="s">
        <v>164</v>
      </c>
      <c r="C79" s="120" t="s">
        <v>165</v>
      </c>
      <c r="D79" s="121">
        <f t="shared" ref="D79:D142" si="48">D74+1</f>
        <v>2023</v>
      </c>
      <c r="E79" s="122" cm="1">
        <f t="array" ref="E79">IF(YEAR(E$16)=$D79, E$46-SUM(_xlfn._xlws.FILTER(E$63:E78,MOD(_xlfn.SEQUENCE(ROWS(E$63:E78)),5)=2)),ROUND(E$46/_xlfn.DAYS(E$16,D$16)*IF(YEAR(D$16+1)=$D79,_xlfn.DAYS(DATE($D79,12,31),D$16)+1,IF(AND(YEAR(D$16+1)&lt;$D79,$D79&lt;YEAR(E$16)),_xlfn.DAYS(DATE($D79,12,31),DATE($D79,1,1))+1,0)),0))</f>
        <v>0</v>
      </c>
      <c r="F79" s="122" cm="1">
        <f t="array" ref="F79">IF(YEAR(F$16)=$D79, F$46-SUM(_xlfn._xlws.FILTER(F$63:F78,MOD(_xlfn.SEQUENCE(ROWS(F$63:F78)),5)=2)),ROUND(F$46/_xlfn.DAYS(F$16,E$16)*IF(YEAR(E$16+1)=$D79,_xlfn.DAYS(DATE($D79,12,31),E$16)+1,IF(AND(YEAR(E$16+1)&lt;$D79,$D79&lt;YEAR(F$16)),_xlfn.DAYS(DATE($D79,12,31),DATE($D79,1,1))+1,0)),0))</f>
        <v>0</v>
      </c>
      <c r="G79" s="122" cm="1">
        <f t="array" ref="G79">IF(YEAR(G$16)=$D79, G$46-SUM(_xlfn._xlws.FILTER(G$63:G78,MOD(_xlfn.SEQUENCE(ROWS(G$63:G78)),5)=2)),ROUND(G$46/_xlfn.DAYS(G$16,F$16)*IF(YEAR(F$16+1)=$D79,_xlfn.DAYS(DATE($D79,12,31),F$16)+1,IF(AND(YEAR(F$16+1)&lt;$D79,$D79&lt;YEAR(G$16)),_xlfn.DAYS(DATE($D79,12,31),DATE($D79,1,1))+1,0)),0))</f>
        <v>6188</v>
      </c>
      <c r="H79" s="122" cm="1">
        <f t="array" ref="H79">IF(YEAR(H$16)=$D79, H$46-SUM(_xlfn._xlws.FILTER(H$63:H78,MOD(_xlfn.SEQUENCE(ROWS(H$63:H78)),5)=2)),ROUND(H$46/_xlfn.DAYS(H$16,G$16)*IF(YEAR(G$16+1)=$D79,_xlfn.DAYS(DATE($D79,12,31),G$16)+1,IF(AND(YEAR(G$16+1)&lt;$D79,$D79&lt;YEAR(H$16)),_xlfn.DAYS(DATE($D79,12,31),DATE($D79,1,1))+1,0)),0))</f>
        <v>2138</v>
      </c>
      <c r="I79" s="122" cm="1">
        <f t="array" ref="I79">IF(YEAR(I$16)=$D79, I$46-SUM(_xlfn._xlws.FILTER(I$63:I78,MOD(_xlfn.SEQUENCE(ROWS(I$63:I78)),5)=2)),ROUND(I$46/_xlfn.DAYS(I$16,H$16)*IF(YEAR(H$16+1)=$D79,_xlfn.DAYS(DATE($D79,12,31),H$16)+1,IF(AND(YEAR(H$16+1)&lt;$D79,$D79&lt;YEAR(I$16)),_xlfn.DAYS(DATE($D79,12,31),DATE($D79,1,1))+1,0)),0))</f>
        <v>0</v>
      </c>
      <c r="J79" s="122" cm="1">
        <f t="array" ref="J79">IF(YEAR(J$16)=$D79, J$46-SUM(_xlfn._xlws.FILTER(J$63:J78,MOD(_xlfn.SEQUENCE(ROWS(J$63:J78)),5)=2)),ROUND(J$46/_xlfn.DAYS(J$16,I$16)*IF(YEAR(I$16+1)=$D79,_xlfn.DAYS(DATE($D79,12,31),I$16)+1,IF(AND(YEAR(I$16+1)&lt;$D79,$D79&lt;YEAR(J$16)),_xlfn.DAYS(DATE($D79,12,31),DATE($D79,1,1))+1,0)),0))</f>
        <v>0</v>
      </c>
      <c r="K79" s="122" cm="1">
        <f t="array" ref="K79">IF(YEAR(K$16)=$D79, K$46-SUM(_xlfn._xlws.FILTER(K$63:K78,MOD(_xlfn.SEQUENCE(ROWS(K$63:K78)),5)=2)),ROUND(K$46/_xlfn.DAYS(K$16,J$16)*IF(YEAR(J$16+1)=$D79,_xlfn.DAYS(DATE($D79,12,31),J$16)+1,IF(AND(YEAR(J$16+1)&lt;$D79,$D79&lt;YEAR(K$16)),_xlfn.DAYS(DATE($D79,12,31),DATE($D79,1,1))+1,0)),0))</f>
        <v>0</v>
      </c>
      <c r="L79" s="122" cm="1">
        <f t="array" ref="L79">IF(YEAR(L$16)=$D79, L$46-SUM(_xlfn._xlws.FILTER(L$63:L78,MOD(_xlfn.SEQUENCE(ROWS(L$63:L78)),5)=2)),ROUND(L$46/_xlfn.DAYS(L$16,K$16)*IF(YEAR(K$16+1)=$D79,_xlfn.DAYS(DATE($D79,12,31),K$16)+1,IF(AND(YEAR(K$16+1)&lt;$D79,$D79&lt;YEAR(L$16)),_xlfn.DAYS(DATE($D79,12,31),DATE($D79,1,1))+1,0)),0))</f>
        <v>0</v>
      </c>
      <c r="M79" s="122" cm="1">
        <f t="array" ref="M79">IF(YEAR(M$16)=$D79, M$46-SUM(_xlfn._xlws.FILTER(M$63:M78,MOD(_xlfn.SEQUENCE(ROWS(M$63:M78)),5)=2)),ROUND(M$46/_xlfn.DAYS(M$16,L$16)*IF(YEAR(L$16+1)=$D79,_xlfn.DAYS(DATE($D79,12,31),L$16)+1,IF(AND(YEAR(L$16+1)&lt;$D79,$D79&lt;YEAR(M$16)),_xlfn.DAYS(DATE($D79,12,31),DATE($D79,1,1))+1,0)),0))</f>
        <v>0</v>
      </c>
      <c r="N79" s="122" cm="1">
        <f t="array" ref="N79">IF(YEAR(N$16)=$D79, N$46-SUM(_xlfn._xlws.FILTER(N$63:N78,MOD(_xlfn.SEQUENCE(ROWS(N$63:N78)),5)=2)),ROUND(N$46/_xlfn.DAYS(N$16,M$16)*IF(YEAR(M$16+1)=$D79,_xlfn.DAYS(DATE($D79,12,31),M$16)+1,IF(AND(YEAR(M$16+1)&lt;$D79,$D79&lt;YEAR(N$16)),_xlfn.DAYS(DATE($D79,12,31),DATE($D79,1,1))+1,0)),0))</f>
        <v>0</v>
      </c>
      <c r="O79" s="122" cm="1">
        <f t="array" ref="O79">IF(YEAR(O$16)=$D79, O$46-SUM(_xlfn._xlws.FILTER(O$63:O78,MOD(_xlfn.SEQUENCE(ROWS(O$63:O78)),5)=2)),ROUND(O$46/_xlfn.DAYS(O$16,N$16)*IF(YEAR(N$16+1)=$D79,_xlfn.DAYS(DATE($D79,12,31),N$16)+1,IF(AND(YEAR(N$16+1)&lt;$D79,$D79&lt;YEAR(O$16)),_xlfn.DAYS(DATE($D79,12,31),DATE($D79,1,1))+1,0)),0))</f>
        <v>0</v>
      </c>
      <c r="P79" s="122" cm="1">
        <f t="array" ref="P79">IF(YEAR(P$16)=$D79, P$46-SUM(_xlfn._xlws.FILTER(P$63:P78,MOD(_xlfn.SEQUENCE(ROWS(P$63:P78)),5)=2)),ROUND(P$46/_xlfn.DAYS(P$16,O$16)*IF(YEAR(O$16+1)=$D79,_xlfn.DAYS(DATE($D79,12,31),O$16)+1,IF(AND(YEAR(O$16+1)&lt;$D79,$D79&lt;YEAR(P$16)),_xlfn.DAYS(DATE($D79,12,31),DATE($D79,1,1))+1,0)),0))</f>
        <v>0</v>
      </c>
      <c r="Q79" s="122" cm="1">
        <f t="array" ref="Q79">IF(YEAR(Q$16)=$D79, Q$46-SUM(_xlfn._xlws.FILTER(Q$63:Q78,MOD(_xlfn.SEQUENCE(ROWS(Q$63:Q78)),5)=2)),ROUND(Q$46/_xlfn.DAYS(Q$16,P$16)*IF(YEAR(P$16+1)=$D79,_xlfn.DAYS(DATE($D79,12,31),P$16)+1,IF(AND(YEAR(P$16+1)&lt;$D79,$D79&lt;YEAR(Q$16)),_xlfn.DAYS(DATE($D79,12,31),DATE($D79,1,1))+1,0)),0))</f>
        <v>0</v>
      </c>
      <c r="R79" s="122" cm="1">
        <f t="array" ref="R79">IF(YEAR(R$16)=$D79, R$46-SUM(_xlfn._xlws.FILTER(R$63:R78,MOD(_xlfn.SEQUENCE(ROWS(R$63:R78)),5)=2)),ROUND(R$46/_xlfn.DAYS(R$16,Q$16)*IF(YEAR(Q$16+1)=$D79,_xlfn.DAYS(DATE($D79,12,31),Q$16)+1,IF(AND(YEAR(Q$16+1)&lt;$D79,$D79&lt;YEAR(R$16)),_xlfn.DAYS(DATE($D79,12,31),DATE($D79,1,1))+1,0)),0))</f>
        <v>0</v>
      </c>
      <c r="S79" s="122" cm="1">
        <f t="array" ref="S79">IF(YEAR(S$16)=$D79, S$46-SUM(_xlfn._xlws.FILTER(S$63:S78,MOD(_xlfn.SEQUENCE(ROWS(S$63:S78)),5)=2)),ROUND(S$46/_xlfn.DAYS(S$16,R$16)*IF(YEAR(R$16+1)=$D79,_xlfn.DAYS(DATE($D79,12,31),R$16)+1,IF(AND(YEAR(R$16+1)&lt;$D79,$D79&lt;YEAR(S$16)),_xlfn.DAYS(DATE($D79,12,31),DATE($D79,1,1))+1,0)),0))</f>
        <v>0</v>
      </c>
      <c r="T79" s="122" cm="1">
        <f t="array" ref="T79">IF(YEAR(T$16)=$D79, T$46-SUM(_xlfn._xlws.FILTER(T$63:T78,MOD(_xlfn.SEQUENCE(ROWS(T$63:T78)),5)=2)),ROUND(T$46/_xlfn.DAYS(T$16,S$16)*IF(YEAR(S$16+1)=$D79,_xlfn.DAYS(DATE($D79,12,31),S$16)+1,IF(AND(YEAR(S$16+1)&lt;$D79,$D79&lt;YEAR(T$16)),_xlfn.DAYS(DATE($D79,12,31),DATE($D79,1,1))+1,0)),0))</f>
        <v>0</v>
      </c>
      <c r="U79" s="122" cm="1">
        <f t="array" ref="U79">IF(YEAR(U$16)=$D79, U$46-SUM(_xlfn._xlws.FILTER(U$63:U78,MOD(_xlfn.SEQUENCE(ROWS(U$63:U78)),5)=2)),ROUND(U$46/_xlfn.DAYS(U$16,T$16)*IF(YEAR(T$16+1)=$D79,_xlfn.DAYS(DATE($D79,12,31),T$16)+1,IF(AND(YEAR(T$16+1)&lt;$D79,$D79&lt;YEAR(U$16)),_xlfn.DAYS(DATE($D79,12,31),DATE($D79,1,1))+1,0)),0))</f>
        <v>0</v>
      </c>
      <c r="V79" s="122" cm="1">
        <f t="array" ref="V79">IF(YEAR(V$16)=$D79, V$46-SUM(_xlfn._xlws.FILTER(V$63:V78,MOD(_xlfn.SEQUENCE(ROWS(V$63:V78)),5)=2)),ROUND(V$46/_xlfn.DAYS(V$16,U$16)*IF(YEAR(U$16+1)=$D79,_xlfn.DAYS(DATE($D79,12,31),U$16)+1,IF(AND(YEAR(U$16+1)&lt;$D79,$D79&lt;YEAR(V$16)),_xlfn.DAYS(DATE($D79,12,31),DATE($D79,1,1))+1,0)),0))</f>
        <v>0</v>
      </c>
      <c r="W79" s="122" cm="1">
        <f t="array" ref="W79">IF(YEAR(W$16)=$D79, W$46-SUM(_xlfn._xlws.FILTER(W$63:W78,MOD(_xlfn.SEQUENCE(ROWS(W$63:W78)),5)=2)),ROUND(W$46/_xlfn.DAYS(W$16,V$16)*IF(YEAR(V$16+1)=$D79,_xlfn.DAYS(DATE($D79,12,31),V$16)+1,IF(AND(YEAR(V$16+1)&lt;$D79,$D79&lt;YEAR(W$16)),_xlfn.DAYS(DATE($D79,12,31),DATE($D79,1,1))+1,0)),0))</f>
        <v>0</v>
      </c>
      <c r="X79" s="122" cm="1">
        <f t="array" ref="X79">IF(YEAR(X$16)=$D79, X$46-SUM(_xlfn._xlws.FILTER(X$63:X78,MOD(_xlfn.SEQUENCE(ROWS(X$63:X78)),5)=2)),ROUND(X$46/_xlfn.DAYS(X$16,W$16)*IF(YEAR(W$16+1)=$D79,_xlfn.DAYS(DATE($D79,12,31),W$16)+1,IF(AND(YEAR(W$16+1)&lt;$D79,$D79&lt;YEAR(X$16)),_xlfn.DAYS(DATE($D79,12,31),DATE($D79,1,1))+1,0)),0))</f>
        <v>0</v>
      </c>
    </row>
    <row r="80" spans="1:24" ht="17" hidden="1" outlineLevel="1" x14ac:dyDescent="0.25">
      <c r="A80" s="5">
        <v>29</v>
      </c>
      <c r="B80" s="129" t="s">
        <v>166</v>
      </c>
      <c r="C80" s="120" t="s">
        <v>167</v>
      </c>
      <c r="D80" s="121">
        <f t="shared" si="48"/>
        <v>2023</v>
      </c>
      <c r="E80" s="123">
        <f>E78-E79</f>
        <v>0</v>
      </c>
      <c r="F80" s="123">
        <f t="shared" ref="F80:X80" si="49">F78-F79</f>
        <v>0</v>
      </c>
      <c r="G80" s="123">
        <f t="shared" si="49"/>
        <v>35066</v>
      </c>
      <c r="H80" s="123">
        <f t="shared" si="49"/>
        <v>12114</v>
      </c>
      <c r="I80" s="123">
        <f t="shared" si="49"/>
        <v>0</v>
      </c>
      <c r="J80" s="123">
        <f t="shared" si="49"/>
        <v>0</v>
      </c>
      <c r="K80" s="123">
        <f t="shared" si="49"/>
        <v>0</v>
      </c>
      <c r="L80" s="123">
        <f t="shared" si="49"/>
        <v>0</v>
      </c>
      <c r="M80" s="123">
        <f t="shared" si="49"/>
        <v>0</v>
      </c>
      <c r="N80" s="123">
        <f t="shared" si="49"/>
        <v>0</v>
      </c>
      <c r="O80" s="123">
        <f t="shared" si="49"/>
        <v>0</v>
      </c>
      <c r="P80" s="123">
        <f t="shared" si="49"/>
        <v>0</v>
      </c>
      <c r="Q80" s="123">
        <f t="shared" si="49"/>
        <v>0</v>
      </c>
      <c r="R80" s="123">
        <f t="shared" si="49"/>
        <v>0</v>
      </c>
      <c r="S80" s="123">
        <f t="shared" si="49"/>
        <v>0</v>
      </c>
      <c r="T80" s="123">
        <f t="shared" si="49"/>
        <v>0</v>
      </c>
      <c r="U80" s="123">
        <f t="shared" si="49"/>
        <v>0</v>
      </c>
      <c r="V80" s="123">
        <f t="shared" si="49"/>
        <v>0</v>
      </c>
      <c r="W80" s="123">
        <f t="shared" si="49"/>
        <v>0</v>
      </c>
      <c r="X80" s="123">
        <f t="shared" si="49"/>
        <v>0</v>
      </c>
    </row>
    <row r="81" spans="1:24" ht="17" hidden="1" outlineLevel="1" x14ac:dyDescent="0.25">
      <c r="A81" s="5">
        <v>31</v>
      </c>
      <c r="B81" s="129" t="s">
        <v>168</v>
      </c>
      <c r="C81" s="120" t="s">
        <v>169</v>
      </c>
      <c r="D81" s="121">
        <f t="shared" si="48"/>
        <v>2023</v>
      </c>
      <c r="E81" s="122" cm="1">
        <f t="array" ref="E81">IF(YEAR(E$16)=$D81, E$59-SUM(_xlfn._xlws.FILTER(E$63:E80,MOD(_xlfn.SEQUENCE(ROWS(E$63:E80)),5)=4)),ROUND(E$59/_xlfn.DAYS(E$16,D$16)*IF(YEAR(D$16+1)=$D81,_xlfn.DAYS(DATE($D81,12,31),D$16)+1,IF(AND(YEAR(D$16+1)&lt;$D81,$D81&lt;YEAR(E$16)),_xlfn.DAYS(DATE($D81,12,31),DATE($D81,1,1))+1,0)),0))</f>
        <v>0</v>
      </c>
      <c r="F81" s="122" cm="1">
        <f t="array" ref="F81">IF(YEAR(F$16)=$D81, F$59-SUM(_xlfn._xlws.FILTER(F$63:F80,MOD(_xlfn.SEQUENCE(ROWS(F$63:F80)),5)=4)),ROUND(F$59/_xlfn.DAYS(F$16,E$16)*IF(YEAR(E$16+1)=$D81,_xlfn.DAYS(DATE($D81,12,31),E$16)+1,IF(AND(YEAR(E$16+1)&lt;$D81,$D81&lt;YEAR(F$16)),_xlfn.DAYS(DATE($D81,12,31),DATE($D81,1,1))+1,0)),0))</f>
        <v>0</v>
      </c>
      <c r="G81" s="122" cm="1">
        <f t="array" ref="G81">IF(YEAR(G$16)=$D81, G$59-SUM(_xlfn._xlws.FILTER(G$63:G80,MOD(_xlfn.SEQUENCE(ROWS(G$63:G80)),5)=4)),ROUND(G$59/_xlfn.DAYS(G$16,F$16)*IF(YEAR(F$16+1)=$D81,_xlfn.DAYS(DATE($D81,12,31),F$16)+1,IF(AND(YEAR(F$16+1)&lt;$D81,$D81&lt;YEAR(G$16)),_xlfn.DAYS(DATE($D81,12,31),DATE($D81,1,1))+1,0)),0))</f>
        <v>17785</v>
      </c>
      <c r="H81" s="122" cm="1">
        <f t="array" ref="H81">IF(YEAR(H$16)=$D81, H$59-SUM(_xlfn._xlws.FILTER(H$63:H80,MOD(_xlfn.SEQUENCE(ROWS(H$63:H80)),5)=4)),ROUND(H$59/_xlfn.DAYS(H$16,G$16)*IF(YEAR(G$16+1)=$D81,_xlfn.DAYS(DATE($D81,12,31),G$16)+1,IF(AND(YEAR(G$16+1)&lt;$D81,$D81&lt;YEAR(H$16)),_xlfn.DAYS(DATE($D81,12,31),DATE($D81,1,1))+1,0)),0))</f>
        <v>7405</v>
      </c>
      <c r="I81" s="122" cm="1">
        <f t="array" ref="I81">IF(YEAR(I$16)=$D81, I$59-SUM(_xlfn._xlws.FILTER(I$63:I80,MOD(_xlfn.SEQUENCE(ROWS(I$63:I80)),5)=4)),ROUND(I$59/_xlfn.DAYS(I$16,H$16)*IF(YEAR(H$16+1)=$D81,_xlfn.DAYS(DATE($D81,12,31),H$16)+1,IF(AND(YEAR(H$16+1)&lt;$D81,$D81&lt;YEAR(I$16)),_xlfn.DAYS(DATE($D81,12,31),DATE($D81,1,1))+1,0)),0))</f>
        <v>0</v>
      </c>
      <c r="J81" s="122" cm="1">
        <f t="array" ref="J81">IF(YEAR(J$16)=$D81, J$59-SUM(_xlfn._xlws.FILTER(J$63:J80,MOD(_xlfn.SEQUENCE(ROWS(J$63:J80)),5)=4)),ROUND(J$59/_xlfn.DAYS(J$16,I$16)*IF(YEAR(I$16+1)=$D81,_xlfn.DAYS(DATE($D81,12,31),I$16)+1,IF(AND(YEAR(I$16+1)&lt;$D81,$D81&lt;YEAR(J$16)),_xlfn.DAYS(DATE($D81,12,31),DATE($D81,1,1))+1,0)),0))</f>
        <v>0</v>
      </c>
      <c r="K81" s="122" cm="1">
        <f t="array" ref="K81">IF(YEAR(K$16)=$D81, K$59-SUM(_xlfn._xlws.FILTER(K$63:K80,MOD(_xlfn.SEQUENCE(ROWS(K$63:K80)),5)=4)),ROUND(K$59/_xlfn.DAYS(K$16,J$16)*IF(YEAR(J$16+1)=$D81,_xlfn.DAYS(DATE($D81,12,31),J$16)+1,IF(AND(YEAR(J$16+1)&lt;$D81,$D81&lt;YEAR(K$16)),_xlfn.DAYS(DATE($D81,12,31),DATE($D81,1,1))+1,0)),0))</f>
        <v>0</v>
      </c>
      <c r="L81" s="122" cm="1">
        <f t="array" ref="L81">IF(YEAR(L$16)=$D81, L$59-SUM(_xlfn._xlws.FILTER(L$63:L80,MOD(_xlfn.SEQUENCE(ROWS(L$63:L80)),5)=4)),ROUND(L$59/_xlfn.DAYS(L$16,K$16)*IF(YEAR(K$16+1)=$D81,_xlfn.DAYS(DATE($D81,12,31),K$16)+1,IF(AND(YEAR(K$16+1)&lt;$D81,$D81&lt;YEAR(L$16)),_xlfn.DAYS(DATE($D81,12,31),DATE($D81,1,1))+1,0)),0))</f>
        <v>0</v>
      </c>
      <c r="M81" s="122" cm="1">
        <f t="array" ref="M81">IF(YEAR(M$16)=$D81, M$59-SUM(_xlfn._xlws.FILTER(M$63:M80,MOD(_xlfn.SEQUENCE(ROWS(M$63:M80)),5)=4)),ROUND(M$59/_xlfn.DAYS(M$16,L$16)*IF(YEAR(L$16+1)=$D81,_xlfn.DAYS(DATE($D81,12,31),L$16)+1,IF(AND(YEAR(L$16+1)&lt;$D81,$D81&lt;YEAR(M$16)),_xlfn.DAYS(DATE($D81,12,31),DATE($D81,1,1))+1,0)),0))</f>
        <v>0</v>
      </c>
      <c r="N81" s="122" cm="1">
        <f t="array" ref="N81">IF(YEAR(N$16)=$D81, N$59-SUM(_xlfn._xlws.FILTER(N$63:N80,MOD(_xlfn.SEQUENCE(ROWS(N$63:N80)),5)=4)),ROUND(N$59/_xlfn.DAYS(N$16,M$16)*IF(YEAR(M$16+1)=$D81,_xlfn.DAYS(DATE($D81,12,31),M$16)+1,IF(AND(YEAR(M$16+1)&lt;$D81,$D81&lt;YEAR(N$16)),_xlfn.DAYS(DATE($D81,12,31),DATE($D81,1,1))+1,0)),0))</f>
        <v>0</v>
      </c>
      <c r="O81" s="122" cm="1">
        <f t="array" ref="O81">IF(YEAR(O$16)=$D81, O$59-SUM(_xlfn._xlws.FILTER(O$63:O80,MOD(_xlfn.SEQUENCE(ROWS(O$63:O80)),5)=4)),ROUND(O$59/_xlfn.DAYS(O$16,N$16)*IF(YEAR(N$16+1)=$D81,_xlfn.DAYS(DATE($D81,12,31),N$16)+1,IF(AND(YEAR(N$16+1)&lt;$D81,$D81&lt;YEAR(O$16)),_xlfn.DAYS(DATE($D81,12,31),DATE($D81,1,1))+1,0)),0))</f>
        <v>0</v>
      </c>
      <c r="P81" s="122" cm="1">
        <f t="array" ref="P81">IF(YEAR(P$16)=$D81, P$59-SUM(_xlfn._xlws.FILTER(P$63:P80,MOD(_xlfn.SEQUENCE(ROWS(P$63:P80)),5)=4)),ROUND(P$59/_xlfn.DAYS(P$16,O$16)*IF(YEAR(O$16+1)=$D81,_xlfn.DAYS(DATE($D81,12,31),O$16)+1,IF(AND(YEAR(O$16+1)&lt;$D81,$D81&lt;YEAR(P$16)),_xlfn.DAYS(DATE($D81,12,31),DATE($D81,1,1))+1,0)),0))</f>
        <v>0</v>
      </c>
      <c r="Q81" s="122" cm="1">
        <f t="array" ref="Q81">IF(YEAR(Q$16)=$D81, Q$59-SUM(_xlfn._xlws.FILTER(Q$63:Q80,MOD(_xlfn.SEQUENCE(ROWS(Q$63:Q80)),5)=4)),ROUND(Q$59/_xlfn.DAYS(Q$16,P$16)*IF(YEAR(P$16+1)=$D81,_xlfn.DAYS(DATE($D81,12,31),P$16)+1,IF(AND(YEAR(P$16+1)&lt;$D81,$D81&lt;YEAR(Q$16)),_xlfn.DAYS(DATE($D81,12,31),DATE($D81,1,1))+1,0)),0))</f>
        <v>0</v>
      </c>
      <c r="R81" s="122" cm="1">
        <f t="array" ref="R81">IF(YEAR(R$16)=$D81, R$59-SUM(_xlfn._xlws.FILTER(R$63:R80,MOD(_xlfn.SEQUENCE(ROWS(R$63:R80)),5)=4)),ROUND(R$59/_xlfn.DAYS(R$16,Q$16)*IF(YEAR(Q$16+1)=$D81,_xlfn.DAYS(DATE($D81,12,31),Q$16)+1,IF(AND(YEAR(Q$16+1)&lt;$D81,$D81&lt;YEAR(R$16)),_xlfn.DAYS(DATE($D81,12,31),DATE($D81,1,1))+1,0)),0))</f>
        <v>0</v>
      </c>
      <c r="S81" s="122" cm="1">
        <f t="array" ref="S81">IF(YEAR(S$16)=$D81, S$59-SUM(_xlfn._xlws.FILTER(S$63:S80,MOD(_xlfn.SEQUENCE(ROWS(S$63:S80)),5)=4)),ROUND(S$59/_xlfn.DAYS(S$16,R$16)*IF(YEAR(R$16+1)=$D81,_xlfn.DAYS(DATE($D81,12,31),R$16)+1,IF(AND(YEAR(R$16+1)&lt;$D81,$D81&lt;YEAR(S$16)),_xlfn.DAYS(DATE($D81,12,31),DATE($D81,1,1))+1,0)),0))</f>
        <v>0</v>
      </c>
      <c r="T81" s="122" cm="1">
        <f t="array" ref="T81">IF(YEAR(T$16)=$D81, T$59-SUM(_xlfn._xlws.FILTER(T$63:T80,MOD(_xlfn.SEQUENCE(ROWS(T$63:T80)),5)=4)),ROUND(T$59/_xlfn.DAYS(T$16,S$16)*IF(YEAR(S$16+1)=$D81,_xlfn.DAYS(DATE($D81,12,31),S$16)+1,IF(AND(YEAR(S$16+1)&lt;$D81,$D81&lt;YEAR(T$16)),_xlfn.DAYS(DATE($D81,12,31),DATE($D81,1,1))+1,0)),0))</f>
        <v>0</v>
      </c>
      <c r="U81" s="122" cm="1">
        <f t="array" ref="U81">IF(YEAR(U$16)=$D81, U$59-SUM(_xlfn._xlws.FILTER(U$63:U80,MOD(_xlfn.SEQUENCE(ROWS(U$63:U80)),5)=4)),ROUND(U$59/_xlfn.DAYS(U$16,T$16)*IF(YEAR(T$16+1)=$D81,_xlfn.DAYS(DATE($D81,12,31),T$16)+1,IF(AND(YEAR(T$16+1)&lt;$D81,$D81&lt;YEAR(U$16)),_xlfn.DAYS(DATE($D81,12,31),DATE($D81,1,1))+1,0)),0))</f>
        <v>0</v>
      </c>
      <c r="V81" s="122" cm="1">
        <f t="array" ref="V81">IF(YEAR(V$16)=$D81, V$59-SUM(_xlfn._xlws.FILTER(V$63:V80,MOD(_xlfn.SEQUENCE(ROWS(V$63:V80)),5)=4)),ROUND(V$59/_xlfn.DAYS(V$16,U$16)*IF(YEAR(U$16+1)=$D81,_xlfn.DAYS(DATE($D81,12,31),U$16)+1,IF(AND(YEAR(U$16+1)&lt;$D81,$D81&lt;YEAR(V$16)),_xlfn.DAYS(DATE($D81,12,31),DATE($D81,1,1))+1,0)),0))</f>
        <v>0</v>
      </c>
      <c r="W81" s="122" cm="1">
        <f t="array" ref="W81">IF(YEAR(W$16)=$D81, W$59-SUM(_xlfn._xlws.FILTER(W$63:W80,MOD(_xlfn.SEQUENCE(ROWS(W$63:W80)),5)=4)),ROUND(W$59/_xlfn.DAYS(W$16,V$16)*IF(YEAR(V$16+1)=$D81,_xlfn.DAYS(DATE($D81,12,31),V$16)+1,IF(AND(YEAR(V$16+1)&lt;$D81,$D81&lt;YEAR(W$16)),_xlfn.DAYS(DATE($D81,12,31),DATE($D81,1,1))+1,0)),0))</f>
        <v>0</v>
      </c>
      <c r="X81" s="122" cm="1">
        <f t="array" ref="X81">IF(YEAR(X$16)=$D81, X$59-SUM(_xlfn._xlws.FILTER(X$63:X80,MOD(_xlfn.SEQUENCE(ROWS(X$63:X80)),5)=4)),ROUND(X$59/_xlfn.DAYS(X$16,W$16)*IF(YEAR(W$16+1)=$D81,_xlfn.DAYS(DATE($D81,12,31),W$16)+1,IF(AND(YEAR(W$16+1)&lt;$D81,$D81&lt;YEAR(X$16)),_xlfn.DAYS(DATE($D81,12,31),DATE($D81,1,1))+1,0)),0))</f>
        <v>0</v>
      </c>
    </row>
    <row r="82" spans="1:24" ht="17" hidden="1" outlineLevel="1" x14ac:dyDescent="0.25">
      <c r="A82" s="5">
        <v>33</v>
      </c>
      <c r="B82" s="129" t="s">
        <v>170</v>
      </c>
      <c r="C82" s="124" t="s">
        <v>171</v>
      </c>
      <c r="D82" s="125">
        <f t="shared" si="48"/>
        <v>2023</v>
      </c>
      <c r="E82" s="126">
        <f>E78-E81</f>
        <v>0</v>
      </c>
      <c r="F82" s="126">
        <f t="shared" ref="F82:X82" si="50">F78-F81</f>
        <v>0</v>
      </c>
      <c r="G82" s="126">
        <f t="shared" si="50"/>
        <v>23469</v>
      </c>
      <c r="H82" s="126">
        <f t="shared" si="50"/>
        <v>6847</v>
      </c>
      <c r="I82" s="126">
        <f t="shared" si="50"/>
        <v>0</v>
      </c>
      <c r="J82" s="126">
        <f t="shared" si="50"/>
        <v>0</v>
      </c>
      <c r="K82" s="126">
        <f t="shared" si="50"/>
        <v>0</v>
      </c>
      <c r="L82" s="126">
        <f t="shared" si="50"/>
        <v>0</v>
      </c>
      <c r="M82" s="126">
        <f t="shared" si="50"/>
        <v>0</v>
      </c>
      <c r="N82" s="126">
        <f t="shared" si="50"/>
        <v>0</v>
      </c>
      <c r="O82" s="126">
        <f t="shared" si="50"/>
        <v>0</v>
      </c>
      <c r="P82" s="126">
        <f t="shared" si="50"/>
        <v>0</v>
      </c>
      <c r="Q82" s="126">
        <f t="shared" si="50"/>
        <v>0</v>
      </c>
      <c r="R82" s="126">
        <f t="shared" si="50"/>
        <v>0</v>
      </c>
      <c r="S82" s="126">
        <f t="shared" si="50"/>
        <v>0</v>
      </c>
      <c r="T82" s="126">
        <f t="shared" si="50"/>
        <v>0</v>
      </c>
      <c r="U82" s="126">
        <f t="shared" si="50"/>
        <v>0</v>
      </c>
      <c r="V82" s="126">
        <f t="shared" si="50"/>
        <v>0</v>
      </c>
      <c r="W82" s="126">
        <f t="shared" si="50"/>
        <v>0</v>
      </c>
      <c r="X82" s="126">
        <f t="shared" si="50"/>
        <v>0</v>
      </c>
    </row>
    <row r="83" spans="1:24" ht="17" hidden="1" outlineLevel="1" x14ac:dyDescent="0.25">
      <c r="A83" s="5">
        <v>27</v>
      </c>
      <c r="B83" s="37" t="s">
        <v>162</v>
      </c>
      <c r="C83" s="114" t="s">
        <v>163</v>
      </c>
      <c r="D83" s="115">
        <f t="shared" si="48"/>
        <v>2024</v>
      </c>
      <c r="E83" s="116" cm="1">
        <f t="array" ref="E83">IF(YEAR(E$16)=$D83, E$44-SUM(_xlfn._xlws.FILTER(E$63:E82,MOD(_xlfn.SEQUENCE(ROWS(E$63:E82)),5)=1)),ROUND(E$44/_xlfn.DAYS(E$16,D$16)*IF(YEAR(D$16+1)=$D83,_xlfn.DAYS(DATE($D83,12,31),D$16)+1,IF(AND(YEAR(D$16+1)&lt;$D83,$D83&lt;YEAR(E$16)),_xlfn.DAYS(DATE($D83,12,31),DATE($D83,1,1))+1,0)),0))</f>
        <v>0</v>
      </c>
      <c r="F83" s="116" cm="1">
        <f t="array" ref="F83">IF(YEAR(F$16)=$D83, F$44-SUM(_xlfn._xlws.FILTER(F$63:F82,MOD(_xlfn.SEQUENCE(ROWS(F$63:F82)),5)=1)),ROUND(F$44/_xlfn.DAYS(F$16,E$16)*IF(YEAR(E$16+1)=$D83,_xlfn.DAYS(DATE($D83,12,31),E$16)+1,IF(AND(YEAR(E$16+1)&lt;$D83,$D83&lt;YEAR(F$16)),_xlfn.DAYS(DATE($D83,12,31),DATE($D83,1,1))+1,0)),0))</f>
        <v>0</v>
      </c>
      <c r="G83" s="116" cm="1">
        <f t="array" ref="G83">IF(YEAR(G$16)=$D83, G$44-SUM(_xlfn._xlws.FILTER(G$63:G82,MOD(_xlfn.SEQUENCE(ROWS(G$63:G82)),5)=1)),ROUND(G$44/_xlfn.DAYS(G$16,F$16)*IF(YEAR(F$16+1)=$D83,_xlfn.DAYS(DATE($D83,12,31),F$16)+1,IF(AND(YEAR(F$16+1)&lt;$D83,$D83&lt;YEAR(G$16)),_xlfn.DAYS(DATE($D83,12,31),DATE($D83,1,1))+1,0)),0))</f>
        <v>0</v>
      </c>
      <c r="H83" s="116" cm="1">
        <f t="array" ref="H83">IF(YEAR(H$16)=$D83, H$44-SUM(_xlfn._xlws.FILTER(H$63:H82,MOD(_xlfn.SEQUENCE(ROWS(H$63:H82)),5)=1)),ROUND(H$44/_xlfn.DAYS(H$16,G$16)*IF(YEAR(G$16+1)=$D83,_xlfn.DAYS(DATE($D83,12,31),G$16)+1,IF(AND(YEAR(G$16+1)&lt;$D83,$D83&lt;YEAR(H$16)),_xlfn.DAYS(DATE($D83,12,31),DATE($D83,1,1))+1,0)),0))</f>
        <v>34047</v>
      </c>
      <c r="I83" s="116" cm="1">
        <f t="array" ref="I83">IF(YEAR(I$16)=$D83, I$44-SUM(_xlfn._xlws.FILTER(I$63:I82,MOD(_xlfn.SEQUENCE(ROWS(I$63:I82)),5)=1)),ROUND(I$44/_xlfn.DAYS(I$16,H$16)*IF(YEAR(H$16+1)=$D83,_xlfn.DAYS(DATE($D83,12,31),H$16)+1,IF(AND(YEAR(H$16+1)&lt;$D83,$D83&lt;YEAR(I$16)),_xlfn.DAYS(DATE($D83,12,31),DATE($D83,1,1))+1,0)),0))</f>
        <v>7985</v>
      </c>
      <c r="J83" s="116" cm="1">
        <f t="array" ref="J83">IF(YEAR(J$16)=$D83, J$44-SUM(_xlfn._xlws.FILTER(J$63:J82,MOD(_xlfn.SEQUENCE(ROWS(J$63:J82)),5)=1)),ROUND(J$44/_xlfn.DAYS(J$16,I$16)*IF(YEAR(I$16+1)=$D83,_xlfn.DAYS(DATE($D83,12,31),I$16)+1,IF(AND(YEAR(I$16+1)&lt;$D83,$D83&lt;YEAR(J$16)),_xlfn.DAYS(DATE($D83,12,31),DATE($D83,1,1))+1,0)),0))</f>
        <v>0</v>
      </c>
      <c r="K83" s="116" cm="1">
        <f t="array" ref="K83">IF(YEAR(K$16)=$D83, K$44-SUM(_xlfn._xlws.FILTER(K$63:K82,MOD(_xlfn.SEQUENCE(ROWS(K$63:K82)),5)=1)),ROUND(K$44/_xlfn.DAYS(K$16,J$16)*IF(YEAR(J$16+1)=$D83,_xlfn.DAYS(DATE($D83,12,31),J$16)+1,IF(AND(YEAR(J$16+1)&lt;$D83,$D83&lt;YEAR(K$16)),_xlfn.DAYS(DATE($D83,12,31),DATE($D83,1,1))+1,0)),0))</f>
        <v>0</v>
      </c>
      <c r="L83" s="116" cm="1">
        <f t="array" ref="L83">IF(YEAR(L$16)=$D83, L$44-SUM(_xlfn._xlws.FILTER(L$63:L82,MOD(_xlfn.SEQUENCE(ROWS(L$63:L82)),5)=1)),ROUND(L$44/_xlfn.DAYS(L$16,K$16)*IF(YEAR(K$16+1)=$D83,_xlfn.DAYS(DATE($D83,12,31),K$16)+1,IF(AND(YEAR(K$16+1)&lt;$D83,$D83&lt;YEAR(L$16)),_xlfn.DAYS(DATE($D83,12,31),DATE($D83,1,1))+1,0)),0))</f>
        <v>0</v>
      </c>
      <c r="M83" s="116" cm="1">
        <f t="array" ref="M83">IF(YEAR(M$16)=$D83, M$44-SUM(_xlfn._xlws.FILTER(M$63:M82,MOD(_xlfn.SEQUENCE(ROWS(M$63:M82)),5)=1)),ROUND(M$44/_xlfn.DAYS(M$16,L$16)*IF(YEAR(L$16+1)=$D83,_xlfn.DAYS(DATE($D83,12,31),L$16)+1,IF(AND(YEAR(L$16+1)&lt;$D83,$D83&lt;YEAR(M$16)),_xlfn.DAYS(DATE($D83,12,31),DATE($D83,1,1))+1,0)),0))</f>
        <v>0</v>
      </c>
      <c r="N83" s="116" cm="1">
        <f t="array" ref="N83">IF(YEAR(N$16)=$D83, N$44-SUM(_xlfn._xlws.FILTER(N$63:N82,MOD(_xlfn.SEQUENCE(ROWS(N$63:N82)),5)=1)),ROUND(N$44/_xlfn.DAYS(N$16,M$16)*IF(YEAR(M$16+1)=$D83,_xlfn.DAYS(DATE($D83,12,31),M$16)+1,IF(AND(YEAR(M$16+1)&lt;$D83,$D83&lt;YEAR(N$16)),_xlfn.DAYS(DATE($D83,12,31),DATE($D83,1,1))+1,0)),0))</f>
        <v>0</v>
      </c>
      <c r="O83" s="116" cm="1">
        <f t="array" ref="O83">IF(YEAR(O$16)=$D83, O$44-SUM(_xlfn._xlws.FILTER(O$63:O82,MOD(_xlfn.SEQUENCE(ROWS(O$63:O82)),5)=1)),ROUND(O$44/_xlfn.DAYS(O$16,N$16)*IF(YEAR(N$16+1)=$D83,_xlfn.DAYS(DATE($D83,12,31),N$16)+1,IF(AND(YEAR(N$16+1)&lt;$D83,$D83&lt;YEAR(O$16)),_xlfn.DAYS(DATE($D83,12,31),DATE($D83,1,1))+1,0)),0))</f>
        <v>0</v>
      </c>
      <c r="P83" s="116" cm="1">
        <f t="array" ref="P83">IF(YEAR(P$16)=$D83, P$44-SUM(_xlfn._xlws.FILTER(P$63:P82,MOD(_xlfn.SEQUENCE(ROWS(P$63:P82)),5)=1)),ROUND(P$44/_xlfn.DAYS(P$16,O$16)*IF(YEAR(O$16+1)=$D83,_xlfn.DAYS(DATE($D83,12,31),O$16)+1,IF(AND(YEAR(O$16+1)&lt;$D83,$D83&lt;YEAR(P$16)),_xlfn.DAYS(DATE($D83,12,31),DATE($D83,1,1))+1,0)),0))</f>
        <v>0</v>
      </c>
      <c r="Q83" s="116" cm="1">
        <f t="array" ref="Q83">IF(YEAR(Q$16)=$D83, Q$44-SUM(_xlfn._xlws.FILTER(Q$63:Q82,MOD(_xlfn.SEQUENCE(ROWS(Q$63:Q82)),5)=1)),ROUND(Q$44/_xlfn.DAYS(Q$16,P$16)*IF(YEAR(P$16+1)=$D83,_xlfn.DAYS(DATE($D83,12,31),P$16)+1,IF(AND(YEAR(P$16+1)&lt;$D83,$D83&lt;YEAR(Q$16)),_xlfn.DAYS(DATE($D83,12,31),DATE($D83,1,1))+1,0)),0))</f>
        <v>0</v>
      </c>
      <c r="R83" s="116" cm="1">
        <f t="array" ref="R83">IF(YEAR(R$16)=$D83, R$44-SUM(_xlfn._xlws.FILTER(R$63:R82,MOD(_xlfn.SEQUENCE(ROWS(R$63:R82)),5)=1)),ROUND(R$44/_xlfn.DAYS(R$16,Q$16)*IF(YEAR(Q$16+1)=$D83,_xlfn.DAYS(DATE($D83,12,31),Q$16)+1,IF(AND(YEAR(Q$16+1)&lt;$D83,$D83&lt;YEAR(R$16)),_xlfn.DAYS(DATE($D83,12,31),DATE($D83,1,1))+1,0)),0))</f>
        <v>0</v>
      </c>
      <c r="S83" s="116" cm="1">
        <f t="array" ref="S83">IF(YEAR(S$16)=$D83, S$44-SUM(_xlfn._xlws.FILTER(S$63:S82,MOD(_xlfn.SEQUENCE(ROWS(S$63:S82)),5)=1)),ROUND(S$44/_xlfn.DAYS(S$16,R$16)*IF(YEAR(R$16+1)=$D83,_xlfn.DAYS(DATE($D83,12,31),R$16)+1,IF(AND(YEAR(R$16+1)&lt;$D83,$D83&lt;YEAR(S$16)),_xlfn.DAYS(DATE($D83,12,31),DATE($D83,1,1))+1,0)),0))</f>
        <v>0</v>
      </c>
      <c r="T83" s="116" cm="1">
        <f t="array" ref="T83">IF(YEAR(T$16)=$D83, T$44-SUM(_xlfn._xlws.FILTER(T$63:T82,MOD(_xlfn.SEQUENCE(ROWS(T$63:T82)),5)=1)),ROUND(T$44/_xlfn.DAYS(T$16,S$16)*IF(YEAR(S$16+1)=$D83,_xlfn.DAYS(DATE($D83,12,31),S$16)+1,IF(AND(YEAR(S$16+1)&lt;$D83,$D83&lt;YEAR(T$16)),_xlfn.DAYS(DATE($D83,12,31),DATE($D83,1,1))+1,0)),0))</f>
        <v>0</v>
      </c>
      <c r="U83" s="116" cm="1">
        <f t="array" ref="U83">IF(YEAR(U$16)=$D83, U$44-SUM(_xlfn._xlws.FILTER(U$63:U82,MOD(_xlfn.SEQUENCE(ROWS(U$63:U82)),5)=1)),ROUND(U$44/_xlfn.DAYS(U$16,T$16)*IF(YEAR(T$16+1)=$D83,_xlfn.DAYS(DATE($D83,12,31),T$16)+1,IF(AND(YEAR(T$16+1)&lt;$D83,$D83&lt;YEAR(U$16)),_xlfn.DAYS(DATE($D83,12,31),DATE($D83,1,1))+1,0)),0))</f>
        <v>0</v>
      </c>
      <c r="V83" s="116" cm="1">
        <f t="array" ref="V83">IF(YEAR(V$16)=$D83, V$44-SUM(_xlfn._xlws.FILTER(V$63:V82,MOD(_xlfn.SEQUENCE(ROWS(V$63:V82)),5)=1)),ROUND(V$44/_xlfn.DAYS(V$16,U$16)*IF(YEAR(U$16+1)=$D83,_xlfn.DAYS(DATE($D83,12,31),U$16)+1,IF(AND(YEAR(U$16+1)&lt;$D83,$D83&lt;YEAR(V$16)),_xlfn.DAYS(DATE($D83,12,31),DATE($D83,1,1))+1,0)),0))</f>
        <v>0</v>
      </c>
      <c r="W83" s="116" cm="1">
        <f t="array" ref="W83">IF(YEAR(W$16)=$D83, W$44-SUM(_xlfn._xlws.FILTER(W$63:W82,MOD(_xlfn.SEQUENCE(ROWS(W$63:W82)),5)=1)),ROUND(W$44/_xlfn.DAYS(W$16,V$16)*IF(YEAR(V$16+1)=$D83,_xlfn.DAYS(DATE($D83,12,31),V$16)+1,IF(AND(YEAR(V$16+1)&lt;$D83,$D83&lt;YEAR(W$16)),_xlfn.DAYS(DATE($D83,12,31),DATE($D83,1,1))+1,0)),0))</f>
        <v>0</v>
      </c>
      <c r="X83" s="116" cm="1">
        <f t="array" ref="X83">IF(YEAR(X$16)=$D83, X$44-SUM(_xlfn._xlws.FILTER(X$63:X82,MOD(_xlfn.SEQUENCE(ROWS(X$63:X82)),5)=1)),ROUND(X$44/_xlfn.DAYS(X$16,W$16)*IF(YEAR(W$16+1)=$D83,_xlfn.DAYS(DATE($D83,12,31),W$16)+1,IF(AND(YEAR(W$16+1)&lt;$D83,$D83&lt;YEAR(X$16)),_xlfn.DAYS(DATE($D83,12,31),DATE($D83,1,1))+1,0)),0))</f>
        <v>0</v>
      </c>
    </row>
    <row r="84" spans="1:24" ht="17" hidden="1" outlineLevel="1" x14ac:dyDescent="0.25">
      <c r="A84" s="5">
        <v>28</v>
      </c>
      <c r="B84" s="129" t="s">
        <v>164</v>
      </c>
      <c r="C84" s="114" t="s">
        <v>165</v>
      </c>
      <c r="D84" s="115">
        <f t="shared" si="48"/>
        <v>2024</v>
      </c>
      <c r="E84" s="116" cm="1">
        <f t="array" ref="E84">IF(YEAR(E$16)=$D84, E$46-SUM(_xlfn._xlws.FILTER(E$63:E83,MOD(_xlfn.SEQUENCE(ROWS(E$63:E83)),5)=2)),ROUND(E$46/_xlfn.DAYS(E$16,D$16)*IF(YEAR(D$16+1)=$D84,_xlfn.DAYS(DATE($D84,12,31),D$16)+1,IF(AND(YEAR(D$16+1)&lt;$D84,$D84&lt;YEAR(E$16)),_xlfn.DAYS(DATE($D84,12,31),DATE($D84,1,1))+1,0)),0))</f>
        <v>0</v>
      </c>
      <c r="F84" s="116" cm="1">
        <f t="array" ref="F84">IF(YEAR(F$16)=$D84, F$46-SUM(_xlfn._xlws.FILTER(F$63:F83,MOD(_xlfn.SEQUENCE(ROWS(F$63:F83)),5)=2)),ROUND(F$46/_xlfn.DAYS(F$16,E$16)*IF(YEAR(E$16+1)=$D84,_xlfn.DAYS(DATE($D84,12,31),E$16)+1,IF(AND(YEAR(E$16+1)&lt;$D84,$D84&lt;YEAR(F$16)),_xlfn.DAYS(DATE($D84,12,31),DATE($D84,1,1))+1,0)),0))</f>
        <v>0</v>
      </c>
      <c r="G84" s="116" cm="1">
        <f t="array" ref="G84">IF(YEAR(G$16)=$D84, G$46-SUM(_xlfn._xlws.FILTER(G$63:G83,MOD(_xlfn.SEQUENCE(ROWS(G$63:G83)),5)=2)),ROUND(G$46/_xlfn.DAYS(G$16,F$16)*IF(YEAR(F$16+1)=$D84,_xlfn.DAYS(DATE($D84,12,31),F$16)+1,IF(AND(YEAR(F$16+1)&lt;$D84,$D84&lt;YEAR(G$16)),_xlfn.DAYS(DATE($D84,12,31),DATE($D84,1,1))+1,0)),0))</f>
        <v>0</v>
      </c>
      <c r="H84" s="116" cm="1">
        <f t="array" ref="H84">IF(YEAR(H$16)=$D84, H$46-SUM(_xlfn._xlws.FILTER(H$63:H83,MOD(_xlfn.SEQUENCE(ROWS(H$63:H83)),5)=2)),ROUND(H$46/_xlfn.DAYS(H$16,G$16)*IF(YEAR(G$16+1)=$D84,_xlfn.DAYS(DATE($D84,12,31),G$16)+1,IF(AND(YEAR(G$16+1)&lt;$D84,$D84&lt;YEAR(H$16)),_xlfn.DAYS(DATE($D84,12,31),DATE($D84,1,1))+1,0)),0))</f>
        <v>5107</v>
      </c>
      <c r="I84" s="116" cm="1">
        <f t="array" ref="I84">IF(YEAR(I$16)=$D84, I$46-SUM(_xlfn._xlws.FILTER(I$63:I83,MOD(_xlfn.SEQUENCE(ROWS(I$63:I83)),5)=2)),ROUND(I$46/_xlfn.DAYS(I$16,H$16)*IF(YEAR(H$16+1)=$D84,_xlfn.DAYS(DATE($D84,12,31),H$16)+1,IF(AND(YEAR(H$16+1)&lt;$D84,$D84&lt;YEAR(I$16)),_xlfn.DAYS(DATE($D84,12,31),DATE($D84,1,1))+1,0)),0))</f>
        <v>1198</v>
      </c>
      <c r="J84" s="116" cm="1">
        <f t="array" ref="J84">IF(YEAR(J$16)=$D84, J$46-SUM(_xlfn._xlws.FILTER(J$63:J83,MOD(_xlfn.SEQUENCE(ROWS(J$63:J83)),5)=2)),ROUND(J$46/_xlfn.DAYS(J$16,I$16)*IF(YEAR(I$16+1)=$D84,_xlfn.DAYS(DATE($D84,12,31),I$16)+1,IF(AND(YEAR(I$16+1)&lt;$D84,$D84&lt;YEAR(J$16)),_xlfn.DAYS(DATE($D84,12,31),DATE($D84,1,1))+1,0)),0))</f>
        <v>0</v>
      </c>
      <c r="K84" s="116" cm="1">
        <f t="array" ref="K84">IF(YEAR(K$16)=$D84, K$46-SUM(_xlfn._xlws.FILTER(K$63:K83,MOD(_xlfn.SEQUENCE(ROWS(K$63:K83)),5)=2)),ROUND(K$46/_xlfn.DAYS(K$16,J$16)*IF(YEAR(J$16+1)=$D84,_xlfn.DAYS(DATE($D84,12,31),J$16)+1,IF(AND(YEAR(J$16+1)&lt;$D84,$D84&lt;YEAR(K$16)),_xlfn.DAYS(DATE($D84,12,31),DATE($D84,1,1))+1,0)),0))</f>
        <v>0</v>
      </c>
      <c r="L84" s="116" cm="1">
        <f t="array" ref="L84">IF(YEAR(L$16)=$D84, L$46-SUM(_xlfn._xlws.FILTER(L$63:L83,MOD(_xlfn.SEQUENCE(ROWS(L$63:L83)),5)=2)),ROUND(L$46/_xlfn.DAYS(L$16,K$16)*IF(YEAR(K$16+1)=$D84,_xlfn.DAYS(DATE($D84,12,31),K$16)+1,IF(AND(YEAR(K$16+1)&lt;$D84,$D84&lt;YEAR(L$16)),_xlfn.DAYS(DATE($D84,12,31),DATE($D84,1,1))+1,0)),0))</f>
        <v>0</v>
      </c>
      <c r="M84" s="116" cm="1">
        <f t="array" ref="M84">IF(YEAR(M$16)=$D84, M$46-SUM(_xlfn._xlws.FILTER(M$63:M83,MOD(_xlfn.SEQUENCE(ROWS(M$63:M83)),5)=2)),ROUND(M$46/_xlfn.DAYS(M$16,L$16)*IF(YEAR(L$16+1)=$D84,_xlfn.DAYS(DATE($D84,12,31),L$16)+1,IF(AND(YEAR(L$16+1)&lt;$D84,$D84&lt;YEAR(M$16)),_xlfn.DAYS(DATE($D84,12,31),DATE($D84,1,1))+1,0)),0))</f>
        <v>0</v>
      </c>
      <c r="N84" s="116" cm="1">
        <f t="array" ref="N84">IF(YEAR(N$16)=$D84, N$46-SUM(_xlfn._xlws.FILTER(N$63:N83,MOD(_xlfn.SEQUENCE(ROWS(N$63:N83)),5)=2)),ROUND(N$46/_xlfn.DAYS(N$16,M$16)*IF(YEAR(M$16+1)=$D84,_xlfn.DAYS(DATE($D84,12,31),M$16)+1,IF(AND(YEAR(M$16+1)&lt;$D84,$D84&lt;YEAR(N$16)),_xlfn.DAYS(DATE($D84,12,31),DATE($D84,1,1))+1,0)),0))</f>
        <v>0</v>
      </c>
      <c r="O84" s="116" cm="1">
        <f t="array" ref="O84">IF(YEAR(O$16)=$D84, O$46-SUM(_xlfn._xlws.FILTER(O$63:O83,MOD(_xlfn.SEQUENCE(ROWS(O$63:O83)),5)=2)),ROUND(O$46/_xlfn.DAYS(O$16,N$16)*IF(YEAR(N$16+1)=$D84,_xlfn.DAYS(DATE($D84,12,31),N$16)+1,IF(AND(YEAR(N$16+1)&lt;$D84,$D84&lt;YEAR(O$16)),_xlfn.DAYS(DATE($D84,12,31),DATE($D84,1,1))+1,0)),0))</f>
        <v>0</v>
      </c>
      <c r="P84" s="116" cm="1">
        <f t="array" ref="P84">IF(YEAR(P$16)=$D84, P$46-SUM(_xlfn._xlws.FILTER(P$63:P83,MOD(_xlfn.SEQUENCE(ROWS(P$63:P83)),5)=2)),ROUND(P$46/_xlfn.DAYS(P$16,O$16)*IF(YEAR(O$16+1)=$D84,_xlfn.DAYS(DATE($D84,12,31),O$16)+1,IF(AND(YEAR(O$16+1)&lt;$D84,$D84&lt;YEAR(P$16)),_xlfn.DAYS(DATE($D84,12,31),DATE($D84,1,1))+1,0)),0))</f>
        <v>0</v>
      </c>
      <c r="Q84" s="116" cm="1">
        <f t="array" ref="Q84">IF(YEAR(Q$16)=$D84, Q$46-SUM(_xlfn._xlws.FILTER(Q$63:Q83,MOD(_xlfn.SEQUENCE(ROWS(Q$63:Q83)),5)=2)),ROUND(Q$46/_xlfn.DAYS(Q$16,P$16)*IF(YEAR(P$16+1)=$D84,_xlfn.DAYS(DATE($D84,12,31),P$16)+1,IF(AND(YEAR(P$16+1)&lt;$D84,$D84&lt;YEAR(Q$16)),_xlfn.DAYS(DATE($D84,12,31),DATE($D84,1,1))+1,0)),0))</f>
        <v>0</v>
      </c>
      <c r="R84" s="116" cm="1">
        <f t="array" ref="R84">IF(YEAR(R$16)=$D84, R$46-SUM(_xlfn._xlws.FILTER(R$63:R83,MOD(_xlfn.SEQUENCE(ROWS(R$63:R83)),5)=2)),ROUND(R$46/_xlfn.DAYS(R$16,Q$16)*IF(YEAR(Q$16+1)=$D84,_xlfn.DAYS(DATE($D84,12,31),Q$16)+1,IF(AND(YEAR(Q$16+1)&lt;$D84,$D84&lt;YEAR(R$16)),_xlfn.DAYS(DATE($D84,12,31),DATE($D84,1,1))+1,0)),0))</f>
        <v>0</v>
      </c>
      <c r="S84" s="116" cm="1">
        <f t="array" ref="S84">IF(YEAR(S$16)=$D84, S$46-SUM(_xlfn._xlws.FILTER(S$63:S83,MOD(_xlfn.SEQUENCE(ROWS(S$63:S83)),5)=2)),ROUND(S$46/_xlfn.DAYS(S$16,R$16)*IF(YEAR(R$16+1)=$D84,_xlfn.DAYS(DATE($D84,12,31),R$16)+1,IF(AND(YEAR(R$16+1)&lt;$D84,$D84&lt;YEAR(S$16)),_xlfn.DAYS(DATE($D84,12,31),DATE($D84,1,1))+1,0)),0))</f>
        <v>0</v>
      </c>
      <c r="T84" s="116" cm="1">
        <f t="array" ref="T84">IF(YEAR(T$16)=$D84, T$46-SUM(_xlfn._xlws.FILTER(T$63:T83,MOD(_xlfn.SEQUENCE(ROWS(T$63:T83)),5)=2)),ROUND(T$46/_xlfn.DAYS(T$16,S$16)*IF(YEAR(S$16+1)=$D84,_xlfn.DAYS(DATE($D84,12,31),S$16)+1,IF(AND(YEAR(S$16+1)&lt;$D84,$D84&lt;YEAR(T$16)),_xlfn.DAYS(DATE($D84,12,31),DATE($D84,1,1))+1,0)),0))</f>
        <v>0</v>
      </c>
      <c r="U84" s="116" cm="1">
        <f t="array" ref="U84">IF(YEAR(U$16)=$D84, U$46-SUM(_xlfn._xlws.FILTER(U$63:U83,MOD(_xlfn.SEQUENCE(ROWS(U$63:U83)),5)=2)),ROUND(U$46/_xlfn.DAYS(U$16,T$16)*IF(YEAR(T$16+1)=$D84,_xlfn.DAYS(DATE($D84,12,31),T$16)+1,IF(AND(YEAR(T$16+1)&lt;$D84,$D84&lt;YEAR(U$16)),_xlfn.DAYS(DATE($D84,12,31),DATE($D84,1,1))+1,0)),0))</f>
        <v>0</v>
      </c>
      <c r="V84" s="116" cm="1">
        <f t="array" ref="V84">IF(YEAR(V$16)=$D84, V$46-SUM(_xlfn._xlws.FILTER(V$63:V83,MOD(_xlfn.SEQUENCE(ROWS(V$63:V83)),5)=2)),ROUND(V$46/_xlfn.DAYS(V$16,U$16)*IF(YEAR(U$16+1)=$D84,_xlfn.DAYS(DATE($D84,12,31),U$16)+1,IF(AND(YEAR(U$16+1)&lt;$D84,$D84&lt;YEAR(V$16)),_xlfn.DAYS(DATE($D84,12,31),DATE($D84,1,1))+1,0)),0))</f>
        <v>0</v>
      </c>
      <c r="W84" s="116" cm="1">
        <f t="array" ref="W84">IF(YEAR(W$16)=$D84, W$46-SUM(_xlfn._xlws.FILTER(W$63:W83,MOD(_xlfn.SEQUENCE(ROWS(W$63:W83)),5)=2)),ROUND(W$46/_xlfn.DAYS(W$16,V$16)*IF(YEAR(V$16+1)=$D84,_xlfn.DAYS(DATE($D84,12,31),V$16)+1,IF(AND(YEAR(V$16+1)&lt;$D84,$D84&lt;YEAR(W$16)),_xlfn.DAYS(DATE($D84,12,31),DATE($D84,1,1))+1,0)),0))</f>
        <v>0</v>
      </c>
      <c r="X84" s="116" cm="1">
        <f t="array" ref="X84">IF(YEAR(X$16)=$D84, X$46-SUM(_xlfn._xlws.FILTER(X$63:X83,MOD(_xlfn.SEQUENCE(ROWS(X$63:X83)),5)=2)),ROUND(X$46/_xlfn.DAYS(X$16,W$16)*IF(YEAR(W$16+1)=$D84,_xlfn.DAYS(DATE($D84,12,31),W$16)+1,IF(AND(YEAR(W$16+1)&lt;$D84,$D84&lt;YEAR(X$16)),_xlfn.DAYS(DATE($D84,12,31),DATE($D84,1,1))+1,0)),0))</f>
        <v>0</v>
      </c>
    </row>
    <row r="85" spans="1:24" ht="17" hidden="1" outlineLevel="1" x14ac:dyDescent="0.25">
      <c r="A85" s="5">
        <v>29</v>
      </c>
      <c r="B85" s="129" t="s">
        <v>166</v>
      </c>
      <c r="C85" s="114" t="s">
        <v>167</v>
      </c>
      <c r="D85" s="115">
        <f t="shared" si="48"/>
        <v>2024</v>
      </c>
      <c r="E85" s="116">
        <f>E83-E84</f>
        <v>0</v>
      </c>
      <c r="F85" s="116">
        <f t="shared" ref="F85:X85" si="51">F83-F84</f>
        <v>0</v>
      </c>
      <c r="G85" s="116">
        <f t="shared" si="51"/>
        <v>0</v>
      </c>
      <c r="H85" s="116">
        <f t="shared" si="51"/>
        <v>28940</v>
      </c>
      <c r="I85" s="116">
        <f t="shared" si="51"/>
        <v>6787</v>
      </c>
      <c r="J85" s="116">
        <f t="shared" si="51"/>
        <v>0</v>
      </c>
      <c r="K85" s="116">
        <f t="shared" si="51"/>
        <v>0</v>
      </c>
      <c r="L85" s="116">
        <f t="shared" si="51"/>
        <v>0</v>
      </c>
      <c r="M85" s="116">
        <f t="shared" si="51"/>
        <v>0</v>
      </c>
      <c r="N85" s="116">
        <f t="shared" si="51"/>
        <v>0</v>
      </c>
      <c r="O85" s="116">
        <f t="shared" si="51"/>
        <v>0</v>
      </c>
      <c r="P85" s="116">
        <f t="shared" si="51"/>
        <v>0</v>
      </c>
      <c r="Q85" s="116">
        <f t="shared" si="51"/>
        <v>0</v>
      </c>
      <c r="R85" s="116">
        <f t="shared" si="51"/>
        <v>0</v>
      </c>
      <c r="S85" s="116">
        <f t="shared" si="51"/>
        <v>0</v>
      </c>
      <c r="T85" s="116">
        <f t="shared" si="51"/>
        <v>0</v>
      </c>
      <c r="U85" s="116">
        <f t="shared" si="51"/>
        <v>0</v>
      </c>
      <c r="V85" s="116">
        <f t="shared" si="51"/>
        <v>0</v>
      </c>
      <c r="W85" s="116">
        <f t="shared" si="51"/>
        <v>0</v>
      </c>
      <c r="X85" s="116">
        <f t="shared" si="51"/>
        <v>0</v>
      </c>
    </row>
    <row r="86" spans="1:24" ht="17" hidden="1" outlineLevel="1" x14ac:dyDescent="0.25">
      <c r="A86" s="5">
        <v>31</v>
      </c>
      <c r="B86" s="129" t="s">
        <v>168</v>
      </c>
      <c r="C86" s="114" t="s">
        <v>169</v>
      </c>
      <c r="D86" s="115">
        <f t="shared" si="48"/>
        <v>2024</v>
      </c>
      <c r="E86" s="116" cm="1">
        <f t="array" ref="E86">IF(YEAR(E$16)=$D86, E$59-SUM(_xlfn._xlws.FILTER(E$63:E85,MOD(_xlfn.SEQUENCE(ROWS(E$63:E85)),5)=4)),ROUND(E$59/_xlfn.DAYS(E$16,D$16)*IF(YEAR(D$16+1)=$D86,_xlfn.DAYS(DATE($D86,12,31),D$16)+1,IF(AND(YEAR(D$16+1)&lt;$D86,$D86&lt;YEAR(E$16)),_xlfn.DAYS(DATE($D86,12,31),DATE($D86,1,1))+1,0)),0))</f>
        <v>0</v>
      </c>
      <c r="F86" s="116" cm="1">
        <f t="array" ref="F86">IF(YEAR(F$16)=$D86, F$59-SUM(_xlfn._xlws.FILTER(F$63:F85,MOD(_xlfn.SEQUENCE(ROWS(F$63:F85)),5)=4)),ROUND(F$59/_xlfn.DAYS(F$16,E$16)*IF(YEAR(E$16+1)=$D86,_xlfn.DAYS(DATE($D86,12,31),E$16)+1,IF(AND(YEAR(E$16+1)&lt;$D86,$D86&lt;YEAR(F$16)),_xlfn.DAYS(DATE($D86,12,31),DATE($D86,1,1))+1,0)),0))</f>
        <v>0</v>
      </c>
      <c r="G86" s="116" cm="1">
        <f t="array" ref="G86">IF(YEAR(G$16)=$D86, G$59-SUM(_xlfn._xlws.FILTER(G$63:G85,MOD(_xlfn.SEQUENCE(ROWS(G$63:G85)),5)=4)),ROUND(G$59/_xlfn.DAYS(G$16,F$16)*IF(YEAR(F$16+1)=$D86,_xlfn.DAYS(DATE($D86,12,31),F$16)+1,IF(AND(YEAR(F$16+1)&lt;$D86,$D86&lt;YEAR(G$16)),_xlfn.DAYS(DATE($D86,12,31),DATE($D86,1,1))+1,0)),0))</f>
        <v>0</v>
      </c>
      <c r="H86" s="116" cm="1">
        <f t="array" ref="H86">IF(YEAR(H$16)=$D86, H$59-SUM(_xlfn._xlws.FILTER(H$63:H85,MOD(_xlfn.SEQUENCE(ROWS(H$63:H85)),5)=4)),ROUND(H$59/_xlfn.DAYS(H$16,G$16)*IF(YEAR(G$16+1)=$D86,_xlfn.DAYS(DATE($D86,12,31),G$16)+1,IF(AND(YEAR(G$16+1)&lt;$D86,$D86&lt;YEAR(H$16)),_xlfn.DAYS(DATE($D86,12,31),DATE($D86,1,1))+1,0)),0))</f>
        <v>17691</v>
      </c>
      <c r="I86" s="116" cm="1">
        <f t="array" ref="I86">IF(YEAR(I$16)=$D86, I$59-SUM(_xlfn._xlws.FILTER(I$63:I85,MOD(_xlfn.SEQUENCE(ROWS(I$63:I85)),5)=4)),ROUND(I$59/_xlfn.DAYS(I$16,H$16)*IF(YEAR(H$16+1)=$D86,_xlfn.DAYS(DATE($D86,12,31),H$16)+1,IF(AND(YEAR(H$16+1)&lt;$D86,$D86&lt;YEAR(I$16)),_xlfn.DAYS(DATE($D86,12,31),DATE($D86,1,1))+1,0)),0))</f>
        <v>7364</v>
      </c>
      <c r="J86" s="116" cm="1">
        <f t="array" ref="J86">IF(YEAR(J$16)=$D86, J$59-SUM(_xlfn._xlws.FILTER(J$63:J85,MOD(_xlfn.SEQUENCE(ROWS(J$63:J85)),5)=4)),ROUND(J$59/_xlfn.DAYS(J$16,I$16)*IF(YEAR(I$16+1)=$D86,_xlfn.DAYS(DATE($D86,12,31),I$16)+1,IF(AND(YEAR(I$16+1)&lt;$D86,$D86&lt;YEAR(J$16)),_xlfn.DAYS(DATE($D86,12,31),DATE($D86,1,1))+1,0)),0))</f>
        <v>0</v>
      </c>
      <c r="K86" s="116" cm="1">
        <f t="array" ref="K86">IF(YEAR(K$16)=$D86, K$59-SUM(_xlfn._xlws.FILTER(K$63:K85,MOD(_xlfn.SEQUENCE(ROWS(K$63:K85)),5)=4)),ROUND(K$59/_xlfn.DAYS(K$16,J$16)*IF(YEAR(J$16+1)=$D86,_xlfn.DAYS(DATE($D86,12,31),J$16)+1,IF(AND(YEAR(J$16+1)&lt;$D86,$D86&lt;YEAR(K$16)),_xlfn.DAYS(DATE($D86,12,31),DATE($D86,1,1))+1,0)),0))</f>
        <v>0</v>
      </c>
      <c r="L86" s="116" cm="1">
        <f t="array" ref="L86">IF(YEAR(L$16)=$D86, L$59-SUM(_xlfn._xlws.FILTER(L$63:L85,MOD(_xlfn.SEQUENCE(ROWS(L$63:L85)),5)=4)),ROUND(L$59/_xlfn.DAYS(L$16,K$16)*IF(YEAR(K$16+1)=$D86,_xlfn.DAYS(DATE($D86,12,31),K$16)+1,IF(AND(YEAR(K$16+1)&lt;$D86,$D86&lt;YEAR(L$16)),_xlfn.DAYS(DATE($D86,12,31),DATE($D86,1,1))+1,0)),0))</f>
        <v>0</v>
      </c>
      <c r="M86" s="116" cm="1">
        <f t="array" ref="M86">IF(YEAR(M$16)=$D86, M$59-SUM(_xlfn._xlws.FILTER(M$63:M85,MOD(_xlfn.SEQUENCE(ROWS(M$63:M85)),5)=4)),ROUND(M$59/_xlfn.DAYS(M$16,L$16)*IF(YEAR(L$16+1)=$D86,_xlfn.DAYS(DATE($D86,12,31),L$16)+1,IF(AND(YEAR(L$16+1)&lt;$D86,$D86&lt;YEAR(M$16)),_xlfn.DAYS(DATE($D86,12,31),DATE($D86,1,1))+1,0)),0))</f>
        <v>0</v>
      </c>
      <c r="N86" s="116" cm="1">
        <f t="array" ref="N86">IF(YEAR(N$16)=$D86, N$59-SUM(_xlfn._xlws.FILTER(N$63:N85,MOD(_xlfn.SEQUENCE(ROWS(N$63:N85)),5)=4)),ROUND(N$59/_xlfn.DAYS(N$16,M$16)*IF(YEAR(M$16+1)=$D86,_xlfn.DAYS(DATE($D86,12,31),M$16)+1,IF(AND(YEAR(M$16+1)&lt;$D86,$D86&lt;YEAR(N$16)),_xlfn.DAYS(DATE($D86,12,31),DATE($D86,1,1))+1,0)),0))</f>
        <v>0</v>
      </c>
      <c r="O86" s="116" cm="1">
        <f t="array" ref="O86">IF(YEAR(O$16)=$D86, O$59-SUM(_xlfn._xlws.FILTER(O$63:O85,MOD(_xlfn.SEQUENCE(ROWS(O$63:O85)),5)=4)),ROUND(O$59/_xlfn.DAYS(O$16,N$16)*IF(YEAR(N$16+1)=$D86,_xlfn.DAYS(DATE($D86,12,31),N$16)+1,IF(AND(YEAR(N$16+1)&lt;$D86,$D86&lt;YEAR(O$16)),_xlfn.DAYS(DATE($D86,12,31),DATE($D86,1,1))+1,0)),0))</f>
        <v>0</v>
      </c>
      <c r="P86" s="116" cm="1">
        <f t="array" ref="P86">IF(YEAR(P$16)=$D86, P$59-SUM(_xlfn._xlws.FILTER(P$63:P85,MOD(_xlfn.SEQUENCE(ROWS(P$63:P85)),5)=4)),ROUND(P$59/_xlfn.DAYS(P$16,O$16)*IF(YEAR(O$16+1)=$D86,_xlfn.DAYS(DATE($D86,12,31),O$16)+1,IF(AND(YEAR(O$16+1)&lt;$D86,$D86&lt;YEAR(P$16)),_xlfn.DAYS(DATE($D86,12,31),DATE($D86,1,1))+1,0)),0))</f>
        <v>0</v>
      </c>
      <c r="Q86" s="116" cm="1">
        <f t="array" ref="Q86">IF(YEAR(Q$16)=$D86, Q$59-SUM(_xlfn._xlws.FILTER(Q$63:Q85,MOD(_xlfn.SEQUENCE(ROWS(Q$63:Q85)),5)=4)),ROUND(Q$59/_xlfn.DAYS(Q$16,P$16)*IF(YEAR(P$16+1)=$D86,_xlfn.DAYS(DATE($D86,12,31),P$16)+1,IF(AND(YEAR(P$16+1)&lt;$D86,$D86&lt;YEAR(Q$16)),_xlfn.DAYS(DATE($D86,12,31),DATE($D86,1,1))+1,0)),0))</f>
        <v>0</v>
      </c>
      <c r="R86" s="116" cm="1">
        <f t="array" ref="R86">IF(YEAR(R$16)=$D86, R$59-SUM(_xlfn._xlws.FILTER(R$63:R85,MOD(_xlfn.SEQUENCE(ROWS(R$63:R85)),5)=4)),ROUND(R$59/_xlfn.DAYS(R$16,Q$16)*IF(YEAR(Q$16+1)=$D86,_xlfn.DAYS(DATE($D86,12,31),Q$16)+1,IF(AND(YEAR(Q$16+1)&lt;$D86,$D86&lt;YEAR(R$16)),_xlfn.DAYS(DATE($D86,12,31),DATE($D86,1,1))+1,0)),0))</f>
        <v>0</v>
      </c>
      <c r="S86" s="116" cm="1">
        <f t="array" ref="S86">IF(YEAR(S$16)=$D86, S$59-SUM(_xlfn._xlws.FILTER(S$63:S85,MOD(_xlfn.SEQUENCE(ROWS(S$63:S85)),5)=4)),ROUND(S$59/_xlfn.DAYS(S$16,R$16)*IF(YEAR(R$16+1)=$D86,_xlfn.DAYS(DATE($D86,12,31),R$16)+1,IF(AND(YEAR(R$16+1)&lt;$D86,$D86&lt;YEAR(S$16)),_xlfn.DAYS(DATE($D86,12,31),DATE($D86,1,1))+1,0)),0))</f>
        <v>0</v>
      </c>
      <c r="T86" s="116" cm="1">
        <f t="array" ref="T86">IF(YEAR(T$16)=$D86, T$59-SUM(_xlfn._xlws.FILTER(T$63:T85,MOD(_xlfn.SEQUENCE(ROWS(T$63:T85)),5)=4)),ROUND(T$59/_xlfn.DAYS(T$16,S$16)*IF(YEAR(S$16+1)=$D86,_xlfn.DAYS(DATE($D86,12,31),S$16)+1,IF(AND(YEAR(S$16+1)&lt;$D86,$D86&lt;YEAR(T$16)),_xlfn.DAYS(DATE($D86,12,31),DATE($D86,1,1))+1,0)),0))</f>
        <v>0</v>
      </c>
      <c r="U86" s="116" cm="1">
        <f t="array" ref="U86">IF(YEAR(U$16)=$D86, U$59-SUM(_xlfn._xlws.FILTER(U$63:U85,MOD(_xlfn.SEQUENCE(ROWS(U$63:U85)),5)=4)),ROUND(U$59/_xlfn.DAYS(U$16,T$16)*IF(YEAR(T$16+1)=$D86,_xlfn.DAYS(DATE($D86,12,31),T$16)+1,IF(AND(YEAR(T$16+1)&lt;$D86,$D86&lt;YEAR(U$16)),_xlfn.DAYS(DATE($D86,12,31),DATE($D86,1,1))+1,0)),0))</f>
        <v>0</v>
      </c>
      <c r="V86" s="116" cm="1">
        <f t="array" ref="V86">IF(YEAR(V$16)=$D86, V$59-SUM(_xlfn._xlws.FILTER(V$63:V85,MOD(_xlfn.SEQUENCE(ROWS(V$63:V85)),5)=4)),ROUND(V$59/_xlfn.DAYS(V$16,U$16)*IF(YEAR(U$16+1)=$D86,_xlfn.DAYS(DATE($D86,12,31),U$16)+1,IF(AND(YEAR(U$16+1)&lt;$D86,$D86&lt;YEAR(V$16)),_xlfn.DAYS(DATE($D86,12,31),DATE($D86,1,1))+1,0)),0))</f>
        <v>0</v>
      </c>
      <c r="W86" s="116" cm="1">
        <f t="array" ref="W86">IF(YEAR(W$16)=$D86, W$59-SUM(_xlfn._xlws.FILTER(W$63:W85,MOD(_xlfn.SEQUENCE(ROWS(W$63:W85)),5)=4)),ROUND(W$59/_xlfn.DAYS(W$16,V$16)*IF(YEAR(V$16+1)=$D86,_xlfn.DAYS(DATE($D86,12,31),V$16)+1,IF(AND(YEAR(V$16+1)&lt;$D86,$D86&lt;YEAR(W$16)),_xlfn.DAYS(DATE($D86,12,31),DATE($D86,1,1))+1,0)),0))</f>
        <v>0</v>
      </c>
      <c r="X86" s="116" cm="1">
        <f t="array" ref="X86">IF(YEAR(X$16)=$D86, X$59-SUM(_xlfn._xlws.FILTER(X$63:X85,MOD(_xlfn.SEQUENCE(ROWS(X$63:X85)),5)=4)),ROUND(X$59/_xlfn.DAYS(X$16,W$16)*IF(YEAR(W$16+1)=$D86,_xlfn.DAYS(DATE($D86,12,31),W$16)+1,IF(AND(YEAR(W$16+1)&lt;$D86,$D86&lt;YEAR(X$16)),_xlfn.DAYS(DATE($D86,12,31),DATE($D86,1,1))+1,0)),0))</f>
        <v>0</v>
      </c>
    </row>
    <row r="87" spans="1:24" ht="17" hidden="1" outlineLevel="1" x14ac:dyDescent="0.25">
      <c r="A87" s="5">
        <v>33</v>
      </c>
      <c r="B87" s="129" t="s">
        <v>170</v>
      </c>
      <c r="C87" s="117" t="s">
        <v>171</v>
      </c>
      <c r="D87" s="118">
        <f t="shared" si="48"/>
        <v>2024</v>
      </c>
      <c r="E87" s="119">
        <f>E83-E86</f>
        <v>0</v>
      </c>
      <c r="F87" s="119">
        <f t="shared" ref="F87:X87" si="52">F83-F86</f>
        <v>0</v>
      </c>
      <c r="G87" s="119">
        <f t="shared" si="52"/>
        <v>0</v>
      </c>
      <c r="H87" s="119">
        <f t="shared" si="52"/>
        <v>16356</v>
      </c>
      <c r="I87" s="119">
        <f t="shared" si="52"/>
        <v>621</v>
      </c>
      <c r="J87" s="119">
        <f t="shared" si="52"/>
        <v>0</v>
      </c>
      <c r="K87" s="119">
        <f t="shared" si="52"/>
        <v>0</v>
      </c>
      <c r="L87" s="119">
        <f t="shared" si="52"/>
        <v>0</v>
      </c>
      <c r="M87" s="119">
        <f t="shared" si="52"/>
        <v>0</v>
      </c>
      <c r="N87" s="119">
        <f t="shared" si="52"/>
        <v>0</v>
      </c>
      <c r="O87" s="119">
        <f t="shared" si="52"/>
        <v>0</v>
      </c>
      <c r="P87" s="119">
        <f t="shared" si="52"/>
        <v>0</v>
      </c>
      <c r="Q87" s="119">
        <f t="shared" si="52"/>
        <v>0</v>
      </c>
      <c r="R87" s="119">
        <f t="shared" si="52"/>
        <v>0</v>
      </c>
      <c r="S87" s="119">
        <f t="shared" si="52"/>
        <v>0</v>
      </c>
      <c r="T87" s="119">
        <f t="shared" si="52"/>
        <v>0</v>
      </c>
      <c r="U87" s="119">
        <f t="shared" si="52"/>
        <v>0</v>
      </c>
      <c r="V87" s="119">
        <f t="shared" si="52"/>
        <v>0</v>
      </c>
      <c r="W87" s="119">
        <f t="shared" si="52"/>
        <v>0</v>
      </c>
      <c r="X87" s="119">
        <f t="shared" si="52"/>
        <v>0</v>
      </c>
    </row>
    <row r="88" spans="1:24" ht="17" hidden="1" outlineLevel="1" x14ac:dyDescent="0.25">
      <c r="A88" s="5">
        <v>27</v>
      </c>
      <c r="B88" s="37" t="s">
        <v>162</v>
      </c>
      <c r="C88" s="120" t="s">
        <v>163</v>
      </c>
      <c r="D88" s="121">
        <f t="shared" si="48"/>
        <v>2025</v>
      </c>
      <c r="E88" s="122" cm="1">
        <f t="array" ref="E88">IF(YEAR(E$16)=$D88, E$44-SUM(_xlfn._xlws.FILTER(E$63:E87,MOD(_xlfn.SEQUENCE(ROWS(E$63:E87)),5)=1)),ROUND(E$44/_xlfn.DAYS(E$16,D$16)*IF(YEAR(D$16+1)=$D88,_xlfn.DAYS(DATE($D88,12,31),D$16)+1,IF(AND(YEAR(D$16+1)&lt;$D88,$D88&lt;YEAR(E$16)),_xlfn.DAYS(DATE($D88,12,31),DATE($D88,1,1))+1,0)),0))</f>
        <v>0</v>
      </c>
      <c r="F88" s="122" cm="1">
        <f t="array" ref="F88">IF(YEAR(F$16)=$D88, F$44-SUM(_xlfn._xlws.FILTER(F$63:F87,MOD(_xlfn.SEQUENCE(ROWS(F$63:F87)),5)=1)),ROUND(F$44/_xlfn.DAYS(F$16,E$16)*IF(YEAR(E$16+1)=$D88,_xlfn.DAYS(DATE($D88,12,31),E$16)+1,IF(AND(YEAR(E$16+1)&lt;$D88,$D88&lt;YEAR(F$16)),_xlfn.DAYS(DATE($D88,12,31),DATE($D88,1,1))+1,0)),0))</f>
        <v>0</v>
      </c>
      <c r="G88" s="122" cm="1">
        <f t="array" ref="G88">IF(YEAR(G$16)=$D88, G$44-SUM(_xlfn._xlws.FILTER(G$63:G87,MOD(_xlfn.SEQUENCE(ROWS(G$63:G87)),5)=1)),ROUND(G$44/_xlfn.DAYS(G$16,F$16)*IF(YEAR(F$16+1)=$D88,_xlfn.DAYS(DATE($D88,12,31),F$16)+1,IF(AND(YEAR(F$16+1)&lt;$D88,$D88&lt;YEAR(G$16)),_xlfn.DAYS(DATE($D88,12,31),DATE($D88,1,1))+1,0)),0))</f>
        <v>0</v>
      </c>
      <c r="H88" s="122" cm="1">
        <f t="array" ref="H88">IF(YEAR(H$16)=$D88, H$44-SUM(_xlfn._xlws.FILTER(H$63:H87,MOD(_xlfn.SEQUENCE(ROWS(H$63:H87)),5)=1)),ROUND(H$44/_xlfn.DAYS(H$16,G$16)*IF(YEAR(G$16+1)=$D88,_xlfn.DAYS(DATE($D88,12,31),G$16)+1,IF(AND(YEAR(G$16+1)&lt;$D88,$D88&lt;YEAR(H$16)),_xlfn.DAYS(DATE($D88,12,31),DATE($D88,1,1))+1,0)),0))</f>
        <v>0</v>
      </c>
      <c r="I88" s="122" cm="1">
        <f t="array" ref="I88">IF(YEAR(I$16)=$D88, I$44-SUM(_xlfn._xlws.FILTER(I$63:I87,MOD(_xlfn.SEQUENCE(ROWS(I$63:I87)),5)=1)),ROUND(I$44/_xlfn.DAYS(I$16,H$16)*IF(YEAR(H$16+1)=$D88,_xlfn.DAYS(DATE($D88,12,31),H$16)+1,IF(AND(YEAR(H$16+1)&lt;$D88,$D88&lt;YEAR(I$16)),_xlfn.DAYS(DATE($D88,12,31),DATE($D88,1,1))+1,0)),0))</f>
        <v>19000</v>
      </c>
      <c r="J88" s="122" cm="1">
        <f t="array" ref="J88">IF(YEAR(J$16)=$D88, J$44-SUM(_xlfn._xlws.FILTER(J$63:J87,MOD(_xlfn.SEQUENCE(ROWS(J$63:J87)),5)=1)),ROUND(J$44/_xlfn.DAYS(J$16,I$16)*IF(YEAR(I$16+1)=$D88,_xlfn.DAYS(DATE($D88,12,31),I$16)+1,IF(AND(YEAR(I$16+1)&lt;$D88,$D88&lt;YEAR(J$16)),_xlfn.DAYS(DATE($D88,12,31),DATE($D88,1,1))+1,0)),0))</f>
        <v>5701</v>
      </c>
      <c r="K88" s="122" cm="1">
        <f t="array" ref="K88">IF(YEAR(K$16)=$D88, K$44-SUM(_xlfn._xlws.FILTER(K$63:K87,MOD(_xlfn.SEQUENCE(ROWS(K$63:K87)),5)=1)),ROUND(K$44/_xlfn.DAYS(K$16,J$16)*IF(YEAR(J$16+1)=$D88,_xlfn.DAYS(DATE($D88,12,31),J$16)+1,IF(AND(YEAR(J$16+1)&lt;$D88,$D88&lt;YEAR(K$16)),_xlfn.DAYS(DATE($D88,12,31),DATE($D88,1,1))+1,0)),0))</f>
        <v>0</v>
      </c>
      <c r="L88" s="122" cm="1">
        <f t="array" ref="L88">IF(YEAR(L$16)=$D88, L$44-SUM(_xlfn._xlws.FILTER(L$63:L87,MOD(_xlfn.SEQUENCE(ROWS(L$63:L87)),5)=1)),ROUND(L$44/_xlfn.DAYS(L$16,K$16)*IF(YEAR(K$16+1)=$D88,_xlfn.DAYS(DATE($D88,12,31),K$16)+1,IF(AND(YEAR(K$16+1)&lt;$D88,$D88&lt;YEAR(L$16)),_xlfn.DAYS(DATE($D88,12,31),DATE($D88,1,1))+1,0)),0))</f>
        <v>0</v>
      </c>
      <c r="M88" s="122" cm="1">
        <f t="array" ref="M88">IF(YEAR(M$16)=$D88, M$44-SUM(_xlfn._xlws.FILTER(M$63:M87,MOD(_xlfn.SEQUENCE(ROWS(M$63:M87)),5)=1)),ROUND(M$44/_xlfn.DAYS(M$16,L$16)*IF(YEAR(L$16+1)=$D88,_xlfn.DAYS(DATE($D88,12,31),L$16)+1,IF(AND(YEAR(L$16+1)&lt;$D88,$D88&lt;YEAR(M$16)),_xlfn.DAYS(DATE($D88,12,31),DATE($D88,1,1))+1,0)),0))</f>
        <v>0</v>
      </c>
      <c r="N88" s="122" cm="1">
        <f t="array" ref="N88">IF(YEAR(N$16)=$D88, N$44-SUM(_xlfn._xlws.FILTER(N$63:N87,MOD(_xlfn.SEQUENCE(ROWS(N$63:N87)),5)=1)),ROUND(N$44/_xlfn.DAYS(N$16,M$16)*IF(YEAR(M$16+1)=$D88,_xlfn.DAYS(DATE($D88,12,31),M$16)+1,IF(AND(YEAR(M$16+1)&lt;$D88,$D88&lt;YEAR(N$16)),_xlfn.DAYS(DATE($D88,12,31),DATE($D88,1,1))+1,0)),0))</f>
        <v>0</v>
      </c>
      <c r="O88" s="122" cm="1">
        <f t="array" ref="O88">IF(YEAR(O$16)=$D88, O$44-SUM(_xlfn._xlws.FILTER(O$63:O87,MOD(_xlfn.SEQUENCE(ROWS(O$63:O87)),5)=1)),ROUND(O$44/_xlfn.DAYS(O$16,N$16)*IF(YEAR(N$16+1)=$D88,_xlfn.DAYS(DATE($D88,12,31),N$16)+1,IF(AND(YEAR(N$16+1)&lt;$D88,$D88&lt;YEAR(O$16)),_xlfn.DAYS(DATE($D88,12,31),DATE($D88,1,1))+1,0)),0))</f>
        <v>0</v>
      </c>
      <c r="P88" s="122" cm="1">
        <f t="array" ref="P88">IF(YEAR(P$16)=$D88, P$44-SUM(_xlfn._xlws.FILTER(P$63:P87,MOD(_xlfn.SEQUENCE(ROWS(P$63:P87)),5)=1)),ROUND(P$44/_xlfn.DAYS(P$16,O$16)*IF(YEAR(O$16+1)=$D88,_xlfn.DAYS(DATE($D88,12,31),O$16)+1,IF(AND(YEAR(O$16+1)&lt;$D88,$D88&lt;YEAR(P$16)),_xlfn.DAYS(DATE($D88,12,31),DATE($D88,1,1))+1,0)),0))</f>
        <v>0</v>
      </c>
      <c r="Q88" s="122" cm="1">
        <f t="array" ref="Q88">IF(YEAR(Q$16)=$D88, Q$44-SUM(_xlfn._xlws.FILTER(Q$63:Q87,MOD(_xlfn.SEQUENCE(ROWS(Q$63:Q87)),5)=1)),ROUND(Q$44/_xlfn.DAYS(Q$16,P$16)*IF(YEAR(P$16+1)=$D88,_xlfn.DAYS(DATE($D88,12,31),P$16)+1,IF(AND(YEAR(P$16+1)&lt;$D88,$D88&lt;YEAR(Q$16)),_xlfn.DAYS(DATE($D88,12,31),DATE($D88,1,1))+1,0)),0))</f>
        <v>0</v>
      </c>
      <c r="R88" s="122" cm="1">
        <f t="array" ref="R88">IF(YEAR(R$16)=$D88, R$44-SUM(_xlfn._xlws.FILTER(R$63:R87,MOD(_xlfn.SEQUENCE(ROWS(R$63:R87)),5)=1)),ROUND(R$44/_xlfn.DAYS(R$16,Q$16)*IF(YEAR(Q$16+1)=$D88,_xlfn.DAYS(DATE($D88,12,31),Q$16)+1,IF(AND(YEAR(Q$16+1)&lt;$D88,$D88&lt;YEAR(R$16)),_xlfn.DAYS(DATE($D88,12,31),DATE($D88,1,1))+1,0)),0))</f>
        <v>0</v>
      </c>
      <c r="S88" s="122" cm="1">
        <f t="array" ref="S88">IF(YEAR(S$16)=$D88, S$44-SUM(_xlfn._xlws.FILTER(S$63:S87,MOD(_xlfn.SEQUENCE(ROWS(S$63:S87)),5)=1)),ROUND(S$44/_xlfn.DAYS(S$16,R$16)*IF(YEAR(R$16+1)=$D88,_xlfn.DAYS(DATE($D88,12,31),R$16)+1,IF(AND(YEAR(R$16+1)&lt;$D88,$D88&lt;YEAR(S$16)),_xlfn.DAYS(DATE($D88,12,31),DATE($D88,1,1))+1,0)),0))</f>
        <v>0</v>
      </c>
      <c r="T88" s="122" cm="1">
        <f t="array" ref="T88">IF(YEAR(T$16)=$D88, T$44-SUM(_xlfn._xlws.FILTER(T$63:T87,MOD(_xlfn.SEQUENCE(ROWS(T$63:T87)),5)=1)),ROUND(T$44/_xlfn.DAYS(T$16,S$16)*IF(YEAR(S$16+1)=$D88,_xlfn.DAYS(DATE($D88,12,31),S$16)+1,IF(AND(YEAR(S$16+1)&lt;$D88,$D88&lt;YEAR(T$16)),_xlfn.DAYS(DATE($D88,12,31),DATE($D88,1,1))+1,0)),0))</f>
        <v>0</v>
      </c>
      <c r="U88" s="122" cm="1">
        <f t="array" ref="U88">IF(YEAR(U$16)=$D88, U$44-SUM(_xlfn._xlws.FILTER(U$63:U87,MOD(_xlfn.SEQUENCE(ROWS(U$63:U87)),5)=1)),ROUND(U$44/_xlfn.DAYS(U$16,T$16)*IF(YEAR(T$16+1)=$D88,_xlfn.DAYS(DATE($D88,12,31),T$16)+1,IF(AND(YEAR(T$16+1)&lt;$D88,$D88&lt;YEAR(U$16)),_xlfn.DAYS(DATE($D88,12,31),DATE($D88,1,1))+1,0)),0))</f>
        <v>0</v>
      </c>
      <c r="V88" s="122" cm="1">
        <f t="array" ref="V88">IF(YEAR(V$16)=$D88, V$44-SUM(_xlfn._xlws.FILTER(V$63:V87,MOD(_xlfn.SEQUENCE(ROWS(V$63:V87)),5)=1)),ROUND(V$44/_xlfn.DAYS(V$16,U$16)*IF(YEAR(U$16+1)=$D88,_xlfn.DAYS(DATE($D88,12,31),U$16)+1,IF(AND(YEAR(U$16+1)&lt;$D88,$D88&lt;YEAR(V$16)),_xlfn.DAYS(DATE($D88,12,31),DATE($D88,1,1))+1,0)),0))</f>
        <v>0</v>
      </c>
      <c r="W88" s="122" cm="1">
        <f t="array" ref="W88">IF(YEAR(W$16)=$D88, W$44-SUM(_xlfn._xlws.FILTER(W$63:W87,MOD(_xlfn.SEQUENCE(ROWS(W$63:W87)),5)=1)),ROUND(W$44/_xlfn.DAYS(W$16,V$16)*IF(YEAR(V$16+1)=$D88,_xlfn.DAYS(DATE($D88,12,31),V$16)+1,IF(AND(YEAR(V$16+1)&lt;$D88,$D88&lt;YEAR(W$16)),_xlfn.DAYS(DATE($D88,12,31),DATE($D88,1,1))+1,0)),0))</f>
        <v>0</v>
      </c>
      <c r="X88" s="122" cm="1">
        <f t="array" ref="X88">IF(YEAR(X$16)=$D88, X$44-SUM(_xlfn._xlws.FILTER(X$63:X87,MOD(_xlfn.SEQUENCE(ROWS(X$63:X87)),5)=1)),ROUND(X$44/_xlfn.DAYS(X$16,W$16)*IF(YEAR(W$16+1)=$D88,_xlfn.DAYS(DATE($D88,12,31),W$16)+1,IF(AND(YEAR(W$16+1)&lt;$D88,$D88&lt;YEAR(X$16)),_xlfn.DAYS(DATE($D88,12,31),DATE($D88,1,1))+1,0)),0))</f>
        <v>0</v>
      </c>
    </row>
    <row r="89" spans="1:24" ht="17" hidden="1" outlineLevel="1" x14ac:dyDescent="0.25">
      <c r="A89" s="5">
        <v>28</v>
      </c>
      <c r="B89" s="129" t="s">
        <v>164</v>
      </c>
      <c r="C89" s="120" t="s">
        <v>165</v>
      </c>
      <c r="D89" s="121">
        <f t="shared" si="48"/>
        <v>2025</v>
      </c>
      <c r="E89" s="122" cm="1">
        <f t="array" ref="E89">IF(YEAR(E$16)=$D89, E$46-SUM(_xlfn._xlws.FILTER(E$63:E88,MOD(_xlfn.SEQUENCE(ROWS(E$63:E88)),5)=2)),ROUND(E$46/_xlfn.DAYS(E$16,D$16)*IF(YEAR(D$16+1)=$D89,_xlfn.DAYS(DATE($D89,12,31),D$16)+1,IF(AND(YEAR(D$16+1)&lt;$D89,$D89&lt;YEAR(E$16)),_xlfn.DAYS(DATE($D89,12,31),DATE($D89,1,1))+1,0)),0))</f>
        <v>0</v>
      </c>
      <c r="F89" s="122" cm="1">
        <f t="array" ref="F89">IF(YEAR(F$16)=$D89, F$46-SUM(_xlfn._xlws.FILTER(F$63:F88,MOD(_xlfn.SEQUENCE(ROWS(F$63:F88)),5)=2)),ROUND(F$46/_xlfn.DAYS(F$16,E$16)*IF(YEAR(E$16+1)=$D89,_xlfn.DAYS(DATE($D89,12,31),E$16)+1,IF(AND(YEAR(E$16+1)&lt;$D89,$D89&lt;YEAR(F$16)),_xlfn.DAYS(DATE($D89,12,31),DATE($D89,1,1))+1,0)),0))</f>
        <v>0</v>
      </c>
      <c r="G89" s="122" cm="1">
        <f t="array" ref="G89">IF(YEAR(G$16)=$D89, G$46-SUM(_xlfn._xlws.FILTER(G$63:G88,MOD(_xlfn.SEQUENCE(ROWS(G$63:G88)),5)=2)),ROUND(G$46/_xlfn.DAYS(G$16,F$16)*IF(YEAR(F$16+1)=$D89,_xlfn.DAYS(DATE($D89,12,31),F$16)+1,IF(AND(YEAR(F$16+1)&lt;$D89,$D89&lt;YEAR(G$16)),_xlfn.DAYS(DATE($D89,12,31),DATE($D89,1,1))+1,0)),0))</f>
        <v>0</v>
      </c>
      <c r="H89" s="122" cm="1">
        <f t="array" ref="H89">IF(YEAR(H$16)=$D89, H$46-SUM(_xlfn._xlws.FILTER(H$63:H88,MOD(_xlfn.SEQUENCE(ROWS(H$63:H88)),5)=2)),ROUND(H$46/_xlfn.DAYS(H$16,G$16)*IF(YEAR(G$16+1)=$D89,_xlfn.DAYS(DATE($D89,12,31),G$16)+1,IF(AND(YEAR(G$16+1)&lt;$D89,$D89&lt;YEAR(H$16)),_xlfn.DAYS(DATE($D89,12,31),DATE($D89,1,1))+1,0)),0))</f>
        <v>0</v>
      </c>
      <c r="I89" s="122" cm="1">
        <f t="array" ref="I89">IF(YEAR(I$16)=$D89, I$46-SUM(_xlfn._xlws.FILTER(I$63:I88,MOD(_xlfn.SEQUENCE(ROWS(I$63:I88)),5)=2)),ROUND(I$46/_xlfn.DAYS(I$16,H$16)*IF(YEAR(H$16+1)=$D89,_xlfn.DAYS(DATE($D89,12,31),H$16)+1,IF(AND(YEAR(H$16+1)&lt;$D89,$D89&lt;YEAR(I$16)),_xlfn.DAYS(DATE($D89,12,31),DATE($D89,1,1))+1,0)),0))</f>
        <v>2850</v>
      </c>
      <c r="J89" s="122" cm="1">
        <f t="array" ref="J89">IF(YEAR(J$16)=$D89, J$46-SUM(_xlfn._xlws.FILTER(J$63:J88,MOD(_xlfn.SEQUENCE(ROWS(J$63:J88)),5)=2)),ROUND(J$46/_xlfn.DAYS(J$16,I$16)*IF(YEAR(I$16+1)=$D89,_xlfn.DAYS(DATE($D89,12,31),I$16)+1,IF(AND(YEAR(I$16+1)&lt;$D89,$D89&lt;YEAR(J$16)),_xlfn.DAYS(DATE($D89,12,31),DATE($D89,1,1))+1,0)),0))</f>
        <v>855</v>
      </c>
      <c r="K89" s="122" cm="1">
        <f t="array" ref="K89">IF(YEAR(K$16)=$D89, K$46-SUM(_xlfn._xlws.FILTER(K$63:K88,MOD(_xlfn.SEQUENCE(ROWS(K$63:K88)),5)=2)),ROUND(K$46/_xlfn.DAYS(K$16,J$16)*IF(YEAR(J$16+1)=$D89,_xlfn.DAYS(DATE($D89,12,31),J$16)+1,IF(AND(YEAR(J$16+1)&lt;$D89,$D89&lt;YEAR(K$16)),_xlfn.DAYS(DATE($D89,12,31),DATE($D89,1,1))+1,0)),0))</f>
        <v>0</v>
      </c>
      <c r="L89" s="122" cm="1">
        <f t="array" ref="L89">IF(YEAR(L$16)=$D89, L$46-SUM(_xlfn._xlws.FILTER(L$63:L88,MOD(_xlfn.SEQUENCE(ROWS(L$63:L88)),5)=2)),ROUND(L$46/_xlfn.DAYS(L$16,K$16)*IF(YEAR(K$16+1)=$D89,_xlfn.DAYS(DATE($D89,12,31),K$16)+1,IF(AND(YEAR(K$16+1)&lt;$D89,$D89&lt;YEAR(L$16)),_xlfn.DAYS(DATE($D89,12,31),DATE($D89,1,1))+1,0)),0))</f>
        <v>0</v>
      </c>
      <c r="M89" s="122" cm="1">
        <f t="array" ref="M89">IF(YEAR(M$16)=$D89, M$46-SUM(_xlfn._xlws.FILTER(M$63:M88,MOD(_xlfn.SEQUENCE(ROWS(M$63:M88)),5)=2)),ROUND(M$46/_xlfn.DAYS(M$16,L$16)*IF(YEAR(L$16+1)=$D89,_xlfn.DAYS(DATE($D89,12,31),L$16)+1,IF(AND(YEAR(L$16+1)&lt;$D89,$D89&lt;YEAR(M$16)),_xlfn.DAYS(DATE($D89,12,31),DATE($D89,1,1))+1,0)),0))</f>
        <v>0</v>
      </c>
      <c r="N89" s="122" cm="1">
        <f t="array" ref="N89">IF(YEAR(N$16)=$D89, N$46-SUM(_xlfn._xlws.FILTER(N$63:N88,MOD(_xlfn.SEQUENCE(ROWS(N$63:N88)),5)=2)),ROUND(N$46/_xlfn.DAYS(N$16,M$16)*IF(YEAR(M$16+1)=$D89,_xlfn.DAYS(DATE($D89,12,31),M$16)+1,IF(AND(YEAR(M$16+1)&lt;$D89,$D89&lt;YEAR(N$16)),_xlfn.DAYS(DATE($D89,12,31),DATE($D89,1,1))+1,0)),0))</f>
        <v>0</v>
      </c>
      <c r="O89" s="122" cm="1">
        <f t="array" ref="O89">IF(YEAR(O$16)=$D89, O$46-SUM(_xlfn._xlws.FILTER(O$63:O88,MOD(_xlfn.SEQUENCE(ROWS(O$63:O88)),5)=2)),ROUND(O$46/_xlfn.DAYS(O$16,N$16)*IF(YEAR(N$16+1)=$D89,_xlfn.DAYS(DATE($D89,12,31),N$16)+1,IF(AND(YEAR(N$16+1)&lt;$D89,$D89&lt;YEAR(O$16)),_xlfn.DAYS(DATE($D89,12,31),DATE($D89,1,1))+1,0)),0))</f>
        <v>0</v>
      </c>
      <c r="P89" s="122" cm="1">
        <f t="array" ref="P89">IF(YEAR(P$16)=$D89, P$46-SUM(_xlfn._xlws.FILTER(P$63:P88,MOD(_xlfn.SEQUENCE(ROWS(P$63:P88)),5)=2)),ROUND(P$46/_xlfn.DAYS(P$16,O$16)*IF(YEAR(O$16+1)=$D89,_xlfn.DAYS(DATE($D89,12,31),O$16)+1,IF(AND(YEAR(O$16+1)&lt;$D89,$D89&lt;YEAR(P$16)),_xlfn.DAYS(DATE($D89,12,31),DATE($D89,1,1))+1,0)),0))</f>
        <v>0</v>
      </c>
      <c r="Q89" s="122" cm="1">
        <f t="array" ref="Q89">IF(YEAR(Q$16)=$D89, Q$46-SUM(_xlfn._xlws.FILTER(Q$63:Q88,MOD(_xlfn.SEQUENCE(ROWS(Q$63:Q88)),5)=2)),ROUND(Q$46/_xlfn.DAYS(Q$16,P$16)*IF(YEAR(P$16+1)=$D89,_xlfn.DAYS(DATE($D89,12,31),P$16)+1,IF(AND(YEAR(P$16+1)&lt;$D89,$D89&lt;YEAR(Q$16)),_xlfn.DAYS(DATE($D89,12,31),DATE($D89,1,1))+1,0)),0))</f>
        <v>0</v>
      </c>
      <c r="R89" s="122" cm="1">
        <f t="array" ref="R89">IF(YEAR(R$16)=$D89, R$46-SUM(_xlfn._xlws.FILTER(R$63:R88,MOD(_xlfn.SEQUENCE(ROWS(R$63:R88)),5)=2)),ROUND(R$46/_xlfn.DAYS(R$16,Q$16)*IF(YEAR(Q$16+1)=$D89,_xlfn.DAYS(DATE($D89,12,31),Q$16)+1,IF(AND(YEAR(Q$16+1)&lt;$D89,$D89&lt;YEAR(R$16)),_xlfn.DAYS(DATE($D89,12,31),DATE($D89,1,1))+1,0)),0))</f>
        <v>0</v>
      </c>
      <c r="S89" s="122" cm="1">
        <f t="array" ref="S89">IF(YEAR(S$16)=$D89, S$46-SUM(_xlfn._xlws.FILTER(S$63:S88,MOD(_xlfn.SEQUENCE(ROWS(S$63:S88)),5)=2)),ROUND(S$46/_xlfn.DAYS(S$16,R$16)*IF(YEAR(R$16+1)=$D89,_xlfn.DAYS(DATE($D89,12,31),R$16)+1,IF(AND(YEAR(R$16+1)&lt;$D89,$D89&lt;YEAR(S$16)),_xlfn.DAYS(DATE($D89,12,31),DATE($D89,1,1))+1,0)),0))</f>
        <v>0</v>
      </c>
      <c r="T89" s="122" cm="1">
        <f t="array" ref="T89">IF(YEAR(T$16)=$D89, T$46-SUM(_xlfn._xlws.FILTER(T$63:T88,MOD(_xlfn.SEQUENCE(ROWS(T$63:T88)),5)=2)),ROUND(T$46/_xlfn.DAYS(T$16,S$16)*IF(YEAR(S$16+1)=$D89,_xlfn.DAYS(DATE($D89,12,31),S$16)+1,IF(AND(YEAR(S$16+1)&lt;$D89,$D89&lt;YEAR(T$16)),_xlfn.DAYS(DATE($D89,12,31),DATE($D89,1,1))+1,0)),0))</f>
        <v>0</v>
      </c>
      <c r="U89" s="122" cm="1">
        <f t="array" ref="U89">IF(YEAR(U$16)=$D89, U$46-SUM(_xlfn._xlws.FILTER(U$63:U88,MOD(_xlfn.SEQUENCE(ROWS(U$63:U88)),5)=2)),ROUND(U$46/_xlfn.DAYS(U$16,T$16)*IF(YEAR(T$16+1)=$D89,_xlfn.DAYS(DATE($D89,12,31),T$16)+1,IF(AND(YEAR(T$16+1)&lt;$D89,$D89&lt;YEAR(U$16)),_xlfn.DAYS(DATE($D89,12,31),DATE($D89,1,1))+1,0)),0))</f>
        <v>0</v>
      </c>
      <c r="V89" s="122" cm="1">
        <f t="array" ref="V89">IF(YEAR(V$16)=$D89, V$46-SUM(_xlfn._xlws.FILTER(V$63:V88,MOD(_xlfn.SEQUENCE(ROWS(V$63:V88)),5)=2)),ROUND(V$46/_xlfn.DAYS(V$16,U$16)*IF(YEAR(U$16+1)=$D89,_xlfn.DAYS(DATE($D89,12,31),U$16)+1,IF(AND(YEAR(U$16+1)&lt;$D89,$D89&lt;YEAR(V$16)),_xlfn.DAYS(DATE($D89,12,31),DATE($D89,1,1))+1,0)),0))</f>
        <v>0</v>
      </c>
      <c r="W89" s="122" cm="1">
        <f t="array" ref="W89">IF(YEAR(W$16)=$D89, W$46-SUM(_xlfn._xlws.FILTER(W$63:W88,MOD(_xlfn.SEQUENCE(ROWS(W$63:W88)),5)=2)),ROUND(W$46/_xlfn.DAYS(W$16,V$16)*IF(YEAR(V$16+1)=$D89,_xlfn.DAYS(DATE($D89,12,31),V$16)+1,IF(AND(YEAR(V$16+1)&lt;$D89,$D89&lt;YEAR(W$16)),_xlfn.DAYS(DATE($D89,12,31),DATE($D89,1,1))+1,0)),0))</f>
        <v>0</v>
      </c>
      <c r="X89" s="122" cm="1">
        <f t="array" ref="X89">IF(YEAR(X$16)=$D89, X$46-SUM(_xlfn._xlws.FILTER(X$63:X88,MOD(_xlfn.SEQUENCE(ROWS(X$63:X88)),5)=2)),ROUND(X$46/_xlfn.DAYS(X$16,W$16)*IF(YEAR(W$16+1)=$D89,_xlfn.DAYS(DATE($D89,12,31),W$16)+1,IF(AND(YEAR(W$16+1)&lt;$D89,$D89&lt;YEAR(X$16)),_xlfn.DAYS(DATE($D89,12,31),DATE($D89,1,1))+1,0)),0))</f>
        <v>0</v>
      </c>
    </row>
    <row r="90" spans="1:24" ht="17" hidden="1" outlineLevel="1" x14ac:dyDescent="0.25">
      <c r="A90" s="5">
        <v>29</v>
      </c>
      <c r="B90" s="129" t="s">
        <v>166</v>
      </c>
      <c r="C90" s="120" t="s">
        <v>167</v>
      </c>
      <c r="D90" s="121">
        <f t="shared" si="48"/>
        <v>2025</v>
      </c>
      <c r="E90" s="123">
        <f>E88-E89</f>
        <v>0</v>
      </c>
      <c r="F90" s="123">
        <f t="shared" ref="F90:X90" si="53">F88-F89</f>
        <v>0</v>
      </c>
      <c r="G90" s="123">
        <f t="shared" si="53"/>
        <v>0</v>
      </c>
      <c r="H90" s="123">
        <f t="shared" si="53"/>
        <v>0</v>
      </c>
      <c r="I90" s="123">
        <f t="shared" si="53"/>
        <v>16150</v>
      </c>
      <c r="J90" s="123">
        <f t="shared" si="53"/>
        <v>4846</v>
      </c>
      <c r="K90" s="123">
        <f t="shared" si="53"/>
        <v>0</v>
      </c>
      <c r="L90" s="123">
        <f t="shared" si="53"/>
        <v>0</v>
      </c>
      <c r="M90" s="123">
        <f t="shared" si="53"/>
        <v>0</v>
      </c>
      <c r="N90" s="123">
        <f t="shared" si="53"/>
        <v>0</v>
      </c>
      <c r="O90" s="123">
        <f t="shared" si="53"/>
        <v>0</v>
      </c>
      <c r="P90" s="123">
        <f t="shared" si="53"/>
        <v>0</v>
      </c>
      <c r="Q90" s="123">
        <f t="shared" si="53"/>
        <v>0</v>
      </c>
      <c r="R90" s="123">
        <f t="shared" si="53"/>
        <v>0</v>
      </c>
      <c r="S90" s="123">
        <f t="shared" si="53"/>
        <v>0</v>
      </c>
      <c r="T90" s="123">
        <f t="shared" si="53"/>
        <v>0</v>
      </c>
      <c r="U90" s="123">
        <f t="shared" si="53"/>
        <v>0</v>
      </c>
      <c r="V90" s="123">
        <f t="shared" si="53"/>
        <v>0</v>
      </c>
      <c r="W90" s="123">
        <f t="shared" si="53"/>
        <v>0</v>
      </c>
      <c r="X90" s="123">
        <f t="shared" si="53"/>
        <v>0</v>
      </c>
    </row>
    <row r="91" spans="1:24" ht="17" hidden="1" outlineLevel="1" x14ac:dyDescent="0.25">
      <c r="A91" s="5">
        <v>31</v>
      </c>
      <c r="B91" s="129" t="s">
        <v>168</v>
      </c>
      <c r="C91" s="120" t="s">
        <v>169</v>
      </c>
      <c r="D91" s="121">
        <f t="shared" si="48"/>
        <v>2025</v>
      </c>
      <c r="E91" s="122" cm="1">
        <f t="array" ref="E91">IF(YEAR(E$16)=$D91, E$59-SUM(_xlfn._xlws.FILTER(E$63:E90,MOD(_xlfn.SEQUENCE(ROWS(E$63:E90)),5)=4)),ROUND(E$59/_xlfn.DAYS(E$16,D$16)*IF(YEAR(D$16+1)=$D91,_xlfn.DAYS(DATE($D91,12,31),D$16)+1,IF(AND(YEAR(D$16+1)&lt;$D91,$D91&lt;YEAR(E$16)),_xlfn.DAYS(DATE($D91,12,31),DATE($D91,1,1))+1,0)),0))</f>
        <v>0</v>
      </c>
      <c r="F91" s="122" cm="1">
        <f t="array" ref="F91">IF(YEAR(F$16)=$D91, F$59-SUM(_xlfn._xlws.FILTER(F$63:F90,MOD(_xlfn.SEQUENCE(ROWS(F$63:F90)),5)=4)),ROUND(F$59/_xlfn.DAYS(F$16,E$16)*IF(YEAR(E$16+1)=$D91,_xlfn.DAYS(DATE($D91,12,31),E$16)+1,IF(AND(YEAR(E$16+1)&lt;$D91,$D91&lt;YEAR(F$16)),_xlfn.DAYS(DATE($D91,12,31),DATE($D91,1,1))+1,0)),0))</f>
        <v>0</v>
      </c>
      <c r="G91" s="122" cm="1">
        <f t="array" ref="G91">IF(YEAR(G$16)=$D91, G$59-SUM(_xlfn._xlws.FILTER(G$63:G90,MOD(_xlfn.SEQUENCE(ROWS(G$63:G90)),5)=4)),ROUND(G$59/_xlfn.DAYS(G$16,F$16)*IF(YEAR(F$16+1)=$D91,_xlfn.DAYS(DATE($D91,12,31),F$16)+1,IF(AND(YEAR(F$16+1)&lt;$D91,$D91&lt;YEAR(G$16)),_xlfn.DAYS(DATE($D91,12,31),DATE($D91,1,1))+1,0)),0))</f>
        <v>0</v>
      </c>
      <c r="H91" s="122" cm="1">
        <f t="array" ref="H91">IF(YEAR(H$16)=$D91, H$59-SUM(_xlfn._xlws.FILTER(H$63:H90,MOD(_xlfn.SEQUENCE(ROWS(H$63:H90)),5)=4)),ROUND(H$59/_xlfn.DAYS(H$16,G$16)*IF(YEAR(G$16+1)=$D91,_xlfn.DAYS(DATE($D91,12,31),G$16)+1,IF(AND(YEAR(G$16+1)&lt;$D91,$D91&lt;YEAR(H$16)),_xlfn.DAYS(DATE($D91,12,31),DATE($D91,1,1))+1,0)),0))</f>
        <v>0</v>
      </c>
      <c r="I91" s="122" cm="1">
        <f t="array" ref="I91">IF(YEAR(I$16)=$D91, I$59-SUM(_xlfn._xlws.FILTER(I$63:I90,MOD(_xlfn.SEQUENCE(ROWS(I$63:I90)),5)=4)),ROUND(I$59/_xlfn.DAYS(I$16,H$16)*IF(YEAR(H$16+1)=$D91,_xlfn.DAYS(DATE($D91,12,31),H$16)+1,IF(AND(YEAR(H$16+1)&lt;$D91,$D91&lt;YEAR(I$16)),_xlfn.DAYS(DATE($D91,12,31),DATE($D91,1,1))+1,0)),0))</f>
        <v>17523</v>
      </c>
      <c r="J91" s="122" cm="1">
        <f t="array" ref="J91">IF(YEAR(J$16)=$D91, J$59-SUM(_xlfn._xlws.FILTER(J$63:J90,MOD(_xlfn.SEQUENCE(ROWS(J$63:J90)),5)=4)),ROUND(J$59/_xlfn.DAYS(J$16,I$16)*IF(YEAR(I$16+1)=$D91,_xlfn.DAYS(DATE($D91,12,31),I$16)+1,IF(AND(YEAR(I$16+1)&lt;$D91,$D91&lt;YEAR(J$16)),_xlfn.DAYS(DATE($D91,12,31),DATE($D91,1,1))+1,0)),0))</f>
        <v>5701</v>
      </c>
      <c r="K91" s="122" cm="1">
        <f t="array" ref="K91">IF(YEAR(K$16)=$D91, K$59-SUM(_xlfn._xlws.FILTER(K$63:K90,MOD(_xlfn.SEQUENCE(ROWS(K$63:K90)),5)=4)),ROUND(K$59/_xlfn.DAYS(K$16,J$16)*IF(YEAR(J$16+1)=$D91,_xlfn.DAYS(DATE($D91,12,31),J$16)+1,IF(AND(YEAR(J$16+1)&lt;$D91,$D91&lt;YEAR(K$16)),_xlfn.DAYS(DATE($D91,12,31),DATE($D91,1,1))+1,0)),0))</f>
        <v>0</v>
      </c>
      <c r="L91" s="122" cm="1">
        <f t="array" ref="L91">IF(YEAR(L$16)=$D91, L$59-SUM(_xlfn._xlws.FILTER(L$63:L90,MOD(_xlfn.SEQUENCE(ROWS(L$63:L90)),5)=4)),ROUND(L$59/_xlfn.DAYS(L$16,K$16)*IF(YEAR(K$16+1)=$D91,_xlfn.DAYS(DATE($D91,12,31),K$16)+1,IF(AND(YEAR(K$16+1)&lt;$D91,$D91&lt;YEAR(L$16)),_xlfn.DAYS(DATE($D91,12,31),DATE($D91,1,1))+1,0)),0))</f>
        <v>0</v>
      </c>
      <c r="M91" s="122" cm="1">
        <f t="array" ref="M91">IF(YEAR(M$16)=$D91, M$59-SUM(_xlfn._xlws.FILTER(M$63:M90,MOD(_xlfn.SEQUENCE(ROWS(M$63:M90)),5)=4)),ROUND(M$59/_xlfn.DAYS(M$16,L$16)*IF(YEAR(L$16+1)=$D91,_xlfn.DAYS(DATE($D91,12,31),L$16)+1,IF(AND(YEAR(L$16+1)&lt;$D91,$D91&lt;YEAR(M$16)),_xlfn.DAYS(DATE($D91,12,31),DATE($D91,1,1))+1,0)),0))</f>
        <v>0</v>
      </c>
      <c r="N91" s="122" cm="1">
        <f t="array" ref="N91">IF(YEAR(N$16)=$D91, N$59-SUM(_xlfn._xlws.FILTER(N$63:N90,MOD(_xlfn.SEQUENCE(ROWS(N$63:N90)),5)=4)),ROUND(N$59/_xlfn.DAYS(N$16,M$16)*IF(YEAR(M$16+1)=$D91,_xlfn.DAYS(DATE($D91,12,31),M$16)+1,IF(AND(YEAR(M$16+1)&lt;$D91,$D91&lt;YEAR(N$16)),_xlfn.DAYS(DATE($D91,12,31),DATE($D91,1,1))+1,0)),0))</f>
        <v>0</v>
      </c>
      <c r="O91" s="122" cm="1">
        <f t="array" ref="O91">IF(YEAR(O$16)=$D91, O$59-SUM(_xlfn._xlws.FILTER(O$63:O90,MOD(_xlfn.SEQUENCE(ROWS(O$63:O90)),5)=4)),ROUND(O$59/_xlfn.DAYS(O$16,N$16)*IF(YEAR(N$16+1)=$D91,_xlfn.DAYS(DATE($D91,12,31),N$16)+1,IF(AND(YEAR(N$16+1)&lt;$D91,$D91&lt;YEAR(O$16)),_xlfn.DAYS(DATE($D91,12,31),DATE($D91,1,1))+1,0)),0))</f>
        <v>0</v>
      </c>
      <c r="P91" s="122" cm="1">
        <f t="array" ref="P91">IF(YEAR(P$16)=$D91, P$59-SUM(_xlfn._xlws.FILTER(P$63:P90,MOD(_xlfn.SEQUENCE(ROWS(P$63:P90)),5)=4)),ROUND(P$59/_xlfn.DAYS(P$16,O$16)*IF(YEAR(O$16+1)=$D91,_xlfn.DAYS(DATE($D91,12,31),O$16)+1,IF(AND(YEAR(O$16+1)&lt;$D91,$D91&lt;YEAR(P$16)),_xlfn.DAYS(DATE($D91,12,31),DATE($D91,1,1))+1,0)),0))</f>
        <v>0</v>
      </c>
      <c r="Q91" s="122" cm="1">
        <f t="array" ref="Q91">IF(YEAR(Q$16)=$D91, Q$59-SUM(_xlfn._xlws.FILTER(Q$63:Q90,MOD(_xlfn.SEQUENCE(ROWS(Q$63:Q90)),5)=4)),ROUND(Q$59/_xlfn.DAYS(Q$16,P$16)*IF(YEAR(P$16+1)=$D91,_xlfn.DAYS(DATE($D91,12,31),P$16)+1,IF(AND(YEAR(P$16+1)&lt;$D91,$D91&lt;YEAR(Q$16)),_xlfn.DAYS(DATE($D91,12,31),DATE($D91,1,1))+1,0)),0))</f>
        <v>0</v>
      </c>
      <c r="R91" s="122" cm="1">
        <f t="array" ref="R91">IF(YEAR(R$16)=$D91, R$59-SUM(_xlfn._xlws.FILTER(R$63:R90,MOD(_xlfn.SEQUENCE(ROWS(R$63:R90)),5)=4)),ROUND(R$59/_xlfn.DAYS(R$16,Q$16)*IF(YEAR(Q$16+1)=$D91,_xlfn.DAYS(DATE($D91,12,31),Q$16)+1,IF(AND(YEAR(Q$16+1)&lt;$D91,$D91&lt;YEAR(R$16)),_xlfn.DAYS(DATE($D91,12,31),DATE($D91,1,1))+1,0)),0))</f>
        <v>0</v>
      </c>
      <c r="S91" s="122" cm="1">
        <f t="array" ref="S91">IF(YEAR(S$16)=$D91, S$59-SUM(_xlfn._xlws.FILTER(S$63:S90,MOD(_xlfn.SEQUENCE(ROWS(S$63:S90)),5)=4)),ROUND(S$59/_xlfn.DAYS(S$16,R$16)*IF(YEAR(R$16+1)=$D91,_xlfn.DAYS(DATE($D91,12,31),R$16)+1,IF(AND(YEAR(R$16+1)&lt;$D91,$D91&lt;YEAR(S$16)),_xlfn.DAYS(DATE($D91,12,31),DATE($D91,1,1))+1,0)),0))</f>
        <v>0</v>
      </c>
      <c r="T91" s="122" cm="1">
        <f t="array" ref="T91">IF(YEAR(T$16)=$D91, T$59-SUM(_xlfn._xlws.FILTER(T$63:T90,MOD(_xlfn.SEQUENCE(ROWS(T$63:T90)),5)=4)),ROUND(T$59/_xlfn.DAYS(T$16,S$16)*IF(YEAR(S$16+1)=$D91,_xlfn.DAYS(DATE($D91,12,31),S$16)+1,IF(AND(YEAR(S$16+1)&lt;$D91,$D91&lt;YEAR(T$16)),_xlfn.DAYS(DATE($D91,12,31),DATE($D91,1,1))+1,0)),0))</f>
        <v>0</v>
      </c>
      <c r="U91" s="122" cm="1">
        <f t="array" ref="U91">IF(YEAR(U$16)=$D91, U$59-SUM(_xlfn._xlws.FILTER(U$63:U90,MOD(_xlfn.SEQUENCE(ROWS(U$63:U90)),5)=4)),ROUND(U$59/_xlfn.DAYS(U$16,T$16)*IF(YEAR(T$16+1)=$D91,_xlfn.DAYS(DATE($D91,12,31),T$16)+1,IF(AND(YEAR(T$16+1)&lt;$D91,$D91&lt;YEAR(U$16)),_xlfn.DAYS(DATE($D91,12,31),DATE($D91,1,1))+1,0)),0))</f>
        <v>0</v>
      </c>
      <c r="V91" s="122" cm="1">
        <f t="array" ref="V91">IF(YEAR(V$16)=$D91, V$59-SUM(_xlfn._xlws.FILTER(V$63:V90,MOD(_xlfn.SEQUENCE(ROWS(V$63:V90)),5)=4)),ROUND(V$59/_xlfn.DAYS(V$16,U$16)*IF(YEAR(U$16+1)=$D91,_xlfn.DAYS(DATE($D91,12,31),U$16)+1,IF(AND(YEAR(U$16+1)&lt;$D91,$D91&lt;YEAR(V$16)),_xlfn.DAYS(DATE($D91,12,31),DATE($D91,1,1))+1,0)),0))</f>
        <v>0</v>
      </c>
      <c r="W91" s="122" cm="1">
        <f t="array" ref="W91">IF(YEAR(W$16)=$D91, W$59-SUM(_xlfn._xlws.FILTER(W$63:W90,MOD(_xlfn.SEQUENCE(ROWS(W$63:W90)),5)=4)),ROUND(W$59/_xlfn.DAYS(W$16,V$16)*IF(YEAR(V$16+1)=$D91,_xlfn.DAYS(DATE($D91,12,31),V$16)+1,IF(AND(YEAR(V$16+1)&lt;$D91,$D91&lt;YEAR(W$16)),_xlfn.DAYS(DATE($D91,12,31),DATE($D91,1,1))+1,0)),0))</f>
        <v>0</v>
      </c>
      <c r="X91" s="122" cm="1">
        <f t="array" ref="X91">IF(YEAR(X$16)=$D91, X$59-SUM(_xlfn._xlws.FILTER(X$63:X90,MOD(_xlfn.SEQUENCE(ROWS(X$63:X90)),5)=4)),ROUND(X$59/_xlfn.DAYS(X$16,W$16)*IF(YEAR(W$16+1)=$D91,_xlfn.DAYS(DATE($D91,12,31),W$16)+1,IF(AND(YEAR(W$16+1)&lt;$D91,$D91&lt;YEAR(X$16)),_xlfn.DAYS(DATE($D91,12,31),DATE($D91,1,1))+1,0)),0))</f>
        <v>0</v>
      </c>
    </row>
    <row r="92" spans="1:24" ht="17" hidden="1" outlineLevel="1" x14ac:dyDescent="0.25">
      <c r="A92" s="5">
        <v>33</v>
      </c>
      <c r="B92" s="129" t="s">
        <v>170</v>
      </c>
      <c r="C92" s="124" t="s">
        <v>171</v>
      </c>
      <c r="D92" s="125">
        <f t="shared" si="48"/>
        <v>2025</v>
      </c>
      <c r="E92" s="126">
        <f>E88-E91</f>
        <v>0</v>
      </c>
      <c r="F92" s="126">
        <f t="shared" ref="F92:X92" si="54">F88-F91</f>
        <v>0</v>
      </c>
      <c r="G92" s="126">
        <f t="shared" si="54"/>
        <v>0</v>
      </c>
      <c r="H92" s="126">
        <f t="shared" si="54"/>
        <v>0</v>
      </c>
      <c r="I92" s="126">
        <f t="shared" si="54"/>
        <v>1477</v>
      </c>
      <c r="J92" s="126">
        <f t="shared" si="54"/>
        <v>0</v>
      </c>
      <c r="K92" s="126">
        <f t="shared" si="54"/>
        <v>0</v>
      </c>
      <c r="L92" s="126">
        <f t="shared" si="54"/>
        <v>0</v>
      </c>
      <c r="M92" s="126">
        <f t="shared" si="54"/>
        <v>0</v>
      </c>
      <c r="N92" s="126">
        <f t="shared" si="54"/>
        <v>0</v>
      </c>
      <c r="O92" s="126">
        <f t="shared" si="54"/>
        <v>0</v>
      </c>
      <c r="P92" s="126">
        <f t="shared" si="54"/>
        <v>0</v>
      </c>
      <c r="Q92" s="126">
        <f t="shared" si="54"/>
        <v>0</v>
      </c>
      <c r="R92" s="126">
        <f t="shared" si="54"/>
        <v>0</v>
      </c>
      <c r="S92" s="126">
        <f t="shared" si="54"/>
        <v>0</v>
      </c>
      <c r="T92" s="126">
        <f t="shared" si="54"/>
        <v>0</v>
      </c>
      <c r="U92" s="126">
        <f t="shared" si="54"/>
        <v>0</v>
      </c>
      <c r="V92" s="126">
        <f t="shared" si="54"/>
        <v>0</v>
      </c>
      <c r="W92" s="126">
        <f t="shared" si="54"/>
        <v>0</v>
      </c>
      <c r="X92" s="126">
        <f t="shared" si="54"/>
        <v>0</v>
      </c>
    </row>
    <row r="93" spans="1:24" ht="17" hidden="1" outlineLevel="1" x14ac:dyDescent="0.25">
      <c r="A93" s="5">
        <v>27</v>
      </c>
      <c r="B93" s="37" t="s">
        <v>162</v>
      </c>
      <c r="C93" s="114" t="s">
        <v>163</v>
      </c>
      <c r="D93" s="115">
        <f t="shared" si="48"/>
        <v>2026</v>
      </c>
      <c r="E93" s="116" cm="1">
        <f t="array" ref="E93">IF(YEAR(E$16)=$D93, E$44-SUM(_xlfn._xlws.FILTER(E$63:E92,MOD(_xlfn.SEQUENCE(ROWS(E$63:E92)),5)=1)),ROUND(E$44/_xlfn.DAYS(E$16,D$16)*IF(YEAR(D$16+1)=$D93,_xlfn.DAYS(DATE($D93,12,31),D$16)+1,IF(AND(YEAR(D$16+1)&lt;$D93,$D93&lt;YEAR(E$16)),_xlfn.DAYS(DATE($D93,12,31),DATE($D93,1,1))+1,0)),0))</f>
        <v>0</v>
      </c>
      <c r="F93" s="116" cm="1">
        <f t="array" ref="F93">IF(YEAR(F$16)=$D93, F$44-SUM(_xlfn._xlws.FILTER(F$63:F92,MOD(_xlfn.SEQUENCE(ROWS(F$63:F92)),5)=1)),ROUND(F$44/_xlfn.DAYS(F$16,E$16)*IF(YEAR(E$16+1)=$D93,_xlfn.DAYS(DATE($D93,12,31),E$16)+1,IF(AND(YEAR(E$16+1)&lt;$D93,$D93&lt;YEAR(F$16)),_xlfn.DAYS(DATE($D93,12,31),DATE($D93,1,1))+1,0)),0))</f>
        <v>0</v>
      </c>
      <c r="G93" s="116" cm="1">
        <f t="array" ref="G93">IF(YEAR(G$16)=$D93, G$44-SUM(_xlfn._xlws.FILTER(G$63:G92,MOD(_xlfn.SEQUENCE(ROWS(G$63:G92)),5)=1)),ROUND(G$44/_xlfn.DAYS(G$16,F$16)*IF(YEAR(F$16+1)=$D93,_xlfn.DAYS(DATE($D93,12,31),F$16)+1,IF(AND(YEAR(F$16+1)&lt;$D93,$D93&lt;YEAR(G$16)),_xlfn.DAYS(DATE($D93,12,31),DATE($D93,1,1))+1,0)),0))</f>
        <v>0</v>
      </c>
      <c r="H93" s="116" cm="1">
        <f t="array" ref="H93">IF(YEAR(H$16)=$D93, H$44-SUM(_xlfn._xlws.FILTER(H$63:H92,MOD(_xlfn.SEQUENCE(ROWS(H$63:H92)),5)=1)),ROUND(H$44/_xlfn.DAYS(H$16,G$16)*IF(YEAR(G$16+1)=$D93,_xlfn.DAYS(DATE($D93,12,31),G$16)+1,IF(AND(YEAR(G$16+1)&lt;$D93,$D93&lt;YEAR(H$16)),_xlfn.DAYS(DATE($D93,12,31),DATE($D93,1,1))+1,0)),0))</f>
        <v>0</v>
      </c>
      <c r="I93" s="116" cm="1">
        <f t="array" ref="I93">IF(YEAR(I$16)=$D93, I$44-SUM(_xlfn._xlws.FILTER(I$63:I92,MOD(_xlfn.SEQUENCE(ROWS(I$63:I92)),5)=1)),ROUND(I$44/_xlfn.DAYS(I$16,H$16)*IF(YEAR(H$16+1)=$D93,_xlfn.DAYS(DATE($D93,12,31),H$16)+1,IF(AND(YEAR(H$16+1)&lt;$D93,$D93&lt;YEAR(I$16)),_xlfn.DAYS(DATE($D93,12,31),DATE($D93,1,1))+1,0)),0))</f>
        <v>0</v>
      </c>
      <c r="J93" s="116" cm="1">
        <f t="array" ref="J93">IF(YEAR(J$16)=$D93, J$44-SUM(_xlfn._xlws.FILTER(J$63:J92,MOD(_xlfn.SEQUENCE(ROWS(J$63:J92)),5)=1)),ROUND(J$44/_xlfn.DAYS(J$16,I$16)*IF(YEAR(I$16+1)=$D93,_xlfn.DAYS(DATE($D93,12,31),I$16)+1,IF(AND(YEAR(I$16+1)&lt;$D93,$D93&lt;YEAR(J$16)),_xlfn.DAYS(DATE($D93,12,31),DATE($D93,1,1))+1,0)),0))</f>
        <v>13567</v>
      </c>
      <c r="K93" s="116" cm="1">
        <f t="array" ref="K93">IF(YEAR(K$16)=$D93, K$44-SUM(_xlfn._xlws.FILTER(K$63:K92,MOD(_xlfn.SEQUENCE(ROWS(K$63:K92)),5)=1)),ROUND(K$44/_xlfn.DAYS(K$16,J$16)*IF(YEAR(J$16+1)=$D93,_xlfn.DAYS(DATE($D93,12,31),J$16)+1,IF(AND(YEAR(J$16+1)&lt;$D93,$D93&lt;YEAR(K$16)),_xlfn.DAYS(DATE($D93,12,31),DATE($D93,1,1))+1,0)),0))</f>
        <v>5615</v>
      </c>
      <c r="L93" s="116" cm="1">
        <f t="array" ref="L93">IF(YEAR(L$16)=$D93, L$44-SUM(_xlfn._xlws.FILTER(L$63:L92,MOD(_xlfn.SEQUENCE(ROWS(L$63:L92)),5)=1)),ROUND(L$44/_xlfn.DAYS(L$16,K$16)*IF(YEAR(K$16+1)=$D93,_xlfn.DAYS(DATE($D93,12,31),K$16)+1,IF(AND(YEAR(K$16+1)&lt;$D93,$D93&lt;YEAR(L$16)),_xlfn.DAYS(DATE($D93,12,31),DATE($D93,1,1))+1,0)),0))</f>
        <v>0</v>
      </c>
      <c r="M93" s="116" cm="1">
        <f t="array" ref="M93">IF(YEAR(M$16)=$D93, M$44-SUM(_xlfn._xlws.FILTER(M$63:M92,MOD(_xlfn.SEQUENCE(ROWS(M$63:M92)),5)=1)),ROUND(M$44/_xlfn.DAYS(M$16,L$16)*IF(YEAR(L$16+1)=$D93,_xlfn.DAYS(DATE($D93,12,31),L$16)+1,IF(AND(YEAR(L$16+1)&lt;$D93,$D93&lt;YEAR(M$16)),_xlfn.DAYS(DATE($D93,12,31),DATE($D93,1,1))+1,0)),0))</f>
        <v>0</v>
      </c>
      <c r="N93" s="116" cm="1">
        <f t="array" ref="N93">IF(YEAR(N$16)=$D93, N$44-SUM(_xlfn._xlws.FILTER(N$63:N92,MOD(_xlfn.SEQUENCE(ROWS(N$63:N92)),5)=1)),ROUND(N$44/_xlfn.DAYS(N$16,M$16)*IF(YEAR(M$16+1)=$D93,_xlfn.DAYS(DATE($D93,12,31),M$16)+1,IF(AND(YEAR(M$16+1)&lt;$D93,$D93&lt;YEAR(N$16)),_xlfn.DAYS(DATE($D93,12,31),DATE($D93,1,1))+1,0)),0))</f>
        <v>0</v>
      </c>
      <c r="O93" s="116" cm="1">
        <f t="array" ref="O93">IF(YEAR(O$16)=$D93, O$44-SUM(_xlfn._xlws.FILTER(O$63:O92,MOD(_xlfn.SEQUENCE(ROWS(O$63:O92)),5)=1)),ROUND(O$44/_xlfn.DAYS(O$16,N$16)*IF(YEAR(N$16+1)=$D93,_xlfn.DAYS(DATE($D93,12,31),N$16)+1,IF(AND(YEAR(N$16+1)&lt;$D93,$D93&lt;YEAR(O$16)),_xlfn.DAYS(DATE($D93,12,31),DATE($D93,1,1))+1,0)),0))</f>
        <v>0</v>
      </c>
      <c r="P93" s="116" cm="1">
        <f t="array" ref="P93">IF(YEAR(P$16)=$D93, P$44-SUM(_xlfn._xlws.FILTER(P$63:P92,MOD(_xlfn.SEQUENCE(ROWS(P$63:P92)),5)=1)),ROUND(P$44/_xlfn.DAYS(P$16,O$16)*IF(YEAR(O$16+1)=$D93,_xlfn.DAYS(DATE($D93,12,31),O$16)+1,IF(AND(YEAR(O$16+1)&lt;$D93,$D93&lt;YEAR(P$16)),_xlfn.DAYS(DATE($D93,12,31),DATE($D93,1,1))+1,0)),0))</f>
        <v>0</v>
      </c>
      <c r="Q93" s="116" cm="1">
        <f t="array" ref="Q93">IF(YEAR(Q$16)=$D93, Q$44-SUM(_xlfn._xlws.FILTER(Q$63:Q92,MOD(_xlfn.SEQUENCE(ROWS(Q$63:Q92)),5)=1)),ROUND(Q$44/_xlfn.DAYS(Q$16,P$16)*IF(YEAR(P$16+1)=$D93,_xlfn.DAYS(DATE($D93,12,31),P$16)+1,IF(AND(YEAR(P$16+1)&lt;$D93,$D93&lt;YEAR(Q$16)),_xlfn.DAYS(DATE($D93,12,31),DATE($D93,1,1))+1,0)),0))</f>
        <v>0</v>
      </c>
      <c r="R93" s="116" cm="1">
        <f t="array" ref="R93">IF(YEAR(R$16)=$D93, R$44-SUM(_xlfn._xlws.FILTER(R$63:R92,MOD(_xlfn.SEQUENCE(ROWS(R$63:R92)),5)=1)),ROUND(R$44/_xlfn.DAYS(R$16,Q$16)*IF(YEAR(Q$16+1)=$D93,_xlfn.DAYS(DATE($D93,12,31),Q$16)+1,IF(AND(YEAR(Q$16+1)&lt;$D93,$D93&lt;YEAR(R$16)),_xlfn.DAYS(DATE($D93,12,31),DATE($D93,1,1))+1,0)),0))</f>
        <v>0</v>
      </c>
      <c r="S93" s="116" cm="1">
        <f t="array" ref="S93">IF(YEAR(S$16)=$D93, S$44-SUM(_xlfn._xlws.FILTER(S$63:S92,MOD(_xlfn.SEQUENCE(ROWS(S$63:S92)),5)=1)),ROUND(S$44/_xlfn.DAYS(S$16,R$16)*IF(YEAR(R$16+1)=$D93,_xlfn.DAYS(DATE($D93,12,31),R$16)+1,IF(AND(YEAR(R$16+1)&lt;$D93,$D93&lt;YEAR(S$16)),_xlfn.DAYS(DATE($D93,12,31),DATE($D93,1,1))+1,0)),0))</f>
        <v>0</v>
      </c>
      <c r="T93" s="116" cm="1">
        <f t="array" ref="T93">IF(YEAR(T$16)=$D93, T$44-SUM(_xlfn._xlws.FILTER(T$63:T92,MOD(_xlfn.SEQUENCE(ROWS(T$63:T92)),5)=1)),ROUND(T$44/_xlfn.DAYS(T$16,S$16)*IF(YEAR(S$16+1)=$D93,_xlfn.DAYS(DATE($D93,12,31),S$16)+1,IF(AND(YEAR(S$16+1)&lt;$D93,$D93&lt;YEAR(T$16)),_xlfn.DAYS(DATE($D93,12,31),DATE($D93,1,1))+1,0)),0))</f>
        <v>0</v>
      </c>
      <c r="U93" s="116" cm="1">
        <f t="array" ref="U93">IF(YEAR(U$16)=$D93, U$44-SUM(_xlfn._xlws.FILTER(U$63:U92,MOD(_xlfn.SEQUENCE(ROWS(U$63:U92)),5)=1)),ROUND(U$44/_xlfn.DAYS(U$16,T$16)*IF(YEAR(T$16+1)=$D93,_xlfn.DAYS(DATE($D93,12,31),T$16)+1,IF(AND(YEAR(T$16+1)&lt;$D93,$D93&lt;YEAR(U$16)),_xlfn.DAYS(DATE($D93,12,31),DATE($D93,1,1))+1,0)),0))</f>
        <v>0</v>
      </c>
      <c r="V93" s="116" cm="1">
        <f t="array" ref="V93">IF(YEAR(V$16)=$D93, V$44-SUM(_xlfn._xlws.FILTER(V$63:V92,MOD(_xlfn.SEQUENCE(ROWS(V$63:V92)),5)=1)),ROUND(V$44/_xlfn.DAYS(V$16,U$16)*IF(YEAR(U$16+1)=$D93,_xlfn.DAYS(DATE($D93,12,31),U$16)+1,IF(AND(YEAR(U$16+1)&lt;$D93,$D93&lt;YEAR(V$16)),_xlfn.DAYS(DATE($D93,12,31),DATE($D93,1,1))+1,0)),0))</f>
        <v>0</v>
      </c>
      <c r="W93" s="116" cm="1">
        <f t="array" ref="W93">IF(YEAR(W$16)=$D93, W$44-SUM(_xlfn._xlws.FILTER(W$63:W92,MOD(_xlfn.SEQUENCE(ROWS(W$63:W92)),5)=1)),ROUND(W$44/_xlfn.DAYS(W$16,V$16)*IF(YEAR(V$16+1)=$D93,_xlfn.DAYS(DATE($D93,12,31),V$16)+1,IF(AND(YEAR(V$16+1)&lt;$D93,$D93&lt;YEAR(W$16)),_xlfn.DAYS(DATE($D93,12,31),DATE($D93,1,1))+1,0)),0))</f>
        <v>0</v>
      </c>
      <c r="X93" s="116" cm="1">
        <f t="array" ref="X93">IF(YEAR(X$16)=$D93, X$44-SUM(_xlfn._xlws.FILTER(X$63:X92,MOD(_xlfn.SEQUENCE(ROWS(X$63:X92)),5)=1)),ROUND(X$44/_xlfn.DAYS(X$16,W$16)*IF(YEAR(W$16+1)=$D93,_xlfn.DAYS(DATE($D93,12,31),W$16)+1,IF(AND(YEAR(W$16+1)&lt;$D93,$D93&lt;YEAR(X$16)),_xlfn.DAYS(DATE($D93,12,31),DATE($D93,1,1))+1,0)),0))</f>
        <v>0</v>
      </c>
    </row>
    <row r="94" spans="1:24" ht="17" hidden="1" outlineLevel="1" x14ac:dyDescent="0.25">
      <c r="A94" s="5">
        <v>28</v>
      </c>
      <c r="B94" s="129" t="s">
        <v>164</v>
      </c>
      <c r="C94" s="114" t="s">
        <v>165</v>
      </c>
      <c r="D94" s="115">
        <f t="shared" si="48"/>
        <v>2026</v>
      </c>
      <c r="E94" s="116" cm="1">
        <f t="array" ref="E94">IF(YEAR(E$16)=$D94, E$46-SUM(_xlfn._xlws.FILTER(E$63:E93,MOD(_xlfn.SEQUENCE(ROWS(E$63:E93)),5)=2)),ROUND(E$46/_xlfn.DAYS(E$16,D$16)*IF(YEAR(D$16+1)=$D94,_xlfn.DAYS(DATE($D94,12,31),D$16)+1,IF(AND(YEAR(D$16+1)&lt;$D94,$D94&lt;YEAR(E$16)),_xlfn.DAYS(DATE($D94,12,31),DATE($D94,1,1))+1,0)),0))</f>
        <v>0</v>
      </c>
      <c r="F94" s="116" cm="1">
        <f t="array" ref="F94">IF(YEAR(F$16)=$D94, F$46-SUM(_xlfn._xlws.FILTER(F$63:F93,MOD(_xlfn.SEQUENCE(ROWS(F$63:F93)),5)=2)),ROUND(F$46/_xlfn.DAYS(F$16,E$16)*IF(YEAR(E$16+1)=$D94,_xlfn.DAYS(DATE($D94,12,31),E$16)+1,IF(AND(YEAR(E$16+1)&lt;$D94,$D94&lt;YEAR(F$16)),_xlfn.DAYS(DATE($D94,12,31),DATE($D94,1,1))+1,0)),0))</f>
        <v>0</v>
      </c>
      <c r="G94" s="116" cm="1">
        <f t="array" ref="G94">IF(YEAR(G$16)=$D94, G$46-SUM(_xlfn._xlws.FILTER(G$63:G93,MOD(_xlfn.SEQUENCE(ROWS(G$63:G93)),5)=2)),ROUND(G$46/_xlfn.DAYS(G$16,F$16)*IF(YEAR(F$16+1)=$D94,_xlfn.DAYS(DATE($D94,12,31),F$16)+1,IF(AND(YEAR(F$16+1)&lt;$D94,$D94&lt;YEAR(G$16)),_xlfn.DAYS(DATE($D94,12,31),DATE($D94,1,1))+1,0)),0))</f>
        <v>0</v>
      </c>
      <c r="H94" s="116" cm="1">
        <f t="array" ref="H94">IF(YEAR(H$16)=$D94, H$46-SUM(_xlfn._xlws.FILTER(H$63:H93,MOD(_xlfn.SEQUENCE(ROWS(H$63:H93)),5)=2)),ROUND(H$46/_xlfn.DAYS(H$16,G$16)*IF(YEAR(G$16+1)=$D94,_xlfn.DAYS(DATE($D94,12,31),G$16)+1,IF(AND(YEAR(G$16+1)&lt;$D94,$D94&lt;YEAR(H$16)),_xlfn.DAYS(DATE($D94,12,31),DATE($D94,1,1))+1,0)),0))</f>
        <v>0</v>
      </c>
      <c r="I94" s="116" cm="1">
        <f t="array" ref="I94">IF(YEAR(I$16)=$D94, I$46-SUM(_xlfn._xlws.FILTER(I$63:I93,MOD(_xlfn.SEQUENCE(ROWS(I$63:I93)),5)=2)),ROUND(I$46/_xlfn.DAYS(I$16,H$16)*IF(YEAR(H$16+1)=$D94,_xlfn.DAYS(DATE($D94,12,31),H$16)+1,IF(AND(YEAR(H$16+1)&lt;$D94,$D94&lt;YEAR(I$16)),_xlfn.DAYS(DATE($D94,12,31),DATE($D94,1,1))+1,0)),0))</f>
        <v>0</v>
      </c>
      <c r="J94" s="116" cm="1">
        <f t="array" ref="J94">IF(YEAR(J$16)=$D94, J$46-SUM(_xlfn._xlws.FILTER(J$63:J93,MOD(_xlfn.SEQUENCE(ROWS(J$63:J93)),5)=2)),ROUND(J$46/_xlfn.DAYS(J$16,I$16)*IF(YEAR(I$16+1)=$D94,_xlfn.DAYS(DATE($D94,12,31),I$16)+1,IF(AND(YEAR(I$16+1)&lt;$D94,$D94&lt;YEAR(J$16)),_xlfn.DAYS(DATE($D94,12,31),DATE($D94,1,1))+1,0)),0))</f>
        <v>2036</v>
      </c>
      <c r="K94" s="116" cm="1">
        <f t="array" ref="K94">IF(YEAR(K$16)=$D94, K$46-SUM(_xlfn._xlws.FILTER(K$63:K93,MOD(_xlfn.SEQUENCE(ROWS(K$63:K93)),5)=2)),ROUND(K$46/_xlfn.DAYS(K$16,J$16)*IF(YEAR(J$16+1)=$D94,_xlfn.DAYS(DATE($D94,12,31),J$16)+1,IF(AND(YEAR(J$16+1)&lt;$D94,$D94&lt;YEAR(K$16)),_xlfn.DAYS(DATE($D94,12,31),DATE($D94,1,1))+1,0)),0))</f>
        <v>842</v>
      </c>
      <c r="L94" s="116" cm="1">
        <f t="array" ref="L94">IF(YEAR(L$16)=$D94, L$46-SUM(_xlfn._xlws.FILTER(L$63:L93,MOD(_xlfn.SEQUENCE(ROWS(L$63:L93)),5)=2)),ROUND(L$46/_xlfn.DAYS(L$16,K$16)*IF(YEAR(K$16+1)=$D94,_xlfn.DAYS(DATE($D94,12,31),K$16)+1,IF(AND(YEAR(K$16+1)&lt;$D94,$D94&lt;YEAR(L$16)),_xlfn.DAYS(DATE($D94,12,31),DATE($D94,1,1))+1,0)),0))</f>
        <v>0</v>
      </c>
      <c r="M94" s="116" cm="1">
        <f t="array" ref="M94">IF(YEAR(M$16)=$D94, M$46-SUM(_xlfn._xlws.FILTER(M$63:M93,MOD(_xlfn.SEQUENCE(ROWS(M$63:M93)),5)=2)),ROUND(M$46/_xlfn.DAYS(M$16,L$16)*IF(YEAR(L$16+1)=$D94,_xlfn.DAYS(DATE($D94,12,31),L$16)+1,IF(AND(YEAR(L$16+1)&lt;$D94,$D94&lt;YEAR(M$16)),_xlfn.DAYS(DATE($D94,12,31),DATE($D94,1,1))+1,0)),0))</f>
        <v>0</v>
      </c>
      <c r="N94" s="116" cm="1">
        <f t="array" ref="N94">IF(YEAR(N$16)=$D94, N$46-SUM(_xlfn._xlws.FILTER(N$63:N93,MOD(_xlfn.SEQUENCE(ROWS(N$63:N93)),5)=2)),ROUND(N$46/_xlfn.DAYS(N$16,M$16)*IF(YEAR(M$16+1)=$D94,_xlfn.DAYS(DATE($D94,12,31),M$16)+1,IF(AND(YEAR(M$16+1)&lt;$D94,$D94&lt;YEAR(N$16)),_xlfn.DAYS(DATE($D94,12,31),DATE($D94,1,1))+1,0)),0))</f>
        <v>0</v>
      </c>
      <c r="O94" s="116" cm="1">
        <f t="array" ref="O94">IF(YEAR(O$16)=$D94, O$46-SUM(_xlfn._xlws.FILTER(O$63:O93,MOD(_xlfn.SEQUENCE(ROWS(O$63:O93)),5)=2)),ROUND(O$46/_xlfn.DAYS(O$16,N$16)*IF(YEAR(N$16+1)=$D94,_xlfn.DAYS(DATE($D94,12,31),N$16)+1,IF(AND(YEAR(N$16+1)&lt;$D94,$D94&lt;YEAR(O$16)),_xlfn.DAYS(DATE($D94,12,31),DATE($D94,1,1))+1,0)),0))</f>
        <v>0</v>
      </c>
      <c r="P94" s="116" cm="1">
        <f t="array" ref="P94">IF(YEAR(P$16)=$D94, P$46-SUM(_xlfn._xlws.FILTER(P$63:P93,MOD(_xlfn.SEQUENCE(ROWS(P$63:P93)),5)=2)),ROUND(P$46/_xlfn.DAYS(P$16,O$16)*IF(YEAR(O$16+1)=$D94,_xlfn.DAYS(DATE($D94,12,31),O$16)+1,IF(AND(YEAR(O$16+1)&lt;$D94,$D94&lt;YEAR(P$16)),_xlfn.DAYS(DATE($D94,12,31),DATE($D94,1,1))+1,0)),0))</f>
        <v>0</v>
      </c>
      <c r="Q94" s="116" cm="1">
        <f t="array" ref="Q94">IF(YEAR(Q$16)=$D94, Q$46-SUM(_xlfn._xlws.FILTER(Q$63:Q93,MOD(_xlfn.SEQUENCE(ROWS(Q$63:Q93)),5)=2)),ROUND(Q$46/_xlfn.DAYS(Q$16,P$16)*IF(YEAR(P$16+1)=$D94,_xlfn.DAYS(DATE($D94,12,31),P$16)+1,IF(AND(YEAR(P$16+1)&lt;$D94,$D94&lt;YEAR(Q$16)),_xlfn.DAYS(DATE($D94,12,31),DATE($D94,1,1))+1,0)),0))</f>
        <v>0</v>
      </c>
      <c r="R94" s="116" cm="1">
        <f t="array" ref="R94">IF(YEAR(R$16)=$D94, R$46-SUM(_xlfn._xlws.FILTER(R$63:R93,MOD(_xlfn.SEQUENCE(ROWS(R$63:R93)),5)=2)),ROUND(R$46/_xlfn.DAYS(R$16,Q$16)*IF(YEAR(Q$16+1)=$D94,_xlfn.DAYS(DATE($D94,12,31),Q$16)+1,IF(AND(YEAR(Q$16+1)&lt;$D94,$D94&lt;YEAR(R$16)),_xlfn.DAYS(DATE($D94,12,31),DATE($D94,1,1))+1,0)),0))</f>
        <v>0</v>
      </c>
      <c r="S94" s="116" cm="1">
        <f t="array" ref="S94">IF(YEAR(S$16)=$D94, S$46-SUM(_xlfn._xlws.FILTER(S$63:S93,MOD(_xlfn.SEQUENCE(ROWS(S$63:S93)),5)=2)),ROUND(S$46/_xlfn.DAYS(S$16,R$16)*IF(YEAR(R$16+1)=$D94,_xlfn.DAYS(DATE($D94,12,31),R$16)+1,IF(AND(YEAR(R$16+1)&lt;$D94,$D94&lt;YEAR(S$16)),_xlfn.DAYS(DATE($D94,12,31),DATE($D94,1,1))+1,0)),0))</f>
        <v>0</v>
      </c>
      <c r="T94" s="116" cm="1">
        <f t="array" ref="T94">IF(YEAR(T$16)=$D94, T$46-SUM(_xlfn._xlws.FILTER(T$63:T93,MOD(_xlfn.SEQUENCE(ROWS(T$63:T93)),5)=2)),ROUND(T$46/_xlfn.DAYS(T$16,S$16)*IF(YEAR(S$16+1)=$D94,_xlfn.DAYS(DATE($D94,12,31),S$16)+1,IF(AND(YEAR(S$16+1)&lt;$D94,$D94&lt;YEAR(T$16)),_xlfn.DAYS(DATE($D94,12,31),DATE($D94,1,1))+1,0)),0))</f>
        <v>0</v>
      </c>
      <c r="U94" s="116" cm="1">
        <f t="array" ref="U94">IF(YEAR(U$16)=$D94, U$46-SUM(_xlfn._xlws.FILTER(U$63:U93,MOD(_xlfn.SEQUENCE(ROWS(U$63:U93)),5)=2)),ROUND(U$46/_xlfn.DAYS(U$16,T$16)*IF(YEAR(T$16+1)=$D94,_xlfn.DAYS(DATE($D94,12,31),T$16)+1,IF(AND(YEAR(T$16+1)&lt;$D94,$D94&lt;YEAR(U$16)),_xlfn.DAYS(DATE($D94,12,31),DATE($D94,1,1))+1,0)),0))</f>
        <v>0</v>
      </c>
      <c r="V94" s="116" cm="1">
        <f t="array" ref="V94">IF(YEAR(V$16)=$D94, V$46-SUM(_xlfn._xlws.FILTER(V$63:V93,MOD(_xlfn.SEQUENCE(ROWS(V$63:V93)),5)=2)),ROUND(V$46/_xlfn.DAYS(V$16,U$16)*IF(YEAR(U$16+1)=$D94,_xlfn.DAYS(DATE($D94,12,31),U$16)+1,IF(AND(YEAR(U$16+1)&lt;$D94,$D94&lt;YEAR(V$16)),_xlfn.DAYS(DATE($D94,12,31),DATE($D94,1,1))+1,0)),0))</f>
        <v>0</v>
      </c>
      <c r="W94" s="116" cm="1">
        <f t="array" ref="W94">IF(YEAR(W$16)=$D94, W$46-SUM(_xlfn._xlws.FILTER(W$63:W93,MOD(_xlfn.SEQUENCE(ROWS(W$63:W93)),5)=2)),ROUND(W$46/_xlfn.DAYS(W$16,V$16)*IF(YEAR(V$16+1)=$D94,_xlfn.DAYS(DATE($D94,12,31),V$16)+1,IF(AND(YEAR(V$16+1)&lt;$D94,$D94&lt;YEAR(W$16)),_xlfn.DAYS(DATE($D94,12,31),DATE($D94,1,1))+1,0)),0))</f>
        <v>0</v>
      </c>
      <c r="X94" s="116" cm="1">
        <f t="array" ref="X94">IF(YEAR(X$16)=$D94, X$46-SUM(_xlfn._xlws.FILTER(X$63:X93,MOD(_xlfn.SEQUENCE(ROWS(X$63:X93)),5)=2)),ROUND(X$46/_xlfn.DAYS(X$16,W$16)*IF(YEAR(W$16+1)=$D94,_xlfn.DAYS(DATE($D94,12,31),W$16)+1,IF(AND(YEAR(W$16+1)&lt;$D94,$D94&lt;YEAR(X$16)),_xlfn.DAYS(DATE($D94,12,31),DATE($D94,1,1))+1,0)),0))</f>
        <v>0</v>
      </c>
    </row>
    <row r="95" spans="1:24" ht="17" hidden="1" outlineLevel="1" x14ac:dyDescent="0.25">
      <c r="A95" s="5">
        <v>29</v>
      </c>
      <c r="B95" s="129" t="s">
        <v>166</v>
      </c>
      <c r="C95" s="114" t="s">
        <v>167</v>
      </c>
      <c r="D95" s="115">
        <f t="shared" si="48"/>
        <v>2026</v>
      </c>
      <c r="E95" s="116">
        <f>E93-E94</f>
        <v>0</v>
      </c>
      <c r="F95" s="116">
        <f t="shared" ref="F95:X95" si="55">F93-F94</f>
        <v>0</v>
      </c>
      <c r="G95" s="116">
        <f t="shared" si="55"/>
        <v>0</v>
      </c>
      <c r="H95" s="116">
        <f t="shared" si="55"/>
        <v>0</v>
      </c>
      <c r="I95" s="116">
        <f t="shared" si="55"/>
        <v>0</v>
      </c>
      <c r="J95" s="116">
        <f t="shared" si="55"/>
        <v>11531</v>
      </c>
      <c r="K95" s="116">
        <f t="shared" si="55"/>
        <v>4773</v>
      </c>
      <c r="L95" s="116">
        <f t="shared" si="55"/>
        <v>0</v>
      </c>
      <c r="M95" s="116">
        <f t="shared" si="55"/>
        <v>0</v>
      </c>
      <c r="N95" s="116">
        <f t="shared" si="55"/>
        <v>0</v>
      </c>
      <c r="O95" s="116">
        <f t="shared" si="55"/>
        <v>0</v>
      </c>
      <c r="P95" s="116">
        <f t="shared" si="55"/>
        <v>0</v>
      </c>
      <c r="Q95" s="116">
        <f t="shared" si="55"/>
        <v>0</v>
      </c>
      <c r="R95" s="116">
        <f t="shared" si="55"/>
        <v>0</v>
      </c>
      <c r="S95" s="116">
        <f t="shared" si="55"/>
        <v>0</v>
      </c>
      <c r="T95" s="116">
        <f t="shared" si="55"/>
        <v>0</v>
      </c>
      <c r="U95" s="116">
        <f t="shared" si="55"/>
        <v>0</v>
      </c>
      <c r="V95" s="116">
        <f t="shared" si="55"/>
        <v>0</v>
      </c>
      <c r="W95" s="116">
        <f t="shared" si="55"/>
        <v>0</v>
      </c>
      <c r="X95" s="116">
        <f t="shared" si="55"/>
        <v>0</v>
      </c>
    </row>
    <row r="96" spans="1:24" ht="17" hidden="1" outlineLevel="1" x14ac:dyDescent="0.25">
      <c r="A96" s="5">
        <v>31</v>
      </c>
      <c r="B96" s="129" t="s">
        <v>168</v>
      </c>
      <c r="C96" s="114" t="s">
        <v>169</v>
      </c>
      <c r="D96" s="115">
        <f t="shared" si="48"/>
        <v>2026</v>
      </c>
      <c r="E96" s="116" cm="1">
        <f t="array" ref="E96">IF(YEAR(E$16)=$D96, E$59-SUM(_xlfn._xlws.FILTER(E$63:E95,MOD(_xlfn.SEQUENCE(ROWS(E$63:E95)),5)=4)),ROUND(E$59/_xlfn.DAYS(E$16,D$16)*IF(YEAR(D$16+1)=$D96,_xlfn.DAYS(DATE($D96,12,31),D$16)+1,IF(AND(YEAR(D$16+1)&lt;$D96,$D96&lt;YEAR(E$16)),_xlfn.DAYS(DATE($D96,12,31),DATE($D96,1,1))+1,0)),0))</f>
        <v>0</v>
      </c>
      <c r="F96" s="116" cm="1">
        <f t="array" ref="F96">IF(YEAR(F$16)=$D96, F$59-SUM(_xlfn._xlws.FILTER(F$63:F95,MOD(_xlfn.SEQUENCE(ROWS(F$63:F95)),5)=4)),ROUND(F$59/_xlfn.DAYS(F$16,E$16)*IF(YEAR(E$16+1)=$D96,_xlfn.DAYS(DATE($D96,12,31),E$16)+1,IF(AND(YEAR(E$16+1)&lt;$D96,$D96&lt;YEAR(F$16)),_xlfn.DAYS(DATE($D96,12,31),DATE($D96,1,1))+1,0)),0))</f>
        <v>0</v>
      </c>
      <c r="G96" s="116" cm="1">
        <f t="array" ref="G96">IF(YEAR(G$16)=$D96, G$59-SUM(_xlfn._xlws.FILTER(G$63:G95,MOD(_xlfn.SEQUENCE(ROWS(G$63:G95)),5)=4)),ROUND(G$59/_xlfn.DAYS(G$16,F$16)*IF(YEAR(F$16+1)=$D96,_xlfn.DAYS(DATE($D96,12,31),F$16)+1,IF(AND(YEAR(F$16+1)&lt;$D96,$D96&lt;YEAR(G$16)),_xlfn.DAYS(DATE($D96,12,31),DATE($D96,1,1))+1,0)),0))</f>
        <v>0</v>
      </c>
      <c r="H96" s="116" cm="1">
        <f t="array" ref="H96">IF(YEAR(H$16)=$D96, H$59-SUM(_xlfn._xlws.FILTER(H$63:H95,MOD(_xlfn.SEQUENCE(ROWS(H$63:H95)),5)=4)),ROUND(H$59/_xlfn.DAYS(H$16,G$16)*IF(YEAR(G$16+1)=$D96,_xlfn.DAYS(DATE($D96,12,31),G$16)+1,IF(AND(YEAR(G$16+1)&lt;$D96,$D96&lt;YEAR(H$16)),_xlfn.DAYS(DATE($D96,12,31),DATE($D96,1,1))+1,0)),0))</f>
        <v>0</v>
      </c>
      <c r="I96" s="116" cm="1">
        <f t="array" ref="I96">IF(YEAR(I$16)=$D96, I$59-SUM(_xlfn._xlws.FILTER(I$63:I95,MOD(_xlfn.SEQUENCE(ROWS(I$63:I95)),5)=4)),ROUND(I$59/_xlfn.DAYS(I$16,H$16)*IF(YEAR(H$16+1)=$D96,_xlfn.DAYS(DATE($D96,12,31),H$16)+1,IF(AND(YEAR(H$16+1)&lt;$D96,$D96&lt;YEAR(I$16)),_xlfn.DAYS(DATE($D96,12,31),DATE($D96,1,1))+1,0)),0))</f>
        <v>0</v>
      </c>
      <c r="J96" s="116" cm="1">
        <f t="array" ref="J96">IF(YEAR(J$16)=$D96, J$59-SUM(_xlfn._xlws.FILTER(J$63:J95,MOD(_xlfn.SEQUENCE(ROWS(J$63:J95)),5)=4)),ROUND(J$59/_xlfn.DAYS(J$16,I$16)*IF(YEAR(I$16+1)=$D96,_xlfn.DAYS(DATE($D96,12,31),I$16)+1,IF(AND(YEAR(I$16+1)&lt;$D96,$D96&lt;YEAR(J$16)),_xlfn.DAYS(DATE($D96,12,31),DATE($D96,1,1))+1,0)),0))</f>
        <v>13567</v>
      </c>
      <c r="K96" s="116" cm="1">
        <f t="array" ref="K96">IF(YEAR(K$16)=$D96, K$59-SUM(_xlfn._xlws.FILTER(K$63:K95,MOD(_xlfn.SEQUENCE(ROWS(K$63:K95)),5)=4)),ROUND(K$59/_xlfn.DAYS(K$16,J$16)*IF(YEAR(J$16+1)=$D96,_xlfn.DAYS(DATE($D96,12,31),J$16)+1,IF(AND(YEAR(J$16+1)&lt;$D96,$D96&lt;YEAR(K$16)),_xlfn.DAYS(DATE($D96,12,31),DATE($D96,1,1))+1,0)),0))</f>
        <v>5615</v>
      </c>
      <c r="L96" s="116" cm="1">
        <f t="array" ref="L96">IF(YEAR(L$16)=$D96, L$59-SUM(_xlfn._xlws.FILTER(L$63:L95,MOD(_xlfn.SEQUENCE(ROWS(L$63:L95)),5)=4)),ROUND(L$59/_xlfn.DAYS(L$16,K$16)*IF(YEAR(K$16+1)=$D96,_xlfn.DAYS(DATE($D96,12,31),K$16)+1,IF(AND(YEAR(K$16+1)&lt;$D96,$D96&lt;YEAR(L$16)),_xlfn.DAYS(DATE($D96,12,31),DATE($D96,1,1))+1,0)),0))</f>
        <v>0</v>
      </c>
      <c r="M96" s="116" cm="1">
        <f t="array" ref="M96">IF(YEAR(M$16)=$D96, M$59-SUM(_xlfn._xlws.FILTER(M$63:M95,MOD(_xlfn.SEQUENCE(ROWS(M$63:M95)),5)=4)),ROUND(M$59/_xlfn.DAYS(M$16,L$16)*IF(YEAR(L$16+1)=$D96,_xlfn.DAYS(DATE($D96,12,31),L$16)+1,IF(AND(YEAR(L$16+1)&lt;$D96,$D96&lt;YEAR(M$16)),_xlfn.DAYS(DATE($D96,12,31),DATE($D96,1,1))+1,0)),0))</f>
        <v>0</v>
      </c>
      <c r="N96" s="116" cm="1">
        <f t="array" ref="N96">IF(YEAR(N$16)=$D96, N$59-SUM(_xlfn._xlws.FILTER(N$63:N95,MOD(_xlfn.SEQUENCE(ROWS(N$63:N95)),5)=4)),ROUND(N$59/_xlfn.DAYS(N$16,M$16)*IF(YEAR(M$16+1)=$D96,_xlfn.DAYS(DATE($D96,12,31),M$16)+1,IF(AND(YEAR(M$16+1)&lt;$D96,$D96&lt;YEAR(N$16)),_xlfn.DAYS(DATE($D96,12,31),DATE($D96,1,1))+1,0)),0))</f>
        <v>0</v>
      </c>
      <c r="O96" s="116" cm="1">
        <f t="array" ref="O96">IF(YEAR(O$16)=$D96, O$59-SUM(_xlfn._xlws.FILTER(O$63:O95,MOD(_xlfn.SEQUENCE(ROWS(O$63:O95)),5)=4)),ROUND(O$59/_xlfn.DAYS(O$16,N$16)*IF(YEAR(N$16+1)=$D96,_xlfn.DAYS(DATE($D96,12,31),N$16)+1,IF(AND(YEAR(N$16+1)&lt;$D96,$D96&lt;YEAR(O$16)),_xlfn.DAYS(DATE($D96,12,31),DATE($D96,1,1))+1,0)),0))</f>
        <v>0</v>
      </c>
      <c r="P96" s="116" cm="1">
        <f t="array" ref="P96">IF(YEAR(P$16)=$D96, P$59-SUM(_xlfn._xlws.FILTER(P$63:P95,MOD(_xlfn.SEQUENCE(ROWS(P$63:P95)),5)=4)),ROUND(P$59/_xlfn.DAYS(P$16,O$16)*IF(YEAR(O$16+1)=$D96,_xlfn.DAYS(DATE($D96,12,31),O$16)+1,IF(AND(YEAR(O$16+1)&lt;$D96,$D96&lt;YEAR(P$16)),_xlfn.DAYS(DATE($D96,12,31),DATE($D96,1,1))+1,0)),0))</f>
        <v>0</v>
      </c>
      <c r="Q96" s="116" cm="1">
        <f t="array" ref="Q96">IF(YEAR(Q$16)=$D96, Q$59-SUM(_xlfn._xlws.FILTER(Q$63:Q95,MOD(_xlfn.SEQUENCE(ROWS(Q$63:Q95)),5)=4)),ROUND(Q$59/_xlfn.DAYS(Q$16,P$16)*IF(YEAR(P$16+1)=$D96,_xlfn.DAYS(DATE($D96,12,31),P$16)+1,IF(AND(YEAR(P$16+1)&lt;$D96,$D96&lt;YEAR(Q$16)),_xlfn.DAYS(DATE($D96,12,31),DATE($D96,1,1))+1,0)),0))</f>
        <v>0</v>
      </c>
      <c r="R96" s="116" cm="1">
        <f t="array" ref="R96">IF(YEAR(R$16)=$D96, R$59-SUM(_xlfn._xlws.FILTER(R$63:R95,MOD(_xlfn.SEQUENCE(ROWS(R$63:R95)),5)=4)),ROUND(R$59/_xlfn.DAYS(R$16,Q$16)*IF(YEAR(Q$16+1)=$D96,_xlfn.DAYS(DATE($D96,12,31),Q$16)+1,IF(AND(YEAR(Q$16+1)&lt;$D96,$D96&lt;YEAR(R$16)),_xlfn.DAYS(DATE($D96,12,31),DATE($D96,1,1))+1,0)),0))</f>
        <v>0</v>
      </c>
      <c r="S96" s="116" cm="1">
        <f t="array" ref="S96">IF(YEAR(S$16)=$D96, S$59-SUM(_xlfn._xlws.FILTER(S$63:S95,MOD(_xlfn.SEQUENCE(ROWS(S$63:S95)),5)=4)),ROUND(S$59/_xlfn.DAYS(S$16,R$16)*IF(YEAR(R$16+1)=$D96,_xlfn.DAYS(DATE($D96,12,31),R$16)+1,IF(AND(YEAR(R$16+1)&lt;$D96,$D96&lt;YEAR(S$16)),_xlfn.DAYS(DATE($D96,12,31),DATE($D96,1,1))+1,0)),0))</f>
        <v>0</v>
      </c>
      <c r="T96" s="116" cm="1">
        <f t="array" ref="T96">IF(YEAR(T$16)=$D96, T$59-SUM(_xlfn._xlws.FILTER(T$63:T95,MOD(_xlfn.SEQUENCE(ROWS(T$63:T95)),5)=4)),ROUND(T$59/_xlfn.DAYS(T$16,S$16)*IF(YEAR(S$16+1)=$D96,_xlfn.DAYS(DATE($D96,12,31),S$16)+1,IF(AND(YEAR(S$16+1)&lt;$D96,$D96&lt;YEAR(T$16)),_xlfn.DAYS(DATE($D96,12,31),DATE($D96,1,1))+1,0)),0))</f>
        <v>0</v>
      </c>
      <c r="U96" s="116" cm="1">
        <f t="array" ref="U96">IF(YEAR(U$16)=$D96, U$59-SUM(_xlfn._xlws.FILTER(U$63:U95,MOD(_xlfn.SEQUENCE(ROWS(U$63:U95)),5)=4)),ROUND(U$59/_xlfn.DAYS(U$16,T$16)*IF(YEAR(T$16+1)=$D96,_xlfn.DAYS(DATE($D96,12,31),T$16)+1,IF(AND(YEAR(T$16+1)&lt;$D96,$D96&lt;YEAR(U$16)),_xlfn.DAYS(DATE($D96,12,31),DATE($D96,1,1))+1,0)),0))</f>
        <v>0</v>
      </c>
      <c r="V96" s="116" cm="1">
        <f t="array" ref="V96">IF(YEAR(V$16)=$D96, V$59-SUM(_xlfn._xlws.FILTER(V$63:V95,MOD(_xlfn.SEQUENCE(ROWS(V$63:V95)),5)=4)),ROUND(V$59/_xlfn.DAYS(V$16,U$16)*IF(YEAR(U$16+1)=$D96,_xlfn.DAYS(DATE($D96,12,31),U$16)+1,IF(AND(YEAR(U$16+1)&lt;$D96,$D96&lt;YEAR(V$16)),_xlfn.DAYS(DATE($D96,12,31),DATE($D96,1,1))+1,0)),0))</f>
        <v>0</v>
      </c>
      <c r="W96" s="116" cm="1">
        <f t="array" ref="W96">IF(YEAR(W$16)=$D96, W$59-SUM(_xlfn._xlws.FILTER(W$63:W95,MOD(_xlfn.SEQUENCE(ROWS(W$63:W95)),5)=4)),ROUND(W$59/_xlfn.DAYS(W$16,V$16)*IF(YEAR(V$16+1)=$D96,_xlfn.DAYS(DATE($D96,12,31),V$16)+1,IF(AND(YEAR(V$16+1)&lt;$D96,$D96&lt;YEAR(W$16)),_xlfn.DAYS(DATE($D96,12,31),DATE($D96,1,1))+1,0)),0))</f>
        <v>0</v>
      </c>
      <c r="X96" s="116" cm="1">
        <f t="array" ref="X96">IF(YEAR(X$16)=$D96, X$59-SUM(_xlfn._xlws.FILTER(X$63:X95,MOD(_xlfn.SEQUENCE(ROWS(X$63:X95)),5)=4)),ROUND(X$59/_xlfn.DAYS(X$16,W$16)*IF(YEAR(W$16+1)=$D96,_xlfn.DAYS(DATE($D96,12,31),W$16)+1,IF(AND(YEAR(W$16+1)&lt;$D96,$D96&lt;YEAR(X$16)),_xlfn.DAYS(DATE($D96,12,31),DATE($D96,1,1))+1,0)),0))</f>
        <v>0</v>
      </c>
    </row>
    <row r="97" spans="1:24" ht="17" hidden="1" outlineLevel="1" x14ac:dyDescent="0.25">
      <c r="A97" s="5">
        <v>33</v>
      </c>
      <c r="B97" s="129" t="s">
        <v>170</v>
      </c>
      <c r="C97" s="117" t="s">
        <v>171</v>
      </c>
      <c r="D97" s="118">
        <f t="shared" si="48"/>
        <v>2026</v>
      </c>
      <c r="E97" s="119">
        <f>E93-E96</f>
        <v>0</v>
      </c>
      <c r="F97" s="119">
        <f t="shared" ref="F97:X97" si="56">F93-F96</f>
        <v>0</v>
      </c>
      <c r="G97" s="119">
        <f t="shared" si="56"/>
        <v>0</v>
      </c>
      <c r="H97" s="119">
        <f t="shared" si="56"/>
        <v>0</v>
      </c>
      <c r="I97" s="119">
        <f t="shared" si="56"/>
        <v>0</v>
      </c>
      <c r="J97" s="119">
        <f t="shared" si="56"/>
        <v>0</v>
      </c>
      <c r="K97" s="119">
        <f t="shared" si="56"/>
        <v>0</v>
      </c>
      <c r="L97" s="119">
        <f t="shared" si="56"/>
        <v>0</v>
      </c>
      <c r="M97" s="119">
        <f t="shared" si="56"/>
        <v>0</v>
      </c>
      <c r="N97" s="119">
        <f t="shared" si="56"/>
        <v>0</v>
      </c>
      <c r="O97" s="119">
        <f t="shared" si="56"/>
        <v>0</v>
      </c>
      <c r="P97" s="119">
        <f t="shared" si="56"/>
        <v>0</v>
      </c>
      <c r="Q97" s="119">
        <f t="shared" si="56"/>
        <v>0</v>
      </c>
      <c r="R97" s="119">
        <f t="shared" si="56"/>
        <v>0</v>
      </c>
      <c r="S97" s="119">
        <f t="shared" si="56"/>
        <v>0</v>
      </c>
      <c r="T97" s="119">
        <f t="shared" si="56"/>
        <v>0</v>
      </c>
      <c r="U97" s="119">
        <f t="shared" si="56"/>
        <v>0</v>
      </c>
      <c r="V97" s="119">
        <f t="shared" si="56"/>
        <v>0</v>
      </c>
      <c r="W97" s="119">
        <f t="shared" si="56"/>
        <v>0</v>
      </c>
      <c r="X97" s="119">
        <f t="shared" si="56"/>
        <v>0</v>
      </c>
    </row>
    <row r="98" spans="1:24" ht="17" hidden="1" outlineLevel="1" x14ac:dyDescent="0.25">
      <c r="A98" s="5">
        <v>27</v>
      </c>
      <c r="B98" s="37" t="s">
        <v>162</v>
      </c>
      <c r="C98" s="120" t="s">
        <v>163</v>
      </c>
      <c r="D98" s="121">
        <f t="shared" si="48"/>
        <v>2027</v>
      </c>
      <c r="E98" s="122" cm="1">
        <f t="array" ref="E98">IF(YEAR(E$16)=$D98, E$44-SUM(_xlfn._xlws.FILTER(E$63:E97,MOD(_xlfn.SEQUENCE(ROWS(E$63:E97)),5)=1)),ROUND(E$44/_xlfn.DAYS(E$16,D$16)*IF(YEAR(D$16+1)=$D98,_xlfn.DAYS(DATE($D98,12,31),D$16)+1,IF(AND(YEAR(D$16+1)&lt;$D98,$D98&lt;YEAR(E$16)),_xlfn.DAYS(DATE($D98,12,31),DATE($D98,1,1))+1,0)),0))</f>
        <v>0</v>
      </c>
      <c r="F98" s="122" cm="1">
        <f t="array" ref="F98">IF(YEAR(F$16)=$D98, F$44-SUM(_xlfn._xlws.FILTER(F$63:F97,MOD(_xlfn.SEQUENCE(ROWS(F$63:F97)),5)=1)),ROUND(F$44/_xlfn.DAYS(F$16,E$16)*IF(YEAR(E$16+1)=$D98,_xlfn.DAYS(DATE($D98,12,31),E$16)+1,IF(AND(YEAR(E$16+1)&lt;$D98,$D98&lt;YEAR(F$16)),_xlfn.DAYS(DATE($D98,12,31),DATE($D98,1,1))+1,0)),0))</f>
        <v>0</v>
      </c>
      <c r="G98" s="122" cm="1">
        <f t="array" ref="G98">IF(YEAR(G$16)=$D98, G$44-SUM(_xlfn._xlws.FILTER(G$63:G97,MOD(_xlfn.SEQUENCE(ROWS(G$63:G97)),5)=1)),ROUND(G$44/_xlfn.DAYS(G$16,F$16)*IF(YEAR(F$16+1)=$D98,_xlfn.DAYS(DATE($D98,12,31),F$16)+1,IF(AND(YEAR(F$16+1)&lt;$D98,$D98&lt;YEAR(G$16)),_xlfn.DAYS(DATE($D98,12,31),DATE($D98,1,1))+1,0)),0))</f>
        <v>0</v>
      </c>
      <c r="H98" s="122" cm="1">
        <f t="array" ref="H98">IF(YEAR(H$16)=$D98, H$44-SUM(_xlfn._xlws.FILTER(H$63:H97,MOD(_xlfn.SEQUENCE(ROWS(H$63:H97)),5)=1)),ROUND(H$44/_xlfn.DAYS(H$16,G$16)*IF(YEAR(G$16+1)=$D98,_xlfn.DAYS(DATE($D98,12,31),G$16)+1,IF(AND(YEAR(G$16+1)&lt;$D98,$D98&lt;YEAR(H$16)),_xlfn.DAYS(DATE($D98,12,31),DATE($D98,1,1))+1,0)),0))</f>
        <v>0</v>
      </c>
      <c r="I98" s="122" cm="1">
        <f t="array" ref="I98">IF(YEAR(I$16)=$D98, I$44-SUM(_xlfn._xlws.FILTER(I$63:I97,MOD(_xlfn.SEQUENCE(ROWS(I$63:I97)),5)=1)),ROUND(I$44/_xlfn.DAYS(I$16,H$16)*IF(YEAR(H$16+1)=$D98,_xlfn.DAYS(DATE($D98,12,31),H$16)+1,IF(AND(YEAR(H$16+1)&lt;$D98,$D98&lt;YEAR(I$16)),_xlfn.DAYS(DATE($D98,12,31),DATE($D98,1,1))+1,0)),0))</f>
        <v>0</v>
      </c>
      <c r="J98" s="122" cm="1">
        <f t="array" ref="J98">IF(YEAR(J$16)=$D98, J$44-SUM(_xlfn._xlws.FILTER(J$63:J97,MOD(_xlfn.SEQUENCE(ROWS(J$63:J97)),5)=1)),ROUND(J$44/_xlfn.DAYS(J$16,I$16)*IF(YEAR(I$16+1)=$D98,_xlfn.DAYS(DATE($D98,12,31),I$16)+1,IF(AND(YEAR(I$16+1)&lt;$D98,$D98&lt;YEAR(J$16)),_xlfn.DAYS(DATE($D98,12,31),DATE($D98,1,1))+1,0)),0))</f>
        <v>0</v>
      </c>
      <c r="K98" s="122" cm="1">
        <f t="array" ref="K98">IF(YEAR(K$16)=$D98, K$44-SUM(_xlfn._xlws.FILTER(K$63:K97,MOD(_xlfn.SEQUENCE(ROWS(K$63:K97)),5)=1)),ROUND(K$44/_xlfn.DAYS(K$16,J$16)*IF(YEAR(J$16+1)=$D98,_xlfn.DAYS(DATE($D98,12,31),J$16)+1,IF(AND(YEAR(J$16+1)&lt;$D98,$D98&lt;YEAR(K$16)),_xlfn.DAYS(DATE($D98,12,31),DATE($D98,1,1))+1,0)),0))</f>
        <v>13363</v>
      </c>
      <c r="L98" s="122" cm="1">
        <f t="array" ref="L98">IF(YEAR(L$16)=$D98, L$44-SUM(_xlfn._xlws.FILTER(L$63:L97,MOD(_xlfn.SEQUENCE(ROWS(L$63:L97)),5)=1)),ROUND(L$44/_xlfn.DAYS(L$16,K$16)*IF(YEAR(K$16+1)=$D98,_xlfn.DAYS(DATE($D98,12,31),K$16)+1,IF(AND(YEAR(K$16+1)&lt;$D98,$D98&lt;YEAR(L$16)),_xlfn.DAYS(DATE($D98,12,31),DATE($D98,1,1))+1,0)),0))</f>
        <v>5503</v>
      </c>
      <c r="M98" s="122" cm="1">
        <f t="array" ref="M98">IF(YEAR(M$16)=$D98, M$44-SUM(_xlfn._xlws.FILTER(M$63:M97,MOD(_xlfn.SEQUENCE(ROWS(M$63:M97)),5)=1)),ROUND(M$44/_xlfn.DAYS(M$16,L$16)*IF(YEAR(L$16+1)=$D98,_xlfn.DAYS(DATE($D98,12,31),L$16)+1,IF(AND(YEAR(L$16+1)&lt;$D98,$D98&lt;YEAR(M$16)),_xlfn.DAYS(DATE($D98,12,31),DATE($D98,1,1))+1,0)),0))</f>
        <v>0</v>
      </c>
      <c r="N98" s="122" cm="1">
        <f t="array" ref="N98">IF(YEAR(N$16)=$D98, N$44-SUM(_xlfn._xlws.FILTER(N$63:N97,MOD(_xlfn.SEQUENCE(ROWS(N$63:N97)),5)=1)),ROUND(N$44/_xlfn.DAYS(N$16,M$16)*IF(YEAR(M$16+1)=$D98,_xlfn.DAYS(DATE($D98,12,31),M$16)+1,IF(AND(YEAR(M$16+1)&lt;$D98,$D98&lt;YEAR(N$16)),_xlfn.DAYS(DATE($D98,12,31),DATE($D98,1,1))+1,0)),0))</f>
        <v>0</v>
      </c>
      <c r="O98" s="122" cm="1">
        <f t="array" ref="O98">IF(YEAR(O$16)=$D98, O$44-SUM(_xlfn._xlws.FILTER(O$63:O97,MOD(_xlfn.SEQUENCE(ROWS(O$63:O97)),5)=1)),ROUND(O$44/_xlfn.DAYS(O$16,N$16)*IF(YEAR(N$16+1)=$D98,_xlfn.DAYS(DATE($D98,12,31),N$16)+1,IF(AND(YEAR(N$16+1)&lt;$D98,$D98&lt;YEAR(O$16)),_xlfn.DAYS(DATE($D98,12,31),DATE($D98,1,1))+1,0)),0))</f>
        <v>0</v>
      </c>
      <c r="P98" s="122" cm="1">
        <f t="array" ref="P98">IF(YEAR(P$16)=$D98, P$44-SUM(_xlfn._xlws.FILTER(P$63:P97,MOD(_xlfn.SEQUENCE(ROWS(P$63:P97)),5)=1)),ROUND(P$44/_xlfn.DAYS(P$16,O$16)*IF(YEAR(O$16+1)=$D98,_xlfn.DAYS(DATE($D98,12,31),O$16)+1,IF(AND(YEAR(O$16+1)&lt;$D98,$D98&lt;YEAR(P$16)),_xlfn.DAYS(DATE($D98,12,31),DATE($D98,1,1))+1,0)),0))</f>
        <v>0</v>
      </c>
      <c r="Q98" s="122" cm="1">
        <f t="array" ref="Q98">IF(YEAR(Q$16)=$D98, Q$44-SUM(_xlfn._xlws.FILTER(Q$63:Q97,MOD(_xlfn.SEQUENCE(ROWS(Q$63:Q97)),5)=1)),ROUND(Q$44/_xlfn.DAYS(Q$16,P$16)*IF(YEAR(P$16+1)=$D98,_xlfn.DAYS(DATE($D98,12,31),P$16)+1,IF(AND(YEAR(P$16+1)&lt;$D98,$D98&lt;YEAR(Q$16)),_xlfn.DAYS(DATE($D98,12,31),DATE($D98,1,1))+1,0)),0))</f>
        <v>0</v>
      </c>
      <c r="R98" s="122" cm="1">
        <f t="array" ref="R98">IF(YEAR(R$16)=$D98, R$44-SUM(_xlfn._xlws.FILTER(R$63:R97,MOD(_xlfn.SEQUENCE(ROWS(R$63:R97)),5)=1)),ROUND(R$44/_xlfn.DAYS(R$16,Q$16)*IF(YEAR(Q$16+1)=$D98,_xlfn.DAYS(DATE($D98,12,31),Q$16)+1,IF(AND(YEAR(Q$16+1)&lt;$D98,$D98&lt;YEAR(R$16)),_xlfn.DAYS(DATE($D98,12,31),DATE($D98,1,1))+1,0)),0))</f>
        <v>0</v>
      </c>
      <c r="S98" s="122" cm="1">
        <f t="array" ref="S98">IF(YEAR(S$16)=$D98, S$44-SUM(_xlfn._xlws.FILTER(S$63:S97,MOD(_xlfn.SEQUENCE(ROWS(S$63:S97)),5)=1)),ROUND(S$44/_xlfn.DAYS(S$16,R$16)*IF(YEAR(R$16+1)=$D98,_xlfn.DAYS(DATE($D98,12,31),R$16)+1,IF(AND(YEAR(R$16+1)&lt;$D98,$D98&lt;YEAR(S$16)),_xlfn.DAYS(DATE($D98,12,31),DATE($D98,1,1))+1,0)),0))</f>
        <v>0</v>
      </c>
      <c r="T98" s="122" cm="1">
        <f t="array" ref="T98">IF(YEAR(T$16)=$D98, T$44-SUM(_xlfn._xlws.FILTER(T$63:T97,MOD(_xlfn.SEQUENCE(ROWS(T$63:T97)),5)=1)),ROUND(T$44/_xlfn.DAYS(T$16,S$16)*IF(YEAR(S$16+1)=$D98,_xlfn.DAYS(DATE($D98,12,31),S$16)+1,IF(AND(YEAR(S$16+1)&lt;$D98,$D98&lt;YEAR(T$16)),_xlfn.DAYS(DATE($D98,12,31),DATE($D98,1,1))+1,0)),0))</f>
        <v>0</v>
      </c>
      <c r="U98" s="122" cm="1">
        <f t="array" ref="U98">IF(YEAR(U$16)=$D98, U$44-SUM(_xlfn._xlws.FILTER(U$63:U97,MOD(_xlfn.SEQUENCE(ROWS(U$63:U97)),5)=1)),ROUND(U$44/_xlfn.DAYS(U$16,T$16)*IF(YEAR(T$16+1)=$D98,_xlfn.DAYS(DATE($D98,12,31),T$16)+1,IF(AND(YEAR(T$16+1)&lt;$D98,$D98&lt;YEAR(U$16)),_xlfn.DAYS(DATE($D98,12,31),DATE($D98,1,1))+1,0)),0))</f>
        <v>0</v>
      </c>
      <c r="V98" s="122" cm="1">
        <f t="array" ref="V98">IF(YEAR(V$16)=$D98, V$44-SUM(_xlfn._xlws.FILTER(V$63:V97,MOD(_xlfn.SEQUENCE(ROWS(V$63:V97)),5)=1)),ROUND(V$44/_xlfn.DAYS(V$16,U$16)*IF(YEAR(U$16+1)=$D98,_xlfn.DAYS(DATE($D98,12,31),U$16)+1,IF(AND(YEAR(U$16+1)&lt;$D98,$D98&lt;YEAR(V$16)),_xlfn.DAYS(DATE($D98,12,31),DATE($D98,1,1))+1,0)),0))</f>
        <v>0</v>
      </c>
      <c r="W98" s="122" cm="1">
        <f t="array" ref="W98">IF(YEAR(W$16)=$D98, W$44-SUM(_xlfn._xlws.FILTER(W$63:W97,MOD(_xlfn.SEQUENCE(ROWS(W$63:W97)),5)=1)),ROUND(W$44/_xlfn.DAYS(W$16,V$16)*IF(YEAR(V$16+1)=$D98,_xlfn.DAYS(DATE($D98,12,31),V$16)+1,IF(AND(YEAR(V$16+1)&lt;$D98,$D98&lt;YEAR(W$16)),_xlfn.DAYS(DATE($D98,12,31),DATE($D98,1,1))+1,0)),0))</f>
        <v>0</v>
      </c>
      <c r="X98" s="122" cm="1">
        <f t="array" ref="X98">IF(YEAR(X$16)=$D98, X$44-SUM(_xlfn._xlws.FILTER(X$63:X97,MOD(_xlfn.SEQUENCE(ROWS(X$63:X97)),5)=1)),ROUND(X$44/_xlfn.DAYS(X$16,W$16)*IF(YEAR(W$16+1)=$D98,_xlfn.DAYS(DATE($D98,12,31),W$16)+1,IF(AND(YEAR(W$16+1)&lt;$D98,$D98&lt;YEAR(X$16)),_xlfn.DAYS(DATE($D98,12,31),DATE($D98,1,1))+1,0)),0))</f>
        <v>0</v>
      </c>
    </row>
    <row r="99" spans="1:24" ht="17" hidden="1" outlineLevel="1" x14ac:dyDescent="0.25">
      <c r="A99" s="5">
        <v>28</v>
      </c>
      <c r="B99" s="129" t="s">
        <v>164</v>
      </c>
      <c r="C99" s="120" t="s">
        <v>165</v>
      </c>
      <c r="D99" s="121">
        <f t="shared" si="48"/>
        <v>2027</v>
      </c>
      <c r="E99" s="122" cm="1">
        <f t="array" ref="E99">IF(YEAR(E$16)=$D99, E$46-SUM(_xlfn._xlws.FILTER(E$63:E98,MOD(_xlfn.SEQUENCE(ROWS(E$63:E98)),5)=2)),ROUND(E$46/_xlfn.DAYS(E$16,D$16)*IF(YEAR(D$16+1)=$D99,_xlfn.DAYS(DATE($D99,12,31),D$16)+1,IF(AND(YEAR(D$16+1)&lt;$D99,$D99&lt;YEAR(E$16)),_xlfn.DAYS(DATE($D99,12,31),DATE($D99,1,1))+1,0)),0))</f>
        <v>0</v>
      </c>
      <c r="F99" s="122" cm="1">
        <f t="array" ref="F99">IF(YEAR(F$16)=$D99, F$46-SUM(_xlfn._xlws.FILTER(F$63:F98,MOD(_xlfn.SEQUENCE(ROWS(F$63:F98)),5)=2)),ROUND(F$46/_xlfn.DAYS(F$16,E$16)*IF(YEAR(E$16+1)=$D99,_xlfn.DAYS(DATE($D99,12,31),E$16)+1,IF(AND(YEAR(E$16+1)&lt;$D99,$D99&lt;YEAR(F$16)),_xlfn.DAYS(DATE($D99,12,31),DATE($D99,1,1))+1,0)),0))</f>
        <v>0</v>
      </c>
      <c r="G99" s="122" cm="1">
        <f t="array" ref="G99">IF(YEAR(G$16)=$D99, G$46-SUM(_xlfn._xlws.FILTER(G$63:G98,MOD(_xlfn.SEQUENCE(ROWS(G$63:G98)),5)=2)),ROUND(G$46/_xlfn.DAYS(G$16,F$16)*IF(YEAR(F$16+1)=$D99,_xlfn.DAYS(DATE($D99,12,31),F$16)+1,IF(AND(YEAR(F$16+1)&lt;$D99,$D99&lt;YEAR(G$16)),_xlfn.DAYS(DATE($D99,12,31),DATE($D99,1,1))+1,0)),0))</f>
        <v>0</v>
      </c>
      <c r="H99" s="122" cm="1">
        <f t="array" ref="H99">IF(YEAR(H$16)=$D99, H$46-SUM(_xlfn._xlws.FILTER(H$63:H98,MOD(_xlfn.SEQUENCE(ROWS(H$63:H98)),5)=2)),ROUND(H$46/_xlfn.DAYS(H$16,G$16)*IF(YEAR(G$16+1)=$D99,_xlfn.DAYS(DATE($D99,12,31),G$16)+1,IF(AND(YEAR(G$16+1)&lt;$D99,$D99&lt;YEAR(H$16)),_xlfn.DAYS(DATE($D99,12,31),DATE($D99,1,1))+1,0)),0))</f>
        <v>0</v>
      </c>
      <c r="I99" s="122" cm="1">
        <f t="array" ref="I99">IF(YEAR(I$16)=$D99, I$46-SUM(_xlfn._xlws.FILTER(I$63:I98,MOD(_xlfn.SEQUENCE(ROWS(I$63:I98)),5)=2)),ROUND(I$46/_xlfn.DAYS(I$16,H$16)*IF(YEAR(H$16+1)=$D99,_xlfn.DAYS(DATE($D99,12,31),H$16)+1,IF(AND(YEAR(H$16+1)&lt;$D99,$D99&lt;YEAR(I$16)),_xlfn.DAYS(DATE($D99,12,31),DATE($D99,1,1))+1,0)),0))</f>
        <v>0</v>
      </c>
      <c r="J99" s="122" cm="1">
        <f t="array" ref="J99">IF(YEAR(J$16)=$D99, J$46-SUM(_xlfn._xlws.FILTER(J$63:J98,MOD(_xlfn.SEQUENCE(ROWS(J$63:J98)),5)=2)),ROUND(J$46/_xlfn.DAYS(J$16,I$16)*IF(YEAR(I$16+1)=$D99,_xlfn.DAYS(DATE($D99,12,31),I$16)+1,IF(AND(YEAR(I$16+1)&lt;$D99,$D99&lt;YEAR(J$16)),_xlfn.DAYS(DATE($D99,12,31),DATE($D99,1,1))+1,0)),0))</f>
        <v>0</v>
      </c>
      <c r="K99" s="122" cm="1">
        <f t="array" ref="K99">IF(YEAR(K$16)=$D99, K$46-SUM(_xlfn._xlws.FILTER(K$63:K98,MOD(_xlfn.SEQUENCE(ROWS(K$63:K98)),5)=2)),ROUND(K$46/_xlfn.DAYS(K$16,J$16)*IF(YEAR(J$16+1)=$D99,_xlfn.DAYS(DATE($D99,12,31),J$16)+1,IF(AND(YEAR(J$16+1)&lt;$D99,$D99&lt;YEAR(K$16)),_xlfn.DAYS(DATE($D99,12,31),DATE($D99,1,1))+1,0)),0))</f>
        <v>2005</v>
      </c>
      <c r="L99" s="122" cm="1">
        <f t="array" ref="L99">IF(YEAR(L$16)=$D99, L$46-SUM(_xlfn._xlws.FILTER(L$63:L98,MOD(_xlfn.SEQUENCE(ROWS(L$63:L98)),5)=2)),ROUND(L$46/_xlfn.DAYS(L$16,K$16)*IF(YEAR(K$16+1)=$D99,_xlfn.DAYS(DATE($D99,12,31),K$16)+1,IF(AND(YEAR(K$16+1)&lt;$D99,$D99&lt;YEAR(L$16)),_xlfn.DAYS(DATE($D99,12,31),DATE($D99,1,1))+1,0)),0))</f>
        <v>826</v>
      </c>
      <c r="M99" s="122" cm="1">
        <f t="array" ref="M99">IF(YEAR(M$16)=$D99, M$46-SUM(_xlfn._xlws.FILTER(M$63:M98,MOD(_xlfn.SEQUENCE(ROWS(M$63:M98)),5)=2)),ROUND(M$46/_xlfn.DAYS(M$16,L$16)*IF(YEAR(L$16+1)=$D99,_xlfn.DAYS(DATE($D99,12,31),L$16)+1,IF(AND(YEAR(L$16+1)&lt;$D99,$D99&lt;YEAR(M$16)),_xlfn.DAYS(DATE($D99,12,31),DATE($D99,1,1))+1,0)),0))</f>
        <v>0</v>
      </c>
      <c r="N99" s="122" cm="1">
        <f t="array" ref="N99">IF(YEAR(N$16)=$D99, N$46-SUM(_xlfn._xlws.FILTER(N$63:N98,MOD(_xlfn.SEQUENCE(ROWS(N$63:N98)),5)=2)),ROUND(N$46/_xlfn.DAYS(N$16,M$16)*IF(YEAR(M$16+1)=$D99,_xlfn.DAYS(DATE($D99,12,31),M$16)+1,IF(AND(YEAR(M$16+1)&lt;$D99,$D99&lt;YEAR(N$16)),_xlfn.DAYS(DATE($D99,12,31),DATE($D99,1,1))+1,0)),0))</f>
        <v>0</v>
      </c>
      <c r="O99" s="122" cm="1">
        <f t="array" ref="O99">IF(YEAR(O$16)=$D99, O$46-SUM(_xlfn._xlws.FILTER(O$63:O98,MOD(_xlfn.SEQUENCE(ROWS(O$63:O98)),5)=2)),ROUND(O$46/_xlfn.DAYS(O$16,N$16)*IF(YEAR(N$16+1)=$D99,_xlfn.DAYS(DATE($D99,12,31),N$16)+1,IF(AND(YEAR(N$16+1)&lt;$D99,$D99&lt;YEAR(O$16)),_xlfn.DAYS(DATE($D99,12,31),DATE($D99,1,1))+1,0)),0))</f>
        <v>0</v>
      </c>
      <c r="P99" s="122" cm="1">
        <f t="array" ref="P99">IF(YEAR(P$16)=$D99, P$46-SUM(_xlfn._xlws.FILTER(P$63:P98,MOD(_xlfn.SEQUENCE(ROWS(P$63:P98)),5)=2)),ROUND(P$46/_xlfn.DAYS(P$16,O$16)*IF(YEAR(O$16+1)=$D99,_xlfn.DAYS(DATE($D99,12,31),O$16)+1,IF(AND(YEAR(O$16+1)&lt;$D99,$D99&lt;YEAR(P$16)),_xlfn.DAYS(DATE($D99,12,31),DATE($D99,1,1))+1,0)),0))</f>
        <v>0</v>
      </c>
      <c r="Q99" s="122" cm="1">
        <f t="array" ref="Q99">IF(YEAR(Q$16)=$D99, Q$46-SUM(_xlfn._xlws.FILTER(Q$63:Q98,MOD(_xlfn.SEQUENCE(ROWS(Q$63:Q98)),5)=2)),ROUND(Q$46/_xlfn.DAYS(Q$16,P$16)*IF(YEAR(P$16+1)=$D99,_xlfn.DAYS(DATE($D99,12,31),P$16)+1,IF(AND(YEAR(P$16+1)&lt;$D99,$D99&lt;YEAR(Q$16)),_xlfn.DAYS(DATE($D99,12,31),DATE($D99,1,1))+1,0)),0))</f>
        <v>0</v>
      </c>
      <c r="R99" s="122" cm="1">
        <f t="array" ref="R99">IF(YEAR(R$16)=$D99, R$46-SUM(_xlfn._xlws.FILTER(R$63:R98,MOD(_xlfn.SEQUENCE(ROWS(R$63:R98)),5)=2)),ROUND(R$46/_xlfn.DAYS(R$16,Q$16)*IF(YEAR(Q$16+1)=$D99,_xlfn.DAYS(DATE($D99,12,31),Q$16)+1,IF(AND(YEAR(Q$16+1)&lt;$D99,$D99&lt;YEAR(R$16)),_xlfn.DAYS(DATE($D99,12,31),DATE($D99,1,1))+1,0)),0))</f>
        <v>0</v>
      </c>
      <c r="S99" s="122" cm="1">
        <f t="array" ref="S99">IF(YEAR(S$16)=$D99, S$46-SUM(_xlfn._xlws.FILTER(S$63:S98,MOD(_xlfn.SEQUENCE(ROWS(S$63:S98)),5)=2)),ROUND(S$46/_xlfn.DAYS(S$16,R$16)*IF(YEAR(R$16+1)=$D99,_xlfn.DAYS(DATE($D99,12,31),R$16)+1,IF(AND(YEAR(R$16+1)&lt;$D99,$D99&lt;YEAR(S$16)),_xlfn.DAYS(DATE($D99,12,31),DATE($D99,1,1))+1,0)),0))</f>
        <v>0</v>
      </c>
      <c r="T99" s="122" cm="1">
        <f t="array" ref="T99">IF(YEAR(T$16)=$D99, T$46-SUM(_xlfn._xlws.FILTER(T$63:T98,MOD(_xlfn.SEQUENCE(ROWS(T$63:T98)),5)=2)),ROUND(T$46/_xlfn.DAYS(T$16,S$16)*IF(YEAR(S$16+1)=$D99,_xlfn.DAYS(DATE($D99,12,31),S$16)+1,IF(AND(YEAR(S$16+1)&lt;$D99,$D99&lt;YEAR(T$16)),_xlfn.DAYS(DATE($D99,12,31),DATE($D99,1,1))+1,0)),0))</f>
        <v>0</v>
      </c>
      <c r="U99" s="122" cm="1">
        <f t="array" ref="U99">IF(YEAR(U$16)=$D99, U$46-SUM(_xlfn._xlws.FILTER(U$63:U98,MOD(_xlfn.SEQUENCE(ROWS(U$63:U98)),5)=2)),ROUND(U$46/_xlfn.DAYS(U$16,T$16)*IF(YEAR(T$16+1)=$D99,_xlfn.DAYS(DATE($D99,12,31),T$16)+1,IF(AND(YEAR(T$16+1)&lt;$D99,$D99&lt;YEAR(U$16)),_xlfn.DAYS(DATE($D99,12,31),DATE($D99,1,1))+1,0)),0))</f>
        <v>0</v>
      </c>
      <c r="V99" s="122" cm="1">
        <f t="array" ref="V99">IF(YEAR(V$16)=$D99, V$46-SUM(_xlfn._xlws.FILTER(V$63:V98,MOD(_xlfn.SEQUENCE(ROWS(V$63:V98)),5)=2)),ROUND(V$46/_xlfn.DAYS(V$16,U$16)*IF(YEAR(U$16+1)=$D99,_xlfn.DAYS(DATE($D99,12,31),U$16)+1,IF(AND(YEAR(U$16+1)&lt;$D99,$D99&lt;YEAR(V$16)),_xlfn.DAYS(DATE($D99,12,31),DATE($D99,1,1))+1,0)),0))</f>
        <v>0</v>
      </c>
      <c r="W99" s="122" cm="1">
        <f t="array" ref="W99">IF(YEAR(W$16)=$D99, W$46-SUM(_xlfn._xlws.FILTER(W$63:W98,MOD(_xlfn.SEQUENCE(ROWS(W$63:W98)),5)=2)),ROUND(W$46/_xlfn.DAYS(W$16,V$16)*IF(YEAR(V$16+1)=$D99,_xlfn.DAYS(DATE($D99,12,31),V$16)+1,IF(AND(YEAR(V$16+1)&lt;$D99,$D99&lt;YEAR(W$16)),_xlfn.DAYS(DATE($D99,12,31),DATE($D99,1,1))+1,0)),0))</f>
        <v>0</v>
      </c>
      <c r="X99" s="122" cm="1">
        <f t="array" ref="X99">IF(YEAR(X$16)=$D99, X$46-SUM(_xlfn._xlws.FILTER(X$63:X98,MOD(_xlfn.SEQUENCE(ROWS(X$63:X98)),5)=2)),ROUND(X$46/_xlfn.DAYS(X$16,W$16)*IF(YEAR(W$16+1)=$D99,_xlfn.DAYS(DATE($D99,12,31),W$16)+1,IF(AND(YEAR(W$16+1)&lt;$D99,$D99&lt;YEAR(X$16)),_xlfn.DAYS(DATE($D99,12,31),DATE($D99,1,1))+1,0)),0))</f>
        <v>0</v>
      </c>
    </row>
    <row r="100" spans="1:24" ht="17" hidden="1" outlineLevel="1" x14ac:dyDescent="0.25">
      <c r="A100" s="5">
        <v>29</v>
      </c>
      <c r="B100" s="129" t="s">
        <v>166</v>
      </c>
      <c r="C100" s="120" t="s">
        <v>167</v>
      </c>
      <c r="D100" s="121">
        <f t="shared" si="48"/>
        <v>2027</v>
      </c>
      <c r="E100" s="123">
        <f>E98-E99</f>
        <v>0</v>
      </c>
      <c r="F100" s="123">
        <f t="shared" ref="F100:X100" si="57">F98-F99</f>
        <v>0</v>
      </c>
      <c r="G100" s="123">
        <f t="shared" si="57"/>
        <v>0</v>
      </c>
      <c r="H100" s="123">
        <f t="shared" si="57"/>
        <v>0</v>
      </c>
      <c r="I100" s="123">
        <f t="shared" si="57"/>
        <v>0</v>
      </c>
      <c r="J100" s="123">
        <f t="shared" si="57"/>
        <v>0</v>
      </c>
      <c r="K100" s="123">
        <f t="shared" si="57"/>
        <v>11358</v>
      </c>
      <c r="L100" s="123">
        <f t="shared" si="57"/>
        <v>4677</v>
      </c>
      <c r="M100" s="123">
        <f t="shared" si="57"/>
        <v>0</v>
      </c>
      <c r="N100" s="123">
        <f t="shared" si="57"/>
        <v>0</v>
      </c>
      <c r="O100" s="123">
        <f t="shared" si="57"/>
        <v>0</v>
      </c>
      <c r="P100" s="123">
        <f t="shared" si="57"/>
        <v>0</v>
      </c>
      <c r="Q100" s="123">
        <f t="shared" si="57"/>
        <v>0</v>
      </c>
      <c r="R100" s="123">
        <f t="shared" si="57"/>
        <v>0</v>
      </c>
      <c r="S100" s="123">
        <f t="shared" si="57"/>
        <v>0</v>
      </c>
      <c r="T100" s="123">
        <f t="shared" si="57"/>
        <v>0</v>
      </c>
      <c r="U100" s="123">
        <f t="shared" si="57"/>
        <v>0</v>
      </c>
      <c r="V100" s="123">
        <f t="shared" si="57"/>
        <v>0</v>
      </c>
      <c r="W100" s="123">
        <f t="shared" si="57"/>
        <v>0</v>
      </c>
      <c r="X100" s="123">
        <f t="shared" si="57"/>
        <v>0</v>
      </c>
    </row>
    <row r="101" spans="1:24" ht="17" hidden="1" outlineLevel="1" x14ac:dyDescent="0.25">
      <c r="A101" s="5">
        <v>31</v>
      </c>
      <c r="B101" s="129" t="s">
        <v>168</v>
      </c>
      <c r="C101" s="120" t="s">
        <v>169</v>
      </c>
      <c r="D101" s="121">
        <f t="shared" si="48"/>
        <v>2027</v>
      </c>
      <c r="E101" s="122" cm="1">
        <f t="array" ref="E101">IF(YEAR(E$16)=$D101, E$59-SUM(_xlfn._xlws.FILTER(E$63:E100,MOD(_xlfn.SEQUENCE(ROWS(E$63:E100)),5)=4)),ROUND(E$59/_xlfn.DAYS(E$16,D$16)*IF(YEAR(D$16+1)=$D101,_xlfn.DAYS(DATE($D101,12,31),D$16)+1,IF(AND(YEAR(D$16+1)&lt;$D101,$D101&lt;YEAR(E$16)),_xlfn.DAYS(DATE($D101,12,31),DATE($D101,1,1))+1,0)),0))</f>
        <v>0</v>
      </c>
      <c r="F101" s="122" cm="1">
        <f t="array" ref="F101">IF(YEAR(F$16)=$D101, F$59-SUM(_xlfn._xlws.FILTER(F$63:F100,MOD(_xlfn.SEQUENCE(ROWS(F$63:F100)),5)=4)),ROUND(F$59/_xlfn.DAYS(F$16,E$16)*IF(YEAR(E$16+1)=$D101,_xlfn.DAYS(DATE($D101,12,31),E$16)+1,IF(AND(YEAR(E$16+1)&lt;$D101,$D101&lt;YEAR(F$16)),_xlfn.DAYS(DATE($D101,12,31),DATE($D101,1,1))+1,0)),0))</f>
        <v>0</v>
      </c>
      <c r="G101" s="122" cm="1">
        <f t="array" ref="G101">IF(YEAR(G$16)=$D101, G$59-SUM(_xlfn._xlws.FILTER(G$63:G100,MOD(_xlfn.SEQUENCE(ROWS(G$63:G100)),5)=4)),ROUND(G$59/_xlfn.DAYS(G$16,F$16)*IF(YEAR(F$16+1)=$D101,_xlfn.DAYS(DATE($D101,12,31),F$16)+1,IF(AND(YEAR(F$16+1)&lt;$D101,$D101&lt;YEAR(G$16)),_xlfn.DAYS(DATE($D101,12,31),DATE($D101,1,1))+1,0)),0))</f>
        <v>0</v>
      </c>
      <c r="H101" s="122" cm="1">
        <f t="array" ref="H101">IF(YEAR(H$16)=$D101, H$59-SUM(_xlfn._xlws.FILTER(H$63:H100,MOD(_xlfn.SEQUENCE(ROWS(H$63:H100)),5)=4)),ROUND(H$59/_xlfn.DAYS(H$16,G$16)*IF(YEAR(G$16+1)=$D101,_xlfn.DAYS(DATE($D101,12,31),G$16)+1,IF(AND(YEAR(G$16+1)&lt;$D101,$D101&lt;YEAR(H$16)),_xlfn.DAYS(DATE($D101,12,31),DATE($D101,1,1))+1,0)),0))</f>
        <v>0</v>
      </c>
      <c r="I101" s="122" cm="1">
        <f t="array" ref="I101">IF(YEAR(I$16)=$D101, I$59-SUM(_xlfn._xlws.FILTER(I$63:I100,MOD(_xlfn.SEQUENCE(ROWS(I$63:I100)),5)=4)),ROUND(I$59/_xlfn.DAYS(I$16,H$16)*IF(YEAR(H$16+1)=$D101,_xlfn.DAYS(DATE($D101,12,31),H$16)+1,IF(AND(YEAR(H$16+1)&lt;$D101,$D101&lt;YEAR(I$16)),_xlfn.DAYS(DATE($D101,12,31),DATE($D101,1,1))+1,0)),0))</f>
        <v>0</v>
      </c>
      <c r="J101" s="122" cm="1">
        <f t="array" ref="J101">IF(YEAR(J$16)=$D101, J$59-SUM(_xlfn._xlws.FILTER(J$63:J100,MOD(_xlfn.SEQUENCE(ROWS(J$63:J100)),5)=4)),ROUND(J$59/_xlfn.DAYS(J$16,I$16)*IF(YEAR(I$16+1)=$D101,_xlfn.DAYS(DATE($D101,12,31),I$16)+1,IF(AND(YEAR(I$16+1)&lt;$D101,$D101&lt;YEAR(J$16)),_xlfn.DAYS(DATE($D101,12,31),DATE($D101,1,1))+1,0)),0))</f>
        <v>0</v>
      </c>
      <c r="K101" s="122" cm="1">
        <f t="array" ref="K101">IF(YEAR(K$16)=$D101, K$59-SUM(_xlfn._xlws.FILTER(K$63:K100,MOD(_xlfn.SEQUENCE(ROWS(K$63:K100)),5)=4)),ROUND(K$59/_xlfn.DAYS(K$16,J$16)*IF(YEAR(J$16+1)=$D101,_xlfn.DAYS(DATE($D101,12,31),J$16)+1,IF(AND(YEAR(J$16+1)&lt;$D101,$D101&lt;YEAR(K$16)),_xlfn.DAYS(DATE($D101,12,31),DATE($D101,1,1))+1,0)),0))</f>
        <v>13363</v>
      </c>
      <c r="L101" s="122" cm="1">
        <f t="array" ref="L101">IF(YEAR(L$16)=$D101, L$59-SUM(_xlfn._xlws.FILTER(L$63:L100,MOD(_xlfn.SEQUENCE(ROWS(L$63:L100)),5)=4)),ROUND(L$59/_xlfn.DAYS(L$16,K$16)*IF(YEAR(K$16+1)=$D101,_xlfn.DAYS(DATE($D101,12,31),K$16)+1,IF(AND(YEAR(K$16+1)&lt;$D101,$D101&lt;YEAR(L$16)),_xlfn.DAYS(DATE($D101,12,31),DATE($D101,1,1))+1,0)),0))</f>
        <v>5503</v>
      </c>
      <c r="M101" s="122" cm="1">
        <f t="array" ref="M101">IF(YEAR(M$16)=$D101, M$59-SUM(_xlfn._xlws.FILTER(M$63:M100,MOD(_xlfn.SEQUENCE(ROWS(M$63:M100)),5)=4)),ROUND(M$59/_xlfn.DAYS(M$16,L$16)*IF(YEAR(L$16+1)=$D101,_xlfn.DAYS(DATE($D101,12,31),L$16)+1,IF(AND(YEAR(L$16+1)&lt;$D101,$D101&lt;YEAR(M$16)),_xlfn.DAYS(DATE($D101,12,31),DATE($D101,1,1))+1,0)),0))</f>
        <v>0</v>
      </c>
      <c r="N101" s="122" cm="1">
        <f t="array" ref="N101">IF(YEAR(N$16)=$D101, N$59-SUM(_xlfn._xlws.FILTER(N$63:N100,MOD(_xlfn.SEQUENCE(ROWS(N$63:N100)),5)=4)),ROUND(N$59/_xlfn.DAYS(N$16,M$16)*IF(YEAR(M$16+1)=$D101,_xlfn.DAYS(DATE($D101,12,31),M$16)+1,IF(AND(YEAR(M$16+1)&lt;$D101,$D101&lt;YEAR(N$16)),_xlfn.DAYS(DATE($D101,12,31),DATE($D101,1,1))+1,0)),0))</f>
        <v>0</v>
      </c>
      <c r="O101" s="122" cm="1">
        <f t="array" ref="O101">IF(YEAR(O$16)=$D101, O$59-SUM(_xlfn._xlws.FILTER(O$63:O100,MOD(_xlfn.SEQUENCE(ROWS(O$63:O100)),5)=4)),ROUND(O$59/_xlfn.DAYS(O$16,N$16)*IF(YEAR(N$16+1)=$D101,_xlfn.DAYS(DATE($D101,12,31),N$16)+1,IF(AND(YEAR(N$16+1)&lt;$D101,$D101&lt;YEAR(O$16)),_xlfn.DAYS(DATE($D101,12,31),DATE($D101,1,1))+1,0)),0))</f>
        <v>0</v>
      </c>
      <c r="P101" s="122" cm="1">
        <f t="array" ref="P101">IF(YEAR(P$16)=$D101, P$59-SUM(_xlfn._xlws.FILTER(P$63:P100,MOD(_xlfn.SEQUENCE(ROWS(P$63:P100)),5)=4)),ROUND(P$59/_xlfn.DAYS(P$16,O$16)*IF(YEAR(O$16+1)=$D101,_xlfn.DAYS(DATE($D101,12,31),O$16)+1,IF(AND(YEAR(O$16+1)&lt;$D101,$D101&lt;YEAR(P$16)),_xlfn.DAYS(DATE($D101,12,31),DATE($D101,1,1))+1,0)),0))</f>
        <v>0</v>
      </c>
      <c r="Q101" s="122" cm="1">
        <f t="array" ref="Q101">IF(YEAR(Q$16)=$D101, Q$59-SUM(_xlfn._xlws.FILTER(Q$63:Q100,MOD(_xlfn.SEQUENCE(ROWS(Q$63:Q100)),5)=4)),ROUND(Q$59/_xlfn.DAYS(Q$16,P$16)*IF(YEAR(P$16+1)=$D101,_xlfn.DAYS(DATE($D101,12,31),P$16)+1,IF(AND(YEAR(P$16+1)&lt;$D101,$D101&lt;YEAR(Q$16)),_xlfn.DAYS(DATE($D101,12,31),DATE($D101,1,1))+1,0)),0))</f>
        <v>0</v>
      </c>
      <c r="R101" s="122" cm="1">
        <f t="array" ref="R101">IF(YEAR(R$16)=$D101, R$59-SUM(_xlfn._xlws.FILTER(R$63:R100,MOD(_xlfn.SEQUENCE(ROWS(R$63:R100)),5)=4)),ROUND(R$59/_xlfn.DAYS(R$16,Q$16)*IF(YEAR(Q$16+1)=$D101,_xlfn.DAYS(DATE($D101,12,31),Q$16)+1,IF(AND(YEAR(Q$16+1)&lt;$D101,$D101&lt;YEAR(R$16)),_xlfn.DAYS(DATE($D101,12,31),DATE($D101,1,1))+1,0)),0))</f>
        <v>0</v>
      </c>
      <c r="S101" s="122" cm="1">
        <f t="array" ref="S101">IF(YEAR(S$16)=$D101, S$59-SUM(_xlfn._xlws.FILTER(S$63:S100,MOD(_xlfn.SEQUENCE(ROWS(S$63:S100)),5)=4)),ROUND(S$59/_xlfn.DAYS(S$16,R$16)*IF(YEAR(R$16+1)=$D101,_xlfn.DAYS(DATE($D101,12,31),R$16)+1,IF(AND(YEAR(R$16+1)&lt;$D101,$D101&lt;YEAR(S$16)),_xlfn.DAYS(DATE($D101,12,31),DATE($D101,1,1))+1,0)),0))</f>
        <v>0</v>
      </c>
      <c r="T101" s="122" cm="1">
        <f t="array" ref="T101">IF(YEAR(T$16)=$D101, T$59-SUM(_xlfn._xlws.FILTER(T$63:T100,MOD(_xlfn.SEQUENCE(ROWS(T$63:T100)),5)=4)),ROUND(T$59/_xlfn.DAYS(T$16,S$16)*IF(YEAR(S$16+1)=$D101,_xlfn.DAYS(DATE($D101,12,31),S$16)+1,IF(AND(YEAR(S$16+1)&lt;$D101,$D101&lt;YEAR(T$16)),_xlfn.DAYS(DATE($D101,12,31),DATE($D101,1,1))+1,0)),0))</f>
        <v>0</v>
      </c>
      <c r="U101" s="122" cm="1">
        <f t="array" ref="U101">IF(YEAR(U$16)=$D101, U$59-SUM(_xlfn._xlws.FILTER(U$63:U100,MOD(_xlfn.SEQUENCE(ROWS(U$63:U100)),5)=4)),ROUND(U$59/_xlfn.DAYS(U$16,T$16)*IF(YEAR(T$16+1)=$D101,_xlfn.DAYS(DATE($D101,12,31),T$16)+1,IF(AND(YEAR(T$16+1)&lt;$D101,$D101&lt;YEAR(U$16)),_xlfn.DAYS(DATE($D101,12,31),DATE($D101,1,1))+1,0)),0))</f>
        <v>0</v>
      </c>
      <c r="V101" s="122" cm="1">
        <f t="array" ref="V101">IF(YEAR(V$16)=$D101, V$59-SUM(_xlfn._xlws.FILTER(V$63:V100,MOD(_xlfn.SEQUENCE(ROWS(V$63:V100)),5)=4)),ROUND(V$59/_xlfn.DAYS(V$16,U$16)*IF(YEAR(U$16+1)=$D101,_xlfn.DAYS(DATE($D101,12,31),U$16)+1,IF(AND(YEAR(U$16+1)&lt;$D101,$D101&lt;YEAR(V$16)),_xlfn.DAYS(DATE($D101,12,31),DATE($D101,1,1))+1,0)),0))</f>
        <v>0</v>
      </c>
      <c r="W101" s="122" cm="1">
        <f t="array" ref="W101">IF(YEAR(W$16)=$D101, W$59-SUM(_xlfn._xlws.FILTER(W$63:W100,MOD(_xlfn.SEQUENCE(ROWS(W$63:W100)),5)=4)),ROUND(W$59/_xlfn.DAYS(W$16,V$16)*IF(YEAR(V$16+1)=$D101,_xlfn.DAYS(DATE($D101,12,31),V$16)+1,IF(AND(YEAR(V$16+1)&lt;$D101,$D101&lt;YEAR(W$16)),_xlfn.DAYS(DATE($D101,12,31),DATE($D101,1,1))+1,0)),0))</f>
        <v>0</v>
      </c>
      <c r="X101" s="122" cm="1">
        <f t="array" ref="X101">IF(YEAR(X$16)=$D101, X$59-SUM(_xlfn._xlws.FILTER(X$63:X100,MOD(_xlfn.SEQUENCE(ROWS(X$63:X100)),5)=4)),ROUND(X$59/_xlfn.DAYS(X$16,W$16)*IF(YEAR(W$16+1)=$D101,_xlfn.DAYS(DATE($D101,12,31),W$16)+1,IF(AND(YEAR(W$16+1)&lt;$D101,$D101&lt;YEAR(X$16)),_xlfn.DAYS(DATE($D101,12,31),DATE($D101,1,1))+1,0)),0))</f>
        <v>0</v>
      </c>
    </row>
    <row r="102" spans="1:24" ht="17" hidden="1" outlineLevel="1" x14ac:dyDescent="0.25">
      <c r="A102" s="5">
        <v>33</v>
      </c>
      <c r="B102" s="129" t="s">
        <v>170</v>
      </c>
      <c r="C102" s="124" t="s">
        <v>171</v>
      </c>
      <c r="D102" s="125">
        <f t="shared" si="48"/>
        <v>2027</v>
      </c>
      <c r="E102" s="126">
        <f>E98-E101</f>
        <v>0</v>
      </c>
      <c r="F102" s="126">
        <f t="shared" ref="F102:X102" si="58">F98-F101</f>
        <v>0</v>
      </c>
      <c r="G102" s="126">
        <f t="shared" si="58"/>
        <v>0</v>
      </c>
      <c r="H102" s="126">
        <f t="shared" si="58"/>
        <v>0</v>
      </c>
      <c r="I102" s="126">
        <f t="shared" si="58"/>
        <v>0</v>
      </c>
      <c r="J102" s="126">
        <f t="shared" si="58"/>
        <v>0</v>
      </c>
      <c r="K102" s="126">
        <f t="shared" si="58"/>
        <v>0</v>
      </c>
      <c r="L102" s="126">
        <f t="shared" si="58"/>
        <v>0</v>
      </c>
      <c r="M102" s="126">
        <f t="shared" si="58"/>
        <v>0</v>
      </c>
      <c r="N102" s="126">
        <f t="shared" si="58"/>
        <v>0</v>
      </c>
      <c r="O102" s="126">
        <f t="shared" si="58"/>
        <v>0</v>
      </c>
      <c r="P102" s="126">
        <f t="shared" si="58"/>
        <v>0</v>
      </c>
      <c r="Q102" s="126">
        <f t="shared" si="58"/>
        <v>0</v>
      </c>
      <c r="R102" s="126">
        <f t="shared" si="58"/>
        <v>0</v>
      </c>
      <c r="S102" s="126">
        <f t="shared" si="58"/>
        <v>0</v>
      </c>
      <c r="T102" s="126">
        <f t="shared" si="58"/>
        <v>0</v>
      </c>
      <c r="U102" s="126">
        <f t="shared" si="58"/>
        <v>0</v>
      </c>
      <c r="V102" s="126">
        <f t="shared" si="58"/>
        <v>0</v>
      </c>
      <c r="W102" s="126">
        <f t="shared" si="58"/>
        <v>0</v>
      </c>
      <c r="X102" s="126">
        <f t="shared" si="58"/>
        <v>0</v>
      </c>
    </row>
    <row r="103" spans="1:24" ht="17" hidden="1" outlineLevel="1" x14ac:dyDescent="0.25">
      <c r="A103" s="5">
        <v>27</v>
      </c>
      <c r="B103" s="37" t="s">
        <v>162</v>
      </c>
      <c r="C103" s="114" t="s">
        <v>163</v>
      </c>
      <c r="D103" s="115">
        <f t="shared" si="48"/>
        <v>2028</v>
      </c>
      <c r="E103" s="116" cm="1">
        <f t="array" ref="E103">IF(YEAR(E$16)=$D103, E$44-SUM(_xlfn._xlws.FILTER(E$63:E102,MOD(_xlfn.SEQUENCE(ROWS(E$63:E102)),5)=1)),ROUND(E$44/_xlfn.DAYS(E$16,D$16)*IF(YEAR(D$16+1)=$D103,_xlfn.DAYS(DATE($D103,12,31),D$16)+1,IF(AND(YEAR(D$16+1)&lt;$D103,$D103&lt;YEAR(E$16)),_xlfn.DAYS(DATE($D103,12,31),DATE($D103,1,1))+1,0)),0))</f>
        <v>0</v>
      </c>
      <c r="F103" s="116" cm="1">
        <f t="array" ref="F103">IF(YEAR(F$16)=$D103, F$44-SUM(_xlfn._xlws.FILTER(F$63:F102,MOD(_xlfn.SEQUENCE(ROWS(F$63:F102)),5)=1)),ROUND(F$44/_xlfn.DAYS(F$16,E$16)*IF(YEAR(E$16+1)=$D103,_xlfn.DAYS(DATE($D103,12,31),E$16)+1,IF(AND(YEAR(E$16+1)&lt;$D103,$D103&lt;YEAR(F$16)),_xlfn.DAYS(DATE($D103,12,31),DATE($D103,1,1))+1,0)),0))</f>
        <v>0</v>
      </c>
      <c r="G103" s="116" cm="1">
        <f t="array" ref="G103">IF(YEAR(G$16)=$D103, G$44-SUM(_xlfn._xlws.FILTER(G$63:G102,MOD(_xlfn.SEQUENCE(ROWS(G$63:G102)),5)=1)),ROUND(G$44/_xlfn.DAYS(G$16,F$16)*IF(YEAR(F$16+1)=$D103,_xlfn.DAYS(DATE($D103,12,31),F$16)+1,IF(AND(YEAR(F$16+1)&lt;$D103,$D103&lt;YEAR(G$16)),_xlfn.DAYS(DATE($D103,12,31),DATE($D103,1,1))+1,0)),0))</f>
        <v>0</v>
      </c>
      <c r="H103" s="116" cm="1">
        <f t="array" ref="H103">IF(YEAR(H$16)=$D103, H$44-SUM(_xlfn._xlws.FILTER(H$63:H102,MOD(_xlfn.SEQUENCE(ROWS(H$63:H102)),5)=1)),ROUND(H$44/_xlfn.DAYS(H$16,G$16)*IF(YEAR(G$16+1)=$D103,_xlfn.DAYS(DATE($D103,12,31),G$16)+1,IF(AND(YEAR(G$16+1)&lt;$D103,$D103&lt;YEAR(H$16)),_xlfn.DAYS(DATE($D103,12,31),DATE($D103,1,1))+1,0)),0))</f>
        <v>0</v>
      </c>
      <c r="I103" s="116" cm="1">
        <f t="array" ref="I103">IF(YEAR(I$16)=$D103, I$44-SUM(_xlfn._xlws.FILTER(I$63:I102,MOD(_xlfn.SEQUENCE(ROWS(I$63:I102)),5)=1)),ROUND(I$44/_xlfn.DAYS(I$16,H$16)*IF(YEAR(H$16+1)=$D103,_xlfn.DAYS(DATE($D103,12,31),H$16)+1,IF(AND(YEAR(H$16+1)&lt;$D103,$D103&lt;YEAR(I$16)),_xlfn.DAYS(DATE($D103,12,31),DATE($D103,1,1))+1,0)),0))</f>
        <v>0</v>
      </c>
      <c r="J103" s="116" cm="1">
        <f t="array" ref="J103">IF(YEAR(J$16)=$D103, J$44-SUM(_xlfn._xlws.FILTER(J$63:J102,MOD(_xlfn.SEQUENCE(ROWS(J$63:J102)),5)=1)),ROUND(J$44/_xlfn.DAYS(J$16,I$16)*IF(YEAR(I$16+1)=$D103,_xlfn.DAYS(DATE($D103,12,31),I$16)+1,IF(AND(YEAR(I$16+1)&lt;$D103,$D103&lt;YEAR(J$16)),_xlfn.DAYS(DATE($D103,12,31),DATE($D103,1,1))+1,0)),0))</f>
        <v>0</v>
      </c>
      <c r="K103" s="116" cm="1">
        <f t="array" ref="K103">IF(YEAR(K$16)=$D103, K$44-SUM(_xlfn._xlws.FILTER(K$63:K102,MOD(_xlfn.SEQUENCE(ROWS(K$63:K102)),5)=1)),ROUND(K$44/_xlfn.DAYS(K$16,J$16)*IF(YEAR(J$16+1)=$D103,_xlfn.DAYS(DATE($D103,12,31),J$16)+1,IF(AND(YEAR(J$16+1)&lt;$D103,$D103&lt;YEAR(K$16)),_xlfn.DAYS(DATE($D103,12,31),DATE($D103,1,1))+1,0)),0))</f>
        <v>0</v>
      </c>
      <c r="L103" s="116" cm="1">
        <f t="array" ref="L103">IF(YEAR(L$16)=$D103, L$44-SUM(_xlfn._xlws.FILTER(L$63:L102,MOD(_xlfn.SEQUENCE(ROWS(L$63:L102)),5)=1)),ROUND(L$44/_xlfn.DAYS(L$16,K$16)*IF(YEAR(K$16+1)=$D103,_xlfn.DAYS(DATE($D103,12,31),K$16)+1,IF(AND(YEAR(K$16+1)&lt;$D103,$D103&lt;YEAR(L$16)),_xlfn.DAYS(DATE($D103,12,31),DATE($D103,1,1))+1,0)),0))</f>
        <v>13145</v>
      </c>
      <c r="M103" s="116" cm="1">
        <f t="array" ref="M103">IF(YEAR(M$16)=$D103, M$44-SUM(_xlfn._xlws.FILTER(M$63:M102,MOD(_xlfn.SEQUENCE(ROWS(M$63:M102)),5)=1)),ROUND(M$44/_xlfn.DAYS(M$16,L$16)*IF(YEAR(L$16+1)=$D103,_xlfn.DAYS(DATE($D103,12,31),L$16)+1,IF(AND(YEAR(L$16+1)&lt;$D103,$D103&lt;YEAR(M$16)),_xlfn.DAYS(DATE($D103,12,31),DATE($D103,1,1))+1,0)),0))</f>
        <v>5408</v>
      </c>
      <c r="N103" s="116" cm="1">
        <f t="array" ref="N103">IF(YEAR(N$16)=$D103, N$44-SUM(_xlfn._xlws.FILTER(N$63:N102,MOD(_xlfn.SEQUENCE(ROWS(N$63:N102)),5)=1)),ROUND(N$44/_xlfn.DAYS(N$16,M$16)*IF(YEAR(M$16+1)=$D103,_xlfn.DAYS(DATE($D103,12,31),M$16)+1,IF(AND(YEAR(M$16+1)&lt;$D103,$D103&lt;YEAR(N$16)),_xlfn.DAYS(DATE($D103,12,31),DATE($D103,1,1))+1,0)),0))</f>
        <v>0</v>
      </c>
      <c r="O103" s="116" cm="1">
        <f t="array" ref="O103">IF(YEAR(O$16)=$D103, O$44-SUM(_xlfn._xlws.FILTER(O$63:O102,MOD(_xlfn.SEQUENCE(ROWS(O$63:O102)),5)=1)),ROUND(O$44/_xlfn.DAYS(O$16,N$16)*IF(YEAR(N$16+1)=$D103,_xlfn.DAYS(DATE($D103,12,31),N$16)+1,IF(AND(YEAR(N$16+1)&lt;$D103,$D103&lt;YEAR(O$16)),_xlfn.DAYS(DATE($D103,12,31),DATE($D103,1,1))+1,0)),0))</f>
        <v>0</v>
      </c>
      <c r="P103" s="116" cm="1">
        <f t="array" ref="P103">IF(YEAR(P$16)=$D103, P$44-SUM(_xlfn._xlws.FILTER(P$63:P102,MOD(_xlfn.SEQUENCE(ROWS(P$63:P102)),5)=1)),ROUND(P$44/_xlfn.DAYS(P$16,O$16)*IF(YEAR(O$16+1)=$D103,_xlfn.DAYS(DATE($D103,12,31),O$16)+1,IF(AND(YEAR(O$16+1)&lt;$D103,$D103&lt;YEAR(P$16)),_xlfn.DAYS(DATE($D103,12,31),DATE($D103,1,1))+1,0)),0))</f>
        <v>0</v>
      </c>
      <c r="Q103" s="116" cm="1">
        <f t="array" ref="Q103">IF(YEAR(Q$16)=$D103, Q$44-SUM(_xlfn._xlws.FILTER(Q$63:Q102,MOD(_xlfn.SEQUENCE(ROWS(Q$63:Q102)),5)=1)),ROUND(Q$44/_xlfn.DAYS(Q$16,P$16)*IF(YEAR(P$16+1)=$D103,_xlfn.DAYS(DATE($D103,12,31),P$16)+1,IF(AND(YEAR(P$16+1)&lt;$D103,$D103&lt;YEAR(Q$16)),_xlfn.DAYS(DATE($D103,12,31),DATE($D103,1,1))+1,0)),0))</f>
        <v>0</v>
      </c>
      <c r="R103" s="116" cm="1">
        <f t="array" ref="R103">IF(YEAR(R$16)=$D103, R$44-SUM(_xlfn._xlws.FILTER(R$63:R102,MOD(_xlfn.SEQUENCE(ROWS(R$63:R102)),5)=1)),ROUND(R$44/_xlfn.DAYS(R$16,Q$16)*IF(YEAR(Q$16+1)=$D103,_xlfn.DAYS(DATE($D103,12,31),Q$16)+1,IF(AND(YEAR(Q$16+1)&lt;$D103,$D103&lt;YEAR(R$16)),_xlfn.DAYS(DATE($D103,12,31),DATE($D103,1,1))+1,0)),0))</f>
        <v>0</v>
      </c>
      <c r="S103" s="116" cm="1">
        <f t="array" ref="S103">IF(YEAR(S$16)=$D103, S$44-SUM(_xlfn._xlws.FILTER(S$63:S102,MOD(_xlfn.SEQUENCE(ROWS(S$63:S102)),5)=1)),ROUND(S$44/_xlfn.DAYS(S$16,R$16)*IF(YEAR(R$16+1)=$D103,_xlfn.DAYS(DATE($D103,12,31),R$16)+1,IF(AND(YEAR(R$16+1)&lt;$D103,$D103&lt;YEAR(S$16)),_xlfn.DAYS(DATE($D103,12,31),DATE($D103,1,1))+1,0)),0))</f>
        <v>0</v>
      </c>
      <c r="T103" s="116" cm="1">
        <f t="array" ref="T103">IF(YEAR(T$16)=$D103, T$44-SUM(_xlfn._xlws.FILTER(T$63:T102,MOD(_xlfn.SEQUENCE(ROWS(T$63:T102)),5)=1)),ROUND(T$44/_xlfn.DAYS(T$16,S$16)*IF(YEAR(S$16+1)=$D103,_xlfn.DAYS(DATE($D103,12,31),S$16)+1,IF(AND(YEAR(S$16+1)&lt;$D103,$D103&lt;YEAR(T$16)),_xlfn.DAYS(DATE($D103,12,31),DATE($D103,1,1))+1,0)),0))</f>
        <v>0</v>
      </c>
      <c r="U103" s="116" cm="1">
        <f t="array" ref="U103">IF(YEAR(U$16)=$D103, U$44-SUM(_xlfn._xlws.FILTER(U$63:U102,MOD(_xlfn.SEQUENCE(ROWS(U$63:U102)),5)=1)),ROUND(U$44/_xlfn.DAYS(U$16,T$16)*IF(YEAR(T$16+1)=$D103,_xlfn.DAYS(DATE($D103,12,31),T$16)+1,IF(AND(YEAR(T$16+1)&lt;$D103,$D103&lt;YEAR(U$16)),_xlfn.DAYS(DATE($D103,12,31),DATE($D103,1,1))+1,0)),0))</f>
        <v>0</v>
      </c>
      <c r="V103" s="116" cm="1">
        <f t="array" ref="V103">IF(YEAR(V$16)=$D103, V$44-SUM(_xlfn._xlws.FILTER(V$63:V102,MOD(_xlfn.SEQUENCE(ROWS(V$63:V102)),5)=1)),ROUND(V$44/_xlfn.DAYS(V$16,U$16)*IF(YEAR(U$16+1)=$D103,_xlfn.DAYS(DATE($D103,12,31),U$16)+1,IF(AND(YEAR(U$16+1)&lt;$D103,$D103&lt;YEAR(V$16)),_xlfn.DAYS(DATE($D103,12,31),DATE($D103,1,1))+1,0)),0))</f>
        <v>0</v>
      </c>
      <c r="W103" s="116" cm="1">
        <f t="array" ref="W103">IF(YEAR(W$16)=$D103, W$44-SUM(_xlfn._xlws.FILTER(W$63:W102,MOD(_xlfn.SEQUENCE(ROWS(W$63:W102)),5)=1)),ROUND(W$44/_xlfn.DAYS(W$16,V$16)*IF(YEAR(V$16+1)=$D103,_xlfn.DAYS(DATE($D103,12,31),V$16)+1,IF(AND(YEAR(V$16+1)&lt;$D103,$D103&lt;YEAR(W$16)),_xlfn.DAYS(DATE($D103,12,31),DATE($D103,1,1))+1,0)),0))</f>
        <v>0</v>
      </c>
      <c r="X103" s="116" cm="1">
        <f t="array" ref="X103">IF(YEAR(X$16)=$D103, X$44-SUM(_xlfn._xlws.FILTER(X$63:X102,MOD(_xlfn.SEQUENCE(ROWS(X$63:X102)),5)=1)),ROUND(X$44/_xlfn.DAYS(X$16,W$16)*IF(YEAR(W$16+1)=$D103,_xlfn.DAYS(DATE($D103,12,31),W$16)+1,IF(AND(YEAR(W$16+1)&lt;$D103,$D103&lt;YEAR(X$16)),_xlfn.DAYS(DATE($D103,12,31),DATE($D103,1,1))+1,0)),0))</f>
        <v>0</v>
      </c>
    </row>
    <row r="104" spans="1:24" ht="17" hidden="1" outlineLevel="1" x14ac:dyDescent="0.25">
      <c r="A104" s="5">
        <v>28</v>
      </c>
      <c r="B104" s="129" t="s">
        <v>164</v>
      </c>
      <c r="C104" s="114" t="s">
        <v>165</v>
      </c>
      <c r="D104" s="115">
        <f t="shared" si="48"/>
        <v>2028</v>
      </c>
      <c r="E104" s="116" cm="1">
        <f t="array" ref="E104">IF(YEAR(E$16)=$D104, E$46-SUM(_xlfn._xlws.FILTER(E$63:E103,MOD(_xlfn.SEQUENCE(ROWS(E$63:E103)),5)=2)),ROUND(E$46/_xlfn.DAYS(E$16,D$16)*IF(YEAR(D$16+1)=$D104,_xlfn.DAYS(DATE($D104,12,31),D$16)+1,IF(AND(YEAR(D$16+1)&lt;$D104,$D104&lt;YEAR(E$16)),_xlfn.DAYS(DATE($D104,12,31),DATE($D104,1,1))+1,0)),0))</f>
        <v>0</v>
      </c>
      <c r="F104" s="116" cm="1">
        <f t="array" ref="F104">IF(YEAR(F$16)=$D104, F$46-SUM(_xlfn._xlws.FILTER(F$63:F103,MOD(_xlfn.SEQUENCE(ROWS(F$63:F103)),5)=2)),ROUND(F$46/_xlfn.DAYS(F$16,E$16)*IF(YEAR(E$16+1)=$D104,_xlfn.DAYS(DATE($D104,12,31),E$16)+1,IF(AND(YEAR(E$16+1)&lt;$D104,$D104&lt;YEAR(F$16)),_xlfn.DAYS(DATE($D104,12,31),DATE($D104,1,1))+1,0)),0))</f>
        <v>0</v>
      </c>
      <c r="G104" s="116" cm="1">
        <f t="array" ref="G104">IF(YEAR(G$16)=$D104, G$46-SUM(_xlfn._xlws.FILTER(G$63:G103,MOD(_xlfn.SEQUENCE(ROWS(G$63:G103)),5)=2)),ROUND(G$46/_xlfn.DAYS(G$16,F$16)*IF(YEAR(F$16+1)=$D104,_xlfn.DAYS(DATE($D104,12,31),F$16)+1,IF(AND(YEAR(F$16+1)&lt;$D104,$D104&lt;YEAR(G$16)),_xlfn.DAYS(DATE($D104,12,31),DATE($D104,1,1))+1,0)),0))</f>
        <v>0</v>
      </c>
      <c r="H104" s="116" cm="1">
        <f t="array" ref="H104">IF(YEAR(H$16)=$D104, H$46-SUM(_xlfn._xlws.FILTER(H$63:H103,MOD(_xlfn.SEQUENCE(ROWS(H$63:H103)),5)=2)),ROUND(H$46/_xlfn.DAYS(H$16,G$16)*IF(YEAR(G$16+1)=$D104,_xlfn.DAYS(DATE($D104,12,31),G$16)+1,IF(AND(YEAR(G$16+1)&lt;$D104,$D104&lt;YEAR(H$16)),_xlfn.DAYS(DATE($D104,12,31),DATE($D104,1,1))+1,0)),0))</f>
        <v>0</v>
      </c>
      <c r="I104" s="116" cm="1">
        <f t="array" ref="I104">IF(YEAR(I$16)=$D104, I$46-SUM(_xlfn._xlws.FILTER(I$63:I103,MOD(_xlfn.SEQUENCE(ROWS(I$63:I103)),5)=2)),ROUND(I$46/_xlfn.DAYS(I$16,H$16)*IF(YEAR(H$16+1)=$D104,_xlfn.DAYS(DATE($D104,12,31),H$16)+1,IF(AND(YEAR(H$16+1)&lt;$D104,$D104&lt;YEAR(I$16)),_xlfn.DAYS(DATE($D104,12,31),DATE($D104,1,1))+1,0)),0))</f>
        <v>0</v>
      </c>
      <c r="J104" s="116" cm="1">
        <f t="array" ref="J104">IF(YEAR(J$16)=$D104, J$46-SUM(_xlfn._xlws.FILTER(J$63:J103,MOD(_xlfn.SEQUENCE(ROWS(J$63:J103)),5)=2)),ROUND(J$46/_xlfn.DAYS(J$16,I$16)*IF(YEAR(I$16+1)=$D104,_xlfn.DAYS(DATE($D104,12,31),I$16)+1,IF(AND(YEAR(I$16+1)&lt;$D104,$D104&lt;YEAR(J$16)),_xlfn.DAYS(DATE($D104,12,31),DATE($D104,1,1))+1,0)),0))</f>
        <v>0</v>
      </c>
      <c r="K104" s="116" cm="1">
        <f t="array" ref="K104">IF(YEAR(K$16)=$D104, K$46-SUM(_xlfn._xlws.FILTER(K$63:K103,MOD(_xlfn.SEQUENCE(ROWS(K$63:K103)),5)=2)),ROUND(K$46/_xlfn.DAYS(K$16,J$16)*IF(YEAR(J$16+1)=$D104,_xlfn.DAYS(DATE($D104,12,31),J$16)+1,IF(AND(YEAR(J$16+1)&lt;$D104,$D104&lt;YEAR(K$16)),_xlfn.DAYS(DATE($D104,12,31),DATE($D104,1,1))+1,0)),0))</f>
        <v>0</v>
      </c>
      <c r="L104" s="116" cm="1">
        <f t="array" ref="L104">IF(YEAR(L$16)=$D104, L$46-SUM(_xlfn._xlws.FILTER(L$63:L103,MOD(_xlfn.SEQUENCE(ROWS(L$63:L103)),5)=2)),ROUND(L$46/_xlfn.DAYS(L$16,K$16)*IF(YEAR(K$16+1)=$D104,_xlfn.DAYS(DATE($D104,12,31),K$16)+1,IF(AND(YEAR(K$16+1)&lt;$D104,$D104&lt;YEAR(L$16)),_xlfn.DAYS(DATE($D104,12,31),DATE($D104,1,1))+1,0)),0))</f>
        <v>1972</v>
      </c>
      <c r="M104" s="116" cm="1">
        <f t="array" ref="M104">IF(YEAR(M$16)=$D104, M$46-SUM(_xlfn._xlws.FILTER(M$63:M103,MOD(_xlfn.SEQUENCE(ROWS(M$63:M103)),5)=2)),ROUND(M$46/_xlfn.DAYS(M$16,L$16)*IF(YEAR(L$16+1)=$D104,_xlfn.DAYS(DATE($D104,12,31),L$16)+1,IF(AND(YEAR(L$16+1)&lt;$D104,$D104&lt;YEAR(M$16)),_xlfn.DAYS(DATE($D104,12,31),DATE($D104,1,1))+1,0)),0))</f>
        <v>811</v>
      </c>
      <c r="N104" s="116" cm="1">
        <f t="array" ref="N104">IF(YEAR(N$16)=$D104, N$46-SUM(_xlfn._xlws.FILTER(N$63:N103,MOD(_xlfn.SEQUENCE(ROWS(N$63:N103)),5)=2)),ROUND(N$46/_xlfn.DAYS(N$16,M$16)*IF(YEAR(M$16+1)=$D104,_xlfn.DAYS(DATE($D104,12,31),M$16)+1,IF(AND(YEAR(M$16+1)&lt;$D104,$D104&lt;YEAR(N$16)),_xlfn.DAYS(DATE($D104,12,31),DATE($D104,1,1))+1,0)),0))</f>
        <v>0</v>
      </c>
      <c r="O104" s="116" cm="1">
        <f t="array" ref="O104">IF(YEAR(O$16)=$D104, O$46-SUM(_xlfn._xlws.FILTER(O$63:O103,MOD(_xlfn.SEQUENCE(ROWS(O$63:O103)),5)=2)),ROUND(O$46/_xlfn.DAYS(O$16,N$16)*IF(YEAR(N$16+1)=$D104,_xlfn.DAYS(DATE($D104,12,31),N$16)+1,IF(AND(YEAR(N$16+1)&lt;$D104,$D104&lt;YEAR(O$16)),_xlfn.DAYS(DATE($D104,12,31),DATE($D104,1,1))+1,0)),0))</f>
        <v>0</v>
      </c>
      <c r="P104" s="116" cm="1">
        <f t="array" ref="P104">IF(YEAR(P$16)=$D104, P$46-SUM(_xlfn._xlws.FILTER(P$63:P103,MOD(_xlfn.SEQUENCE(ROWS(P$63:P103)),5)=2)),ROUND(P$46/_xlfn.DAYS(P$16,O$16)*IF(YEAR(O$16+1)=$D104,_xlfn.DAYS(DATE($D104,12,31),O$16)+1,IF(AND(YEAR(O$16+1)&lt;$D104,$D104&lt;YEAR(P$16)),_xlfn.DAYS(DATE($D104,12,31),DATE($D104,1,1))+1,0)),0))</f>
        <v>0</v>
      </c>
      <c r="Q104" s="116" cm="1">
        <f t="array" ref="Q104">IF(YEAR(Q$16)=$D104, Q$46-SUM(_xlfn._xlws.FILTER(Q$63:Q103,MOD(_xlfn.SEQUENCE(ROWS(Q$63:Q103)),5)=2)),ROUND(Q$46/_xlfn.DAYS(Q$16,P$16)*IF(YEAR(P$16+1)=$D104,_xlfn.DAYS(DATE($D104,12,31),P$16)+1,IF(AND(YEAR(P$16+1)&lt;$D104,$D104&lt;YEAR(Q$16)),_xlfn.DAYS(DATE($D104,12,31),DATE($D104,1,1))+1,0)),0))</f>
        <v>0</v>
      </c>
      <c r="R104" s="116" cm="1">
        <f t="array" ref="R104">IF(YEAR(R$16)=$D104, R$46-SUM(_xlfn._xlws.FILTER(R$63:R103,MOD(_xlfn.SEQUENCE(ROWS(R$63:R103)),5)=2)),ROUND(R$46/_xlfn.DAYS(R$16,Q$16)*IF(YEAR(Q$16+1)=$D104,_xlfn.DAYS(DATE($D104,12,31),Q$16)+1,IF(AND(YEAR(Q$16+1)&lt;$D104,$D104&lt;YEAR(R$16)),_xlfn.DAYS(DATE($D104,12,31),DATE($D104,1,1))+1,0)),0))</f>
        <v>0</v>
      </c>
      <c r="S104" s="116" cm="1">
        <f t="array" ref="S104">IF(YEAR(S$16)=$D104, S$46-SUM(_xlfn._xlws.FILTER(S$63:S103,MOD(_xlfn.SEQUENCE(ROWS(S$63:S103)),5)=2)),ROUND(S$46/_xlfn.DAYS(S$16,R$16)*IF(YEAR(R$16+1)=$D104,_xlfn.DAYS(DATE($D104,12,31),R$16)+1,IF(AND(YEAR(R$16+1)&lt;$D104,$D104&lt;YEAR(S$16)),_xlfn.DAYS(DATE($D104,12,31),DATE($D104,1,1))+1,0)),0))</f>
        <v>0</v>
      </c>
      <c r="T104" s="116" cm="1">
        <f t="array" ref="T104">IF(YEAR(T$16)=$D104, T$46-SUM(_xlfn._xlws.FILTER(T$63:T103,MOD(_xlfn.SEQUENCE(ROWS(T$63:T103)),5)=2)),ROUND(T$46/_xlfn.DAYS(T$16,S$16)*IF(YEAR(S$16+1)=$D104,_xlfn.DAYS(DATE($D104,12,31),S$16)+1,IF(AND(YEAR(S$16+1)&lt;$D104,$D104&lt;YEAR(T$16)),_xlfn.DAYS(DATE($D104,12,31),DATE($D104,1,1))+1,0)),0))</f>
        <v>0</v>
      </c>
      <c r="U104" s="116" cm="1">
        <f t="array" ref="U104">IF(YEAR(U$16)=$D104, U$46-SUM(_xlfn._xlws.FILTER(U$63:U103,MOD(_xlfn.SEQUENCE(ROWS(U$63:U103)),5)=2)),ROUND(U$46/_xlfn.DAYS(U$16,T$16)*IF(YEAR(T$16+1)=$D104,_xlfn.DAYS(DATE($D104,12,31),T$16)+1,IF(AND(YEAR(T$16+1)&lt;$D104,$D104&lt;YEAR(U$16)),_xlfn.DAYS(DATE($D104,12,31),DATE($D104,1,1))+1,0)),0))</f>
        <v>0</v>
      </c>
      <c r="V104" s="116" cm="1">
        <f t="array" ref="V104">IF(YEAR(V$16)=$D104, V$46-SUM(_xlfn._xlws.FILTER(V$63:V103,MOD(_xlfn.SEQUENCE(ROWS(V$63:V103)),5)=2)),ROUND(V$46/_xlfn.DAYS(V$16,U$16)*IF(YEAR(U$16+1)=$D104,_xlfn.DAYS(DATE($D104,12,31),U$16)+1,IF(AND(YEAR(U$16+1)&lt;$D104,$D104&lt;YEAR(V$16)),_xlfn.DAYS(DATE($D104,12,31),DATE($D104,1,1))+1,0)),0))</f>
        <v>0</v>
      </c>
      <c r="W104" s="116" cm="1">
        <f t="array" ref="W104">IF(YEAR(W$16)=$D104, W$46-SUM(_xlfn._xlws.FILTER(W$63:W103,MOD(_xlfn.SEQUENCE(ROWS(W$63:W103)),5)=2)),ROUND(W$46/_xlfn.DAYS(W$16,V$16)*IF(YEAR(V$16+1)=$D104,_xlfn.DAYS(DATE($D104,12,31),V$16)+1,IF(AND(YEAR(V$16+1)&lt;$D104,$D104&lt;YEAR(W$16)),_xlfn.DAYS(DATE($D104,12,31),DATE($D104,1,1))+1,0)),0))</f>
        <v>0</v>
      </c>
      <c r="X104" s="116" cm="1">
        <f t="array" ref="X104">IF(YEAR(X$16)=$D104, X$46-SUM(_xlfn._xlws.FILTER(X$63:X103,MOD(_xlfn.SEQUENCE(ROWS(X$63:X103)),5)=2)),ROUND(X$46/_xlfn.DAYS(X$16,W$16)*IF(YEAR(W$16+1)=$D104,_xlfn.DAYS(DATE($D104,12,31),W$16)+1,IF(AND(YEAR(W$16+1)&lt;$D104,$D104&lt;YEAR(X$16)),_xlfn.DAYS(DATE($D104,12,31),DATE($D104,1,1))+1,0)),0))</f>
        <v>0</v>
      </c>
    </row>
    <row r="105" spans="1:24" ht="17" hidden="1" outlineLevel="1" x14ac:dyDescent="0.25">
      <c r="A105" s="5">
        <v>29</v>
      </c>
      <c r="B105" s="129" t="s">
        <v>166</v>
      </c>
      <c r="C105" s="114" t="s">
        <v>167</v>
      </c>
      <c r="D105" s="115">
        <f t="shared" si="48"/>
        <v>2028</v>
      </c>
      <c r="E105" s="116">
        <f>E103-E104</f>
        <v>0</v>
      </c>
      <c r="F105" s="116">
        <f t="shared" ref="F105:X105" si="59">F103-F104</f>
        <v>0</v>
      </c>
      <c r="G105" s="116">
        <f t="shared" si="59"/>
        <v>0</v>
      </c>
      <c r="H105" s="116">
        <f t="shared" si="59"/>
        <v>0</v>
      </c>
      <c r="I105" s="116">
        <f t="shared" si="59"/>
        <v>0</v>
      </c>
      <c r="J105" s="116">
        <f t="shared" si="59"/>
        <v>0</v>
      </c>
      <c r="K105" s="116">
        <f t="shared" si="59"/>
        <v>0</v>
      </c>
      <c r="L105" s="116">
        <f t="shared" si="59"/>
        <v>11173</v>
      </c>
      <c r="M105" s="116">
        <f t="shared" si="59"/>
        <v>4597</v>
      </c>
      <c r="N105" s="116">
        <f t="shared" si="59"/>
        <v>0</v>
      </c>
      <c r="O105" s="116">
        <f t="shared" si="59"/>
        <v>0</v>
      </c>
      <c r="P105" s="116">
        <f t="shared" si="59"/>
        <v>0</v>
      </c>
      <c r="Q105" s="116">
        <f t="shared" si="59"/>
        <v>0</v>
      </c>
      <c r="R105" s="116">
        <f t="shared" si="59"/>
        <v>0</v>
      </c>
      <c r="S105" s="116">
        <f t="shared" si="59"/>
        <v>0</v>
      </c>
      <c r="T105" s="116">
        <f t="shared" si="59"/>
        <v>0</v>
      </c>
      <c r="U105" s="116">
        <f t="shared" si="59"/>
        <v>0</v>
      </c>
      <c r="V105" s="116">
        <f t="shared" si="59"/>
        <v>0</v>
      </c>
      <c r="W105" s="116">
        <f t="shared" si="59"/>
        <v>0</v>
      </c>
      <c r="X105" s="116">
        <f t="shared" si="59"/>
        <v>0</v>
      </c>
    </row>
    <row r="106" spans="1:24" ht="17" hidden="1" outlineLevel="1" x14ac:dyDescent="0.25">
      <c r="A106" s="5">
        <v>31</v>
      </c>
      <c r="B106" s="129" t="s">
        <v>168</v>
      </c>
      <c r="C106" s="114" t="s">
        <v>169</v>
      </c>
      <c r="D106" s="115">
        <f t="shared" si="48"/>
        <v>2028</v>
      </c>
      <c r="E106" s="116" cm="1">
        <f t="array" ref="E106">IF(YEAR(E$16)=$D106, E$59-SUM(_xlfn._xlws.FILTER(E$63:E105,MOD(_xlfn.SEQUENCE(ROWS(E$63:E105)),5)=4)),ROUND(E$59/_xlfn.DAYS(E$16,D$16)*IF(YEAR(D$16+1)=$D106,_xlfn.DAYS(DATE($D106,12,31),D$16)+1,IF(AND(YEAR(D$16+1)&lt;$D106,$D106&lt;YEAR(E$16)),_xlfn.DAYS(DATE($D106,12,31),DATE($D106,1,1))+1,0)),0))</f>
        <v>0</v>
      </c>
      <c r="F106" s="116" cm="1">
        <f t="array" ref="F106">IF(YEAR(F$16)=$D106, F$59-SUM(_xlfn._xlws.FILTER(F$63:F105,MOD(_xlfn.SEQUENCE(ROWS(F$63:F105)),5)=4)),ROUND(F$59/_xlfn.DAYS(F$16,E$16)*IF(YEAR(E$16+1)=$D106,_xlfn.DAYS(DATE($D106,12,31),E$16)+1,IF(AND(YEAR(E$16+1)&lt;$D106,$D106&lt;YEAR(F$16)),_xlfn.DAYS(DATE($D106,12,31),DATE($D106,1,1))+1,0)),0))</f>
        <v>0</v>
      </c>
      <c r="G106" s="116" cm="1">
        <f t="array" ref="G106">IF(YEAR(G$16)=$D106, G$59-SUM(_xlfn._xlws.FILTER(G$63:G105,MOD(_xlfn.SEQUENCE(ROWS(G$63:G105)),5)=4)),ROUND(G$59/_xlfn.DAYS(G$16,F$16)*IF(YEAR(F$16+1)=$D106,_xlfn.DAYS(DATE($D106,12,31),F$16)+1,IF(AND(YEAR(F$16+1)&lt;$D106,$D106&lt;YEAR(G$16)),_xlfn.DAYS(DATE($D106,12,31),DATE($D106,1,1))+1,0)),0))</f>
        <v>0</v>
      </c>
      <c r="H106" s="116" cm="1">
        <f t="array" ref="H106">IF(YEAR(H$16)=$D106, H$59-SUM(_xlfn._xlws.FILTER(H$63:H105,MOD(_xlfn.SEQUENCE(ROWS(H$63:H105)),5)=4)),ROUND(H$59/_xlfn.DAYS(H$16,G$16)*IF(YEAR(G$16+1)=$D106,_xlfn.DAYS(DATE($D106,12,31),G$16)+1,IF(AND(YEAR(G$16+1)&lt;$D106,$D106&lt;YEAR(H$16)),_xlfn.DAYS(DATE($D106,12,31),DATE($D106,1,1))+1,0)),0))</f>
        <v>0</v>
      </c>
      <c r="I106" s="116" cm="1">
        <f t="array" ref="I106">IF(YEAR(I$16)=$D106, I$59-SUM(_xlfn._xlws.FILTER(I$63:I105,MOD(_xlfn.SEQUENCE(ROWS(I$63:I105)),5)=4)),ROUND(I$59/_xlfn.DAYS(I$16,H$16)*IF(YEAR(H$16+1)=$D106,_xlfn.DAYS(DATE($D106,12,31),H$16)+1,IF(AND(YEAR(H$16+1)&lt;$D106,$D106&lt;YEAR(I$16)),_xlfn.DAYS(DATE($D106,12,31),DATE($D106,1,1))+1,0)),0))</f>
        <v>0</v>
      </c>
      <c r="J106" s="116" cm="1">
        <f t="array" ref="J106">IF(YEAR(J$16)=$D106, J$59-SUM(_xlfn._xlws.FILTER(J$63:J105,MOD(_xlfn.SEQUENCE(ROWS(J$63:J105)),5)=4)),ROUND(J$59/_xlfn.DAYS(J$16,I$16)*IF(YEAR(I$16+1)=$D106,_xlfn.DAYS(DATE($D106,12,31),I$16)+1,IF(AND(YEAR(I$16+1)&lt;$D106,$D106&lt;YEAR(J$16)),_xlfn.DAYS(DATE($D106,12,31),DATE($D106,1,1))+1,0)),0))</f>
        <v>0</v>
      </c>
      <c r="K106" s="116" cm="1">
        <f t="array" ref="K106">IF(YEAR(K$16)=$D106, K$59-SUM(_xlfn._xlws.FILTER(K$63:K105,MOD(_xlfn.SEQUENCE(ROWS(K$63:K105)),5)=4)),ROUND(K$59/_xlfn.DAYS(K$16,J$16)*IF(YEAR(J$16+1)=$D106,_xlfn.DAYS(DATE($D106,12,31),J$16)+1,IF(AND(YEAR(J$16+1)&lt;$D106,$D106&lt;YEAR(K$16)),_xlfn.DAYS(DATE($D106,12,31),DATE($D106,1,1))+1,0)),0))</f>
        <v>0</v>
      </c>
      <c r="L106" s="116" cm="1">
        <f t="array" ref="L106">IF(YEAR(L$16)=$D106, L$59-SUM(_xlfn._xlws.FILTER(L$63:L105,MOD(_xlfn.SEQUENCE(ROWS(L$63:L105)),5)=4)),ROUND(L$59/_xlfn.DAYS(L$16,K$16)*IF(YEAR(K$16+1)=$D106,_xlfn.DAYS(DATE($D106,12,31),K$16)+1,IF(AND(YEAR(K$16+1)&lt;$D106,$D106&lt;YEAR(L$16)),_xlfn.DAYS(DATE($D106,12,31),DATE($D106,1,1))+1,0)),0))</f>
        <v>13145</v>
      </c>
      <c r="M106" s="116" cm="1">
        <f t="array" ref="M106">IF(YEAR(M$16)=$D106, M$59-SUM(_xlfn._xlws.FILTER(M$63:M105,MOD(_xlfn.SEQUENCE(ROWS(M$63:M105)),5)=4)),ROUND(M$59/_xlfn.DAYS(M$16,L$16)*IF(YEAR(L$16+1)=$D106,_xlfn.DAYS(DATE($D106,12,31),L$16)+1,IF(AND(YEAR(L$16+1)&lt;$D106,$D106&lt;YEAR(M$16)),_xlfn.DAYS(DATE($D106,12,31),DATE($D106,1,1))+1,0)),0))</f>
        <v>5408</v>
      </c>
      <c r="N106" s="116" cm="1">
        <f t="array" ref="N106">IF(YEAR(N$16)=$D106, N$59-SUM(_xlfn._xlws.FILTER(N$63:N105,MOD(_xlfn.SEQUENCE(ROWS(N$63:N105)),5)=4)),ROUND(N$59/_xlfn.DAYS(N$16,M$16)*IF(YEAR(M$16+1)=$D106,_xlfn.DAYS(DATE($D106,12,31),M$16)+1,IF(AND(YEAR(M$16+1)&lt;$D106,$D106&lt;YEAR(N$16)),_xlfn.DAYS(DATE($D106,12,31),DATE($D106,1,1))+1,0)),0))</f>
        <v>0</v>
      </c>
      <c r="O106" s="116" cm="1">
        <f t="array" ref="O106">IF(YEAR(O$16)=$D106, O$59-SUM(_xlfn._xlws.FILTER(O$63:O105,MOD(_xlfn.SEQUENCE(ROWS(O$63:O105)),5)=4)),ROUND(O$59/_xlfn.DAYS(O$16,N$16)*IF(YEAR(N$16+1)=$D106,_xlfn.DAYS(DATE($D106,12,31),N$16)+1,IF(AND(YEAR(N$16+1)&lt;$D106,$D106&lt;YEAR(O$16)),_xlfn.DAYS(DATE($D106,12,31),DATE($D106,1,1))+1,0)),0))</f>
        <v>0</v>
      </c>
      <c r="P106" s="116" cm="1">
        <f t="array" ref="P106">IF(YEAR(P$16)=$D106, P$59-SUM(_xlfn._xlws.FILTER(P$63:P105,MOD(_xlfn.SEQUENCE(ROWS(P$63:P105)),5)=4)),ROUND(P$59/_xlfn.DAYS(P$16,O$16)*IF(YEAR(O$16+1)=$D106,_xlfn.DAYS(DATE($D106,12,31),O$16)+1,IF(AND(YEAR(O$16+1)&lt;$D106,$D106&lt;YEAR(P$16)),_xlfn.DAYS(DATE($D106,12,31),DATE($D106,1,1))+1,0)),0))</f>
        <v>0</v>
      </c>
      <c r="Q106" s="116" cm="1">
        <f t="array" ref="Q106">IF(YEAR(Q$16)=$D106, Q$59-SUM(_xlfn._xlws.FILTER(Q$63:Q105,MOD(_xlfn.SEQUENCE(ROWS(Q$63:Q105)),5)=4)),ROUND(Q$59/_xlfn.DAYS(Q$16,P$16)*IF(YEAR(P$16+1)=$D106,_xlfn.DAYS(DATE($D106,12,31),P$16)+1,IF(AND(YEAR(P$16+1)&lt;$D106,$D106&lt;YEAR(Q$16)),_xlfn.DAYS(DATE($D106,12,31),DATE($D106,1,1))+1,0)),0))</f>
        <v>0</v>
      </c>
      <c r="R106" s="116" cm="1">
        <f t="array" ref="R106">IF(YEAR(R$16)=$D106, R$59-SUM(_xlfn._xlws.FILTER(R$63:R105,MOD(_xlfn.SEQUENCE(ROWS(R$63:R105)),5)=4)),ROUND(R$59/_xlfn.DAYS(R$16,Q$16)*IF(YEAR(Q$16+1)=$D106,_xlfn.DAYS(DATE($D106,12,31),Q$16)+1,IF(AND(YEAR(Q$16+1)&lt;$D106,$D106&lt;YEAR(R$16)),_xlfn.DAYS(DATE($D106,12,31),DATE($D106,1,1))+1,0)),0))</f>
        <v>0</v>
      </c>
      <c r="S106" s="116" cm="1">
        <f t="array" ref="S106">IF(YEAR(S$16)=$D106, S$59-SUM(_xlfn._xlws.FILTER(S$63:S105,MOD(_xlfn.SEQUENCE(ROWS(S$63:S105)),5)=4)),ROUND(S$59/_xlfn.DAYS(S$16,R$16)*IF(YEAR(R$16+1)=$D106,_xlfn.DAYS(DATE($D106,12,31),R$16)+1,IF(AND(YEAR(R$16+1)&lt;$D106,$D106&lt;YEAR(S$16)),_xlfn.DAYS(DATE($D106,12,31),DATE($D106,1,1))+1,0)),0))</f>
        <v>0</v>
      </c>
      <c r="T106" s="116" cm="1">
        <f t="array" ref="T106">IF(YEAR(T$16)=$D106, T$59-SUM(_xlfn._xlws.FILTER(T$63:T105,MOD(_xlfn.SEQUENCE(ROWS(T$63:T105)),5)=4)),ROUND(T$59/_xlfn.DAYS(T$16,S$16)*IF(YEAR(S$16+1)=$D106,_xlfn.DAYS(DATE($D106,12,31),S$16)+1,IF(AND(YEAR(S$16+1)&lt;$D106,$D106&lt;YEAR(T$16)),_xlfn.DAYS(DATE($D106,12,31),DATE($D106,1,1))+1,0)),0))</f>
        <v>0</v>
      </c>
      <c r="U106" s="116" cm="1">
        <f t="array" ref="U106">IF(YEAR(U$16)=$D106, U$59-SUM(_xlfn._xlws.FILTER(U$63:U105,MOD(_xlfn.SEQUENCE(ROWS(U$63:U105)),5)=4)),ROUND(U$59/_xlfn.DAYS(U$16,T$16)*IF(YEAR(T$16+1)=$D106,_xlfn.DAYS(DATE($D106,12,31),T$16)+1,IF(AND(YEAR(T$16+1)&lt;$D106,$D106&lt;YEAR(U$16)),_xlfn.DAYS(DATE($D106,12,31),DATE($D106,1,1))+1,0)),0))</f>
        <v>0</v>
      </c>
      <c r="V106" s="116" cm="1">
        <f t="array" ref="V106">IF(YEAR(V$16)=$D106, V$59-SUM(_xlfn._xlws.FILTER(V$63:V105,MOD(_xlfn.SEQUENCE(ROWS(V$63:V105)),5)=4)),ROUND(V$59/_xlfn.DAYS(V$16,U$16)*IF(YEAR(U$16+1)=$D106,_xlfn.DAYS(DATE($D106,12,31),U$16)+1,IF(AND(YEAR(U$16+1)&lt;$D106,$D106&lt;YEAR(V$16)),_xlfn.DAYS(DATE($D106,12,31),DATE($D106,1,1))+1,0)),0))</f>
        <v>0</v>
      </c>
      <c r="W106" s="116" cm="1">
        <f t="array" ref="W106">IF(YEAR(W$16)=$D106, W$59-SUM(_xlfn._xlws.FILTER(W$63:W105,MOD(_xlfn.SEQUENCE(ROWS(W$63:W105)),5)=4)),ROUND(W$59/_xlfn.DAYS(W$16,V$16)*IF(YEAR(V$16+1)=$D106,_xlfn.DAYS(DATE($D106,12,31),V$16)+1,IF(AND(YEAR(V$16+1)&lt;$D106,$D106&lt;YEAR(W$16)),_xlfn.DAYS(DATE($D106,12,31),DATE($D106,1,1))+1,0)),0))</f>
        <v>0</v>
      </c>
      <c r="X106" s="116" cm="1">
        <f t="array" ref="X106">IF(YEAR(X$16)=$D106, X$59-SUM(_xlfn._xlws.FILTER(X$63:X105,MOD(_xlfn.SEQUENCE(ROWS(X$63:X105)),5)=4)),ROUND(X$59/_xlfn.DAYS(X$16,W$16)*IF(YEAR(W$16+1)=$D106,_xlfn.DAYS(DATE($D106,12,31),W$16)+1,IF(AND(YEAR(W$16+1)&lt;$D106,$D106&lt;YEAR(X$16)),_xlfn.DAYS(DATE($D106,12,31),DATE($D106,1,1))+1,0)),0))</f>
        <v>0</v>
      </c>
    </row>
    <row r="107" spans="1:24" ht="17" hidden="1" outlineLevel="1" x14ac:dyDescent="0.25">
      <c r="A107" s="5">
        <v>33</v>
      </c>
      <c r="B107" s="129" t="s">
        <v>170</v>
      </c>
      <c r="C107" s="117" t="s">
        <v>171</v>
      </c>
      <c r="D107" s="118">
        <f t="shared" si="48"/>
        <v>2028</v>
      </c>
      <c r="E107" s="119">
        <f>E103-E106</f>
        <v>0</v>
      </c>
      <c r="F107" s="119">
        <f t="shared" ref="F107:X107" si="60">F103-F106</f>
        <v>0</v>
      </c>
      <c r="G107" s="119">
        <f t="shared" si="60"/>
        <v>0</v>
      </c>
      <c r="H107" s="119">
        <f t="shared" si="60"/>
        <v>0</v>
      </c>
      <c r="I107" s="119">
        <f t="shared" si="60"/>
        <v>0</v>
      </c>
      <c r="J107" s="119">
        <f t="shared" si="60"/>
        <v>0</v>
      </c>
      <c r="K107" s="119">
        <f t="shared" si="60"/>
        <v>0</v>
      </c>
      <c r="L107" s="119">
        <f t="shared" si="60"/>
        <v>0</v>
      </c>
      <c r="M107" s="119">
        <f t="shared" si="60"/>
        <v>0</v>
      </c>
      <c r="N107" s="119">
        <f t="shared" si="60"/>
        <v>0</v>
      </c>
      <c r="O107" s="119">
        <f t="shared" si="60"/>
        <v>0</v>
      </c>
      <c r="P107" s="119">
        <f t="shared" si="60"/>
        <v>0</v>
      </c>
      <c r="Q107" s="119">
        <f t="shared" si="60"/>
        <v>0</v>
      </c>
      <c r="R107" s="119">
        <f t="shared" si="60"/>
        <v>0</v>
      </c>
      <c r="S107" s="119">
        <f t="shared" si="60"/>
        <v>0</v>
      </c>
      <c r="T107" s="119">
        <f t="shared" si="60"/>
        <v>0</v>
      </c>
      <c r="U107" s="119">
        <f t="shared" si="60"/>
        <v>0</v>
      </c>
      <c r="V107" s="119">
        <f t="shared" si="60"/>
        <v>0</v>
      </c>
      <c r="W107" s="119">
        <f t="shared" si="60"/>
        <v>0</v>
      </c>
      <c r="X107" s="119">
        <f t="shared" si="60"/>
        <v>0</v>
      </c>
    </row>
    <row r="108" spans="1:24" ht="17" hidden="1" outlineLevel="1" x14ac:dyDescent="0.25">
      <c r="A108" s="5">
        <v>27</v>
      </c>
      <c r="B108" s="37" t="s">
        <v>162</v>
      </c>
      <c r="C108" s="120" t="s">
        <v>163</v>
      </c>
      <c r="D108" s="121">
        <f t="shared" si="48"/>
        <v>2029</v>
      </c>
      <c r="E108" s="122" cm="1">
        <f t="array" ref="E108">IF(YEAR(E$16)=$D108, E$44-SUM(_xlfn._xlws.FILTER(E$63:E107,MOD(_xlfn.SEQUENCE(ROWS(E$63:E107)),5)=1)),ROUND(E$44/_xlfn.DAYS(E$16,D$16)*IF(YEAR(D$16+1)=$D108,_xlfn.DAYS(DATE($D108,12,31),D$16)+1,IF(AND(YEAR(D$16+1)&lt;$D108,$D108&lt;YEAR(E$16)),_xlfn.DAYS(DATE($D108,12,31),DATE($D108,1,1))+1,0)),0))</f>
        <v>0</v>
      </c>
      <c r="F108" s="122" cm="1">
        <f t="array" ref="F108">IF(YEAR(F$16)=$D108, F$44-SUM(_xlfn._xlws.FILTER(F$63:F107,MOD(_xlfn.SEQUENCE(ROWS(F$63:F107)),5)=1)),ROUND(F$44/_xlfn.DAYS(F$16,E$16)*IF(YEAR(E$16+1)=$D108,_xlfn.DAYS(DATE($D108,12,31),E$16)+1,IF(AND(YEAR(E$16+1)&lt;$D108,$D108&lt;YEAR(F$16)),_xlfn.DAYS(DATE($D108,12,31),DATE($D108,1,1))+1,0)),0))</f>
        <v>0</v>
      </c>
      <c r="G108" s="122" cm="1">
        <f t="array" ref="G108">IF(YEAR(G$16)=$D108, G$44-SUM(_xlfn._xlws.FILTER(G$63:G107,MOD(_xlfn.SEQUENCE(ROWS(G$63:G107)),5)=1)),ROUND(G$44/_xlfn.DAYS(G$16,F$16)*IF(YEAR(F$16+1)=$D108,_xlfn.DAYS(DATE($D108,12,31),F$16)+1,IF(AND(YEAR(F$16+1)&lt;$D108,$D108&lt;YEAR(G$16)),_xlfn.DAYS(DATE($D108,12,31),DATE($D108,1,1))+1,0)),0))</f>
        <v>0</v>
      </c>
      <c r="H108" s="122" cm="1">
        <f t="array" ref="H108">IF(YEAR(H$16)=$D108, H$44-SUM(_xlfn._xlws.FILTER(H$63:H107,MOD(_xlfn.SEQUENCE(ROWS(H$63:H107)),5)=1)),ROUND(H$44/_xlfn.DAYS(H$16,G$16)*IF(YEAR(G$16+1)=$D108,_xlfn.DAYS(DATE($D108,12,31),G$16)+1,IF(AND(YEAR(G$16+1)&lt;$D108,$D108&lt;YEAR(H$16)),_xlfn.DAYS(DATE($D108,12,31),DATE($D108,1,1))+1,0)),0))</f>
        <v>0</v>
      </c>
      <c r="I108" s="122" cm="1">
        <f t="array" ref="I108">IF(YEAR(I$16)=$D108, I$44-SUM(_xlfn._xlws.FILTER(I$63:I107,MOD(_xlfn.SEQUENCE(ROWS(I$63:I107)),5)=1)),ROUND(I$44/_xlfn.DAYS(I$16,H$16)*IF(YEAR(H$16+1)=$D108,_xlfn.DAYS(DATE($D108,12,31),H$16)+1,IF(AND(YEAR(H$16+1)&lt;$D108,$D108&lt;YEAR(I$16)),_xlfn.DAYS(DATE($D108,12,31),DATE($D108,1,1))+1,0)),0))</f>
        <v>0</v>
      </c>
      <c r="J108" s="122" cm="1">
        <f t="array" ref="J108">IF(YEAR(J$16)=$D108, J$44-SUM(_xlfn._xlws.FILTER(J$63:J107,MOD(_xlfn.SEQUENCE(ROWS(J$63:J107)),5)=1)),ROUND(J$44/_xlfn.DAYS(J$16,I$16)*IF(YEAR(I$16+1)=$D108,_xlfn.DAYS(DATE($D108,12,31),I$16)+1,IF(AND(YEAR(I$16+1)&lt;$D108,$D108&lt;YEAR(J$16)),_xlfn.DAYS(DATE($D108,12,31),DATE($D108,1,1))+1,0)),0))</f>
        <v>0</v>
      </c>
      <c r="K108" s="122" cm="1">
        <f t="array" ref="K108">IF(YEAR(K$16)=$D108, K$44-SUM(_xlfn._xlws.FILTER(K$63:K107,MOD(_xlfn.SEQUENCE(ROWS(K$63:K107)),5)=1)),ROUND(K$44/_xlfn.DAYS(K$16,J$16)*IF(YEAR(J$16+1)=$D108,_xlfn.DAYS(DATE($D108,12,31),J$16)+1,IF(AND(YEAR(J$16+1)&lt;$D108,$D108&lt;YEAR(K$16)),_xlfn.DAYS(DATE($D108,12,31),DATE($D108,1,1))+1,0)),0))</f>
        <v>0</v>
      </c>
      <c r="L108" s="122" cm="1">
        <f t="array" ref="L108">IF(YEAR(L$16)=$D108, L$44-SUM(_xlfn._xlws.FILTER(L$63:L107,MOD(_xlfn.SEQUENCE(ROWS(L$63:L107)),5)=1)),ROUND(L$44/_xlfn.DAYS(L$16,K$16)*IF(YEAR(K$16+1)=$D108,_xlfn.DAYS(DATE($D108,12,31),K$16)+1,IF(AND(YEAR(K$16+1)&lt;$D108,$D108&lt;YEAR(L$16)),_xlfn.DAYS(DATE($D108,12,31),DATE($D108,1,1))+1,0)),0))</f>
        <v>0</v>
      </c>
      <c r="M108" s="122" cm="1">
        <f t="array" ref="M108">IF(YEAR(M$16)=$D108, M$44-SUM(_xlfn._xlws.FILTER(M$63:M107,MOD(_xlfn.SEQUENCE(ROWS(M$63:M107)),5)=1)),ROUND(M$44/_xlfn.DAYS(M$16,L$16)*IF(YEAR(L$16+1)=$D108,_xlfn.DAYS(DATE($D108,12,31),L$16)+1,IF(AND(YEAR(L$16+1)&lt;$D108,$D108&lt;YEAR(M$16)),_xlfn.DAYS(DATE($D108,12,31),DATE($D108,1,1))+1,0)),0))</f>
        <v>12870</v>
      </c>
      <c r="N108" s="122" cm="1">
        <f t="array" ref="N108">IF(YEAR(N$16)=$D108, N$44-SUM(_xlfn._xlws.FILTER(N$63:N107,MOD(_xlfn.SEQUENCE(ROWS(N$63:N107)),5)=1)),ROUND(N$44/_xlfn.DAYS(N$16,M$16)*IF(YEAR(M$16+1)=$D108,_xlfn.DAYS(DATE($D108,12,31),M$16)+1,IF(AND(YEAR(M$16+1)&lt;$D108,$D108&lt;YEAR(N$16)),_xlfn.DAYS(DATE($D108,12,31),DATE($D108,1,1))+1,0)),0))</f>
        <v>5287</v>
      </c>
      <c r="O108" s="122" cm="1">
        <f t="array" ref="O108">IF(YEAR(O$16)=$D108, O$44-SUM(_xlfn._xlws.FILTER(O$63:O107,MOD(_xlfn.SEQUENCE(ROWS(O$63:O107)),5)=1)),ROUND(O$44/_xlfn.DAYS(O$16,N$16)*IF(YEAR(N$16+1)=$D108,_xlfn.DAYS(DATE($D108,12,31),N$16)+1,IF(AND(YEAR(N$16+1)&lt;$D108,$D108&lt;YEAR(O$16)),_xlfn.DAYS(DATE($D108,12,31),DATE($D108,1,1))+1,0)),0))</f>
        <v>0</v>
      </c>
      <c r="P108" s="122" cm="1">
        <f t="array" ref="P108">IF(YEAR(P$16)=$D108, P$44-SUM(_xlfn._xlws.FILTER(P$63:P107,MOD(_xlfn.SEQUENCE(ROWS(P$63:P107)),5)=1)),ROUND(P$44/_xlfn.DAYS(P$16,O$16)*IF(YEAR(O$16+1)=$D108,_xlfn.DAYS(DATE($D108,12,31),O$16)+1,IF(AND(YEAR(O$16+1)&lt;$D108,$D108&lt;YEAR(P$16)),_xlfn.DAYS(DATE($D108,12,31),DATE($D108,1,1))+1,0)),0))</f>
        <v>0</v>
      </c>
      <c r="Q108" s="122" cm="1">
        <f t="array" ref="Q108">IF(YEAR(Q$16)=$D108, Q$44-SUM(_xlfn._xlws.FILTER(Q$63:Q107,MOD(_xlfn.SEQUENCE(ROWS(Q$63:Q107)),5)=1)),ROUND(Q$44/_xlfn.DAYS(Q$16,P$16)*IF(YEAR(P$16+1)=$D108,_xlfn.DAYS(DATE($D108,12,31),P$16)+1,IF(AND(YEAR(P$16+1)&lt;$D108,$D108&lt;YEAR(Q$16)),_xlfn.DAYS(DATE($D108,12,31),DATE($D108,1,1))+1,0)),0))</f>
        <v>0</v>
      </c>
      <c r="R108" s="122" cm="1">
        <f t="array" ref="R108">IF(YEAR(R$16)=$D108, R$44-SUM(_xlfn._xlws.FILTER(R$63:R107,MOD(_xlfn.SEQUENCE(ROWS(R$63:R107)),5)=1)),ROUND(R$44/_xlfn.DAYS(R$16,Q$16)*IF(YEAR(Q$16+1)=$D108,_xlfn.DAYS(DATE($D108,12,31),Q$16)+1,IF(AND(YEAR(Q$16+1)&lt;$D108,$D108&lt;YEAR(R$16)),_xlfn.DAYS(DATE($D108,12,31),DATE($D108,1,1))+1,0)),0))</f>
        <v>0</v>
      </c>
      <c r="S108" s="122" cm="1">
        <f t="array" ref="S108">IF(YEAR(S$16)=$D108, S$44-SUM(_xlfn._xlws.FILTER(S$63:S107,MOD(_xlfn.SEQUENCE(ROWS(S$63:S107)),5)=1)),ROUND(S$44/_xlfn.DAYS(S$16,R$16)*IF(YEAR(R$16+1)=$D108,_xlfn.DAYS(DATE($D108,12,31),R$16)+1,IF(AND(YEAR(R$16+1)&lt;$D108,$D108&lt;YEAR(S$16)),_xlfn.DAYS(DATE($D108,12,31),DATE($D108,1,1))+1,0)),0))</f>
        <v>0</v>
      </c>
      <c r="T108" s="122" cm="1">
        <f t="array" ref="T108">IF(YEAR(T$16)=$D108, T$44-SUM(_xlfn._xlws.FILTER(T$63:T107,MOD(_xlfn.SEQUENCE(ROWS(T$63:T107)),5)=1)),ROUND(T$44/_xlfn.DAYS(T$16,S$16)*IF(YEAR(S$16+1)=$D108,_xlfn.DAYS(DATE($D108,12,31),S$16)+1,IF(AND(YEAR(S$16+1)&lt;$D108,$D108&lt;YEAR(T$16)),_xlfn.DAYS(DATE($D108,12,31),DATE($D108,1,1))+1,0)),0))</f>
        <v>0</v>
      </c>
      <c r="U108" s="122" cm="1">
        <f t="array" ref="U108">IF(YEAR(U$16)=$D108, U$44-SUM(_xlfn._xlws.FILTER(U$63:U107,MOD(_xlfn.SEQUENCE(ROWS(U$63:U107)),5)=1)),ROUND(U$44/_xlfn.DAYS(U$16,T$16)*IF(YEAR(T$16+1)=$D108,_xlfn.DAYS(DATE($D108,12,31),T$16)+1,IF(AND(YEAR(T$16+1)&lt;$D108,$D108&lt;YEAR(U$16)),_xlfn.DAYS(DATE($D108,12,31),DATE($D108,1,1))+1,0)),0))</f>
        <v>0</v>
      </c>
      <c r="V108" s="122" cm="1">
        <f t="array" ref="V108">IF(YEAR(V$16)=$D108, V$44-SUM(_xlfn._xlws.FILTER(V$63:V107,MOD(_xlfn.SEQUENCE(ROWS(V$63:V107)),5)=1)),ROUND(V$44/_xlfn.DAYS(V$16,U$16)*IF(YEAR(U$16+1)=$D108,_xlfn.DAYS(DATE($D108,12,31),U$16)+1,IF(AND(YEAR(U$16+1)&lt;$D108,$D108&lt;YEAR(V$16)),_xlfn.DAYS(DATE($D108,12,31),DATE($D108,1,1))+1,0)),0))</f>
        <v>0</v>
      </c>
      <c r="W108" s="122" cm="1">
        <f t="array" ref="W108">IF(YEAR(W$16)=$D108, W$44-SUM(_xlfn._xlws.FILTER(W$63:W107,MOD(_xlfn.SEQUENCE(ROWS(W$63:W107)),5)=1)),ROUND(W$44/_xlfn.DAYS(W$16,V$16)*IF(YEAR(V$16+1)=$D108,_xlfn.DAYS(DATE($D108,12,31),V$16)+1,IF(AND(YEAR(V$16+1)&lt;$D108,$D108&lt;YEAR(W$16)),_xlfn.DAYS(DATE($D108,12,31),DATE($D108,1,1))+1,0)),0))</f>
        <v>0</v>
      </c>
      <c r="X108" s="122" cm="1">
        <f t="array" ref="X108">IF(YEAR(X$16)=$D108, X$44-SUM(_xlfn._xlws.FILTER(X$63:X107,MOD(_xlfn.SEQUENCE(ROWS(X$63:X107)),5)=1)),ROUND(X$44/_xlfn.DAYS(X$16,W$16)*IF(YEAR(W$16+1)=$D108,_xlfn.DAYS(DATE($D108,12,31),W$16)+1,IF(AND(YEAR(W$16+1)&lt;$D108,$D108&lt;YEAR(X$16)),_xlfn.DAYS(DATE($D108,12,31),DATE($D108,1,1))+1,0)),0))</f>
        <v>0</v>
      </c>
    </row>
    <row r="109" spans="1:24" ht="17" hidden="1" outlineLevel="1" x14ac:dyDescent="0.25">
      <c r="A109" s="5">
        <v>28</v>
      </c>
      <c r="B109" s="129" t="s">
        <v>164</v>
      </c>
      <c r="C109" s="120" t="s">
        <v>165</v>
      </c>
      <c r="D109" s="121">
        <f t="shared" si="48"/>
        <v>2029</v>
      </c>
      <c r="E109" s="122" cm="1">
        <f t="array" ref="E109">IF(YEAR(E$16)=$D109, E$46-SUM(_xlfn._xlws.FILTER(E$63:E108,MOD(_xlfn.SEQUENCE(ROWS(E$63:E108)),5)=2)),ROUND(E$46/_xlfn.DAYS(E$16,D$16)*IF(YEAR(D$16+1)=$D109,_xlfn.DAYS(DATE($D109,12,31),D$16)+1,IF(AND(YEAR(D$16+1)&lt;$D109,$D109&lt;YEAR(E$16)),_xlfn.DAYS(DATE($D109,12,31),DATE($D109,1,1))+1,0)),0))</f>
        <v>0</v>
      </c>
      <c r="F109" s="122" cm="1">
        <f t="array" ref="F109">IF(YEAR(F$16)=$D109, F$46-SUM(_xlfn._xlws.FILTER(F$63:F108,MOD(_xlfn.SEQUENCE(ROWS(F$63:F108)),5)=2)),ROUND(F$46/_xlfn.DAYS(F$16,E$16)*IF(YEAR(E$16+1)=$D109,_xlfn.DAYS(DATE($D109,12,31),E$16)+1,IF(AND(YEAR(E$16+1)&lt;$D109,$D109&lt;YEAR(F$16)),_xlfn.DAYS(DATE($D109,12,31),DATE($D109,1,1))+1,0)),0))</f>
        <v>0</v>
      </c>
      <c r="G109" s="122" cm="1">
        <f t="array" ref="G109">IF(YEAR(G$16)=$D109, G$46-SUM(_xlfn._xlws.FILTER(G$63:G108,MOD(_xlfn.SEQUENCE(ROWS(G$63:G108)),5)=2)),ROUND(G$46/_xlfn.DAYS(G$16,F$16)*IF(YEAR(F$16+1)=$D109,_xlfn.DAYS(DATE($D109,12,31),F$16)+1,IF(AND(YEAR(F$16+1)&lt;$D109,$D109&lt;YEAR(G$16)),_xlfn.DAYS(DATE($D109,12,31),DATE($D109,1,1))+1,0)),0))</f>
        <v>0</v>
      </c>
      <c r="H109" s="122" cm="1">
        <f t="array" ref="H109">IF(YEAR(H$16)=$D109, H$46-SUM(_xlfn._xlws.FILTER(H$63:H108,MOD(_xlfn.SEQUENCE(ROWS(H$63:H108)),5)=2)),ROUND(H$46/_xlfn.DAYS(H$16,G$16)*IF(YEAR(G$16+1)=$D109,_xlfn.DAYS(DATE($D109,12,31),G$16)+1,IF(AND(YEAR(G$16+1)&lt;$D109,$D109&lt;YEAR(H$16)),_xlfn.DAYS(DATE($D109,12,31),DATE($D109,1,1))+1,0)),0))</f>
        <v>0</v>
      </c>
      <c r="I109" s="122" cm="1">
        <f t="array" ref="I109">IF(YEAR(I$16)=$D109, I$46-SUM(_xlfn._xlws.FILTER(I$63:I108,MOD(_xlfn.SEQUENCE(ROWS(I$63:I108)),5)=2)),ROUND(I$46/_xlfn.DAYS(I$16,H$16)*IF(YEAR(H$16+1)=$D109,_xlfn.DAYS(DATE($D109,12,31),H$16)+1,IF(AND(YEAR(H$16+1)&lt;$D109,$D109&lt;YEAR(I$16)),_xlfn.DAYS(DATE($D109,12,31),DATE($D109,1,1))+1,0)),0))</f>
        <v>0</v>
      </c>
      <c r="J109" s="122" cm="1">
        <f t="array" ref="J109">IF(YEAR(J$16)=$D109, J$46-SUM(_xlfn._xlws.FILTER(J$63:J108,MOD(_xlfn.SEQUENCE(ROWS(J$63:J108)),5)=2)),ROUND(J$46/_xlfn.DAYS(J$16,I$16)*IF(YEAR(I$16+1)=$D109,_xlfn.DAYS(DATE($D109,12,31),I$16)+1,IF(AND(YEAR(I$16+1)&lt;$D109,$D109&lt;YEAR(J$16)),_xlfn.DAYS(DATE($D109,12,31),DATE($D109,1,1))+1,0)),0))</f>
        <v>0</v>
      </c>
      <c r="K109" s="122" cm="1">
        <f t="array" ref="K109">IF(YEAR(K$16)=$D109, K$46-SUM(_xlfn._xlws.FILTER(K$63:K108,MOD(_xlfn.SEQUENCE(ROWS(K$63:K108)),5)=2)),ROUND(K$46/_xlfn.DAYS(K$16,J$16)*IF(YEAR(J$16+1)=$D109,_xlfn.DAYS(DATE($D109,12,31),J$16)+1,IF(AND(YEAR(J$16+1)&lt;$D109,$D109&lt;YEAR(K$16)),_xlfn.DAYS(DATE($D109,12,31),DATE($D109,1,1))+1,0)),0))</f>
        <v>0</v>
      </c>
      <c r="L109" s="122" cm="1">
        <f t="array" ref="L109">IF(YEAR(L$16)=$D109, L$46-SUM(_xlfn._xlws.FILTER(L$63:L108,MOD(_xlfn.SEQUENCE(ROWS(L$63:L108)),5)=2)),ROUND(L$46/_xlfn.DAYS(L$16,K$16)*IF(YEAR(K$16+1)=$D109,_xlfn.DAYS(DATE($D109,12,31),K$16)+1,IF(AND(YEAR(K$16+1)&lt;$D109,$D109&lt;YEAR(L$16)),_xlfn.DAYS(DATE($D109,12,31),DATE($D109,1,1))+1,0)),0))</f>
        <v>0</v>
      </c>
      <c r="M109" s="122" cm="1">
        <f t="array" ref="M109">IF(YEAR(M$16)=$D109, M$46-SUM(_xlfn._xlws.FILTER(M$63:M108,MOD(_xlfn.SEQUENCE(ROWS(M$63:M108)),5)=2)),ROUND(M$46/_xlfn.DAYS(M$16,L$16)*IF(YEAR(L$16+1)=$D109,_xlfn.DAYS(DATE($D109,12,31),L$16)+1,IF(AND(YEAR(L$16+1)&lt;$D109,$D109&lt;YEAR(M$16)),_xlfn.DAYS(DATE($D109,12,31),DATE($D109,1,1))+1,0)),0))</f>
        <v>1931</v>
      </c>
      <c r="N109" s="122" cm="1">
        <f t="array" ref="N109">IF(YEAR(N$16)=$D109, N$46-SUM(_xlfn._xlws.FILTER(N$63:N108,MOD(_xlfn.SEQUENCE(ROWS(N$63:N108)),5)=2)),ROUND(N$46/_xlfn.DAYS(N$16,M$16)*IF(YEAR(M$16+1)=$D109,_xlfn.DAYS(DATE($D109,12,31),M$16)+1,IF(AND(YEAR(M$16+1)&lt;$D109,$D109&lt;YEAR(N$16)),_xlfn.DAYS(DATE($D109,12,31),DATE($D109,1,1))+1,0)),0))</f>
        <v>793</v>
      </c>
      <c r="O109" s="122" cm="1">
        <f t="array" ref="O109">IF(YEAR(O$16)=$D109, O$46-SUM(_xlfn._xlws.FILTER(O$63:O108,MOD(_xlfn.SEQUENCE(ROWS(O$63:O108)),5)=2)),ROUND(O$46/_xlfn.DAYS(O$16,N$16)*IF(YEAR(N$16+1)=$D109,_xlfn.DAYS(DATE($D109,12,31),N$16)+1,IF(AND(YEAR(N$16+1)&lt;$D109,$D109&lt;YEAR(O$16)),_xlfn.DAYS(DATE($D109,12,31),DATE($D109,1,1))+1,0)),0))</f>
        <v>0</v>
      </c>
      <c r="P109" s="122" cm="1">
        <f t="array" ref="P109">IF(YEAR(P$16)=$D109, P$46-SUM(_xlfn._xlws.FILTER(P$63:P108,MOD(_xlfn.SEQUENCE(ROWS(P$63:P108)),5)=2)),ROUND(P$46/_xlfn.DAYS(P$16,O$16)*IF(YEAR(O$16+1)=$D109,_xlfn.DAYS(DATE($D109,12,31),O$16)+1,IF(AND(YEAR(O$16+1)&lt;$D109,$D109&lt;YEAR(P$16)),_xlfn.DAYS(DATE($D109,12,31),DATE($D109,1,1))+1,0)),0))</f>
        <v>0</v>
      </c>
      <c r="Q109" s="122" cm="1">
        <f t="array" ref="Q109">IF(YEAR(Q$16)=$D109, Q$46-SUM(_xlfn._xlws.FILTER(Q$63:Q108,MOD(_xlfn.SEQUENCE(ROWS(Q$63:Q108)),5)=2)),ROUND(Q$46/_xlfn.DAYS(Q$16,P$16)*IF(YEAR(P$16+1)=$D109,_xlfn.DAYS(DATE($D109,12,31),P$16)+1,IF(AND(YEAR(P$16+1)&lt;$D109,$D109&lt;YEAR(Q$16)),_xlfn.DAYS(DATE($D109,12,31),DATE($D109,1,1))+1,0)),0))</f>
        <v>0</v>
      </c>
      <c r="R109" s="122" cm="1">
        <f t="array" ref="R109">IF(YEAR(R$16)=$D109, R$46-SUM(_xlfn._xlws.FILTER(R$63:R108,MOD(_xlfn.SEQUENCE(ROWS(R$63:R108)),5)=2)),ROUND(R$46/_xlfn.DAYS(R$16,Q$16)*IF(YEAR(Q$16+1)=$D109,_xlfn.DAYS(DATE($D109,12,31),Q$16)+1,IF(AND(YEAR(Q$16+1)&lt;$D109,$D109&lt;YEAR(R$16)),_xlfn.DAYS(DATE($D109,12,31),DATE($D109,1,1))+1,0)),0))</f>
        <v>0</v>
      </c>
      <c r="S109" s="122" cm="1">
        <f t="array" ref="S109">IF(YEAR(S$16)=$D109, S$46-SUM(_xlfn._xlws.FILTER(S$63:S108,MOD(_xlfn.SEQUENCE(ROWS(S$63:S108)),5)=2)),ROUND(S$46/_xlfn.DAYS(S$16,R$16)*IF(YEAR(R$16+1)=$D109,_xlfn.DAYS(DATE($D109,12,31),R$16)+1,IF(AND(YEAR(R$16+1)&lt;$D109,$D109&lt;YEAR(S$16)),_xlfn.DAYS(DATE($D109,12,31),DATE($D109,1,1))+1,0)),0))</f>
        <v>0</v>
      </c>
      <c r="T109" s="122" cm="1">
        <f t="array" ref="T109">IF(YEAR(T$16)=$D109, T$46-SUM(_xlfn._xlws.FILTER(T$63:T108,MOD(_xlfn.SEQUENCE(ROWS(T$63:T108)),5)=2)),ROUND(T$46/_xlfn.DAYS(T$16,S$16)*IF(YEAR(S$16+1)=$D109,_xlfn.DAYS(DATE($D109,12,31),S$16)+1,IF(AND(YEAR(S$16+1)&lt;$D109,$D109&lt;YEAR(T$16)),_xlfn.DAYS(DATE($D109,12,31),DATE($D109,1,1))+1,0)),0))</f>
        <v>0</v>
      </c>
      <c r="U109" s="122" cm="1">
        <f t="array" ref="U109">IF(YEAR(U$16)=$D109, U$46-SUM(_xlfn._xlws.FILTER(U$63:U108,MOD(_xlfn.SEQUENCE(ROWS(U$63:U108)),5)=2)),ROUND(U$46/_xlfn.DAYS(U$16,T$16)*IF(YEAR(T$16+1)=$D109,_xlfn.DAYS(DATE($D109,12,31),T$16)+1,IF(AND(YEAR(T$16+1)&lt;$D109,$D109&lt;YEAR(U$16)),_xlfn.DAYS(DATE($D109,12,31),DATE($D109,1,1))+1,0)),0))</f>
        <v>0</v>
      </c>
      <c r="V109" s="122" cm="1">
        <f t="array" ref="V109">IF(YEAR(V$16)=$D109, V$46-SUM(_xlfn._xlws.FILTER(V$63:V108,MOD(_xlfn.SEQUENCE(ROWS(V$63:V108)),5)=2)),ROUND(V$46/_xlfn.DAYS(V$16,U$16)*IF(YEAR(U$16+1)=$D109,_xlfn.DAYS(DATE($D109,12,31),U$16)+1,IF(AND(YEAR(U$16+1)&lt;$D109,$D109&lt;YEAR(V$16)),_xlfn.DAYS(DATE($D109,12,31),DATE($D109,1,1))+1,0)),0))</f>
        <v>0</v>
      </c>
      <c r="W109" s="122" cm="1">
        <f t="array" ref="W109">IF(YEAR(W$16)=$D109, W$46-SUM(_xlfn._xlws.FILTER(W$63:W108,MOD(_xlfn.SEQUENCE(ROWS(W$63:W108)),5)=2)),ROUND(W$46/_xlfn.DAYS(W$16,V$16)*IF(YEAR(V$16+1)=$D109,_xlfn.DAYS(DATE($D109,12,31),V$16)+1,IF(AND(YEAR(V$16+1)&lt;$D109,$D109&lt;YEAR(W$16)),_xlfn.DAYS(DATE($D109,12,31),DATE($D109,1,1))+1,0)),0))</f>
        <v>0</v>
      </c>
      <c r="X109" s="122" cm="1">
        <f t="array" ref="X109">IF(YEAR(X$16)=$D109, X$46-SUM(_xlfn._xlws.FILTER(X$63:X108,MOD(_xlfn.SEQUENCE(ROWS(X$63:X108)),5)=2)),ROUND(X$46/_xlfn.DAYS(X$16,W$16)*IF(YEAR(W$16+1)=$D109,_xlfn.DAYS(DATE($D109,12,31),W$16)+1,IF(AND(YEAR(W$16+1)&lt;$D109,$D109&lt;YEAR(X$16)),_xlfn.DAYS(DATE($D109,12,31),DATE($D109,1,1))+1,0)),0))</f>
        <v>0</v>
      </c>
    </row>
    <row r="110" spans="1:24" ht="17" hidden="1" outlineLevel="1" x14ac:dyDescent="0.25">
      <c r="A110" s="5">
        <v>29</v>
      </c>
      <c r="B110" s="129" t="s">
        <v>166</v>
      </c>
      <c r="C110" s="120" t="s">
        <v>167</v>
      </c>
      <c r="D110" s="121">
        <f t="shared" si="48"/>
        <v>2029</v>
      </c>
      <c r="E110" s="123">
        <f>E108-E109</f>
        <v>0</v>
      </c>
      <c r="F110" s="123">
        <f t="shared" ref="F110:X110" si="61">F108-F109</f>
        <v>0</v>
      </c>
      <c r="G110" s="123">
        <f t="shared" si="61"/>
        <v>0</v>
      </c>
      <c r="H110" s="123">
        <f t="shared" si="61"/>
        <v>0</v>
      </c>
      <c r="I110" s="123">
        <f t="shared" si="61"/>
        <v>0</v>
      </c>
      <c r="J110" s="123">
        <f t="shared" si="61"/>
        <v>0</v>
      </c>
      <c r="K110" s="123">
        <f t="shared" si="61"/>
        <v>0</v>
      </c>
      <c r="L110" s="123">
        <f t="shared" si="61"/>
        <v>0</v>
      </c>
      <c r="M110" s="123">
        <f t="shared" si="61"/>
        <v>10939</v>
      </c>
      <c r="N110" s="123">
        <f t="shared" si="61"/>
        <v>4494</v>
      </c>
      <c r="O110" s="123">
        <f t="shared" si="61"/>
        <v>0</v>
      </c>
      <c r="P110" s="123">
        <f t="shared" si="61"/>
        <v>0</v>
      </c>
      <c r="Q110" s="123">
        <f t="shared" si="61"/>
        <v>0</v>
      </c>
      <c r="R110" s="123">
        <f t="shared" si="61"/>
        <v>0</v>
      </c>
      <c r="S110" s="123">
        <f t="shared" si="61"/>
        <v>0</v>
      </c>
      <c r="T110" s="123">
        <f t="shared" si="61"/>
        <v>0</v>
      </c>
      <c r="U110" s="123">
        <f t="shared" si="61"/>
        <v>0</v>
      </c>
      <c r="V110" s="123">
        <f t="shared" si="61"/>
        <v>0</v>
      </c>
      <c r="W110" s="123">
        <f t="shared" si="61"/>
        <v>0</v>
      </c>
      <c r="X110" s="123">
        <f t="shared" si="61"/>
        <v>0</v>
      </c>
    </row>
    <row r="111" spans="1:24" ht="17" hidden="1" outlineLevel="1" x14ac:dyDescent="0.25">
      <c r="A111" s="5">
        <v>31</v>
      </c>
      <c r="B111" s="129" t="s">
        <v>168</v>
      </c>
      <c r="C111" s="120" t="s">
        <v>169</v>
      </c>
      <c r="D111" s="121">
        <f t="shared" si="48"/>
        <v>2029</v>
      </c>
      <c r="E111" s="122" cm="1">
        <f t="array" ref="E111">IF(YEAR(E$16)=$D111, E$59-SUM(_xlfn._xlws.FILTER(E$63:E110,MOD(_xlfn.SEQUENCE(ROWS(E$63:E110)),5)=4)),ROUND(E$59/_xlfn.DAYS(E$16,D$16)*IF(YEAR(D$16+1)=$D111,_xlfn.DAYS(DATE($D111,12,31),D$16)+1,IF(AND(YEAR(D$16+1)&lt;$D111,$D111&lt;YEAR(E$16)),_xlfn.DAYS(DATE($D111,12,31),DATE($D111,1,1))+1,0)),0))</f>
        <v>0</v>
      </c>
      <c r="F111" s="122" cm="1">
        <f t="array" ref="F111">IF(YEAR(F$16)=$D111, F$59-SUM(_xlfn._xlws.FILTER(F$63:F110,MOD(_xlfn.SEQUENCE(ROWS(F$63:F110)),5)=4)),ROUND(F$59/_xlfn.DAYS(F$16,E$16)*IF(YEAR(E$16+1)=$D111,_xlfn.DAYS(DATE($D111,12,31),E$16)+1,IF(AND(YEAR(E$16+1)&lt;$D111,$D111&lt;YEAR(F$16)),_xlfn.DAYS(DATE($D111,12,31),DATE($D111,1,1))+1,0)),0))</f>
        <v>0</v>
      </c>
      <c r="G111" s="122" cm="1">
        <f t="array" ref="G111">IF(YEAR(G$16)=$D111, G$59-SUM(_xlfn._xlws.FILTER(G$63:G110,MOD(_xlfn.SEQUENCE(ROWS(G$63:G110)),5)=4)),ROUND(G$59/_xlfn.DAYS(G$16,F$16)*IF(YEAR(F$16+1)=$D111,_xlfn.DAYS(DATE($D111,12,31),F$16)+1,IF(AND(YEAR(F$16+1)&lt;$D111,$D111&lt;YEAR(G$16)),_xlfn.DAYS(DATE($D111,12,31),DATE($D111,1,1))+1,0)),0))</f>
        <v>0</v>
      </c>
      <c r="H111" s="122" cm="1">
        <f t="array" ref="H111">IF(YEAR(H$16)=$D111, H$59-SUM(_xlfn._xlws.FILTER(H$63:H110,MOD(_xlfn.SEQUENCE(ROWS(H$63:H110)),5)=4)),ROUND(H$59/_xlfn.DAYS(H$16,G$16)*IF(YEAR(G$16+1)=$D111,_xlfn.DAYS(DATE($D111,12,31),G$16)+1,IF(AND(YEAR(G$16+1)&lt;$D111,$D111&lt;YEAR(H$16)),_xlfn.DAYS(DATE($D111,12,31),DATE($D111,1,1))+1,0)),0))</f>
        <v>0</v>
      </c>
      <c r="I111" s="122" cm="1">
        <f t="array" ref="I111">IF(YEAR(I$16)=$D111, I$59-SUM(_xlfn._xlws.FILTER(I$63:I110,MOD(_xlfn.SEQUENCE(ROWS(I$63:I110)),5)=4)),ROUND(I$59/_xlfn.DAYS(I$16,H$16)*IF(YEAR(H$16+1)=$D111,_xlfn.DAYS(DATE($D111,12,31),H$16)+1,IF(AND(YEAR(H$16+1)&lt;$D111,$D111&lt;YEAR(I$16)),_xlfn.DAYS(DATE($D111,12,31),DATE($D111,1,1))+1,0)),0))</f>
        <v>0</v>
      </c>
      <c r="J111" s="122" cm="1">
        <f t="array" ref="J111">IF(YEAR(J$16)=$D111, J$59-SUM(_xlfn._xlws.FILTER(J$63:J110,MOD(_xlfn.SEQUENCE(ROWS(J$63:J110)),5)=4)),ROUND(J$59/_xlfn.DAYS(J$16,I$16)*IF(YEAR(I$16+1)=$D111,_xlfn.DAYS(DATE($D111,12,31),I$16)+1,IF(AND(YEAR(I$16+1)&lt;$D111,$D111&lt;YEAR(J$16)),_xlfn.DAYS(DATE($D111,12,31),DATE($D111,1,1))+1,0)),0))</f>
        <v>0</v>
      </c>
      <c r="K111" s="122" cm="1">
        <f t="array" ref="K111">IF(YEAR(K$16)=$D111, K$59-SUM(_xlfn._xlws.FILTER(K$63:K110,MOD(_xlfn.SEQUENCE(ROWS(K$63:K110)),5)=4)),ROUND(K$59/_xlfn.DAYS(K$16,J$16)*IF(YEAR(J$16+1)=$D111,_xlfn.DAYS(DATE($D111,12,31),J$16)+1,IF(AND(YEAR(J$16+1)&lt;$D111,$D111&lt;YEAR(K$16)),_xlfn.DAYS(DATE($D111,12,31),DATE($D111,1,1))+1,0)),0))</f>
        <v>0</v>
      </c>
      <c r="L111" s="122" cm="1">
        <f t="array" ref="L111">IF(YEAR(L$16)=$D111, L$59-SUM(_xlfn._xlws.FILTER(L$63:L110,MOD(_xlfn.SEQUENCE(ROWS(L$63:L110)),5)=4)),ROUND(L$59/_xlfn.DAYS(L$16,K$16)*IF(YEAR(K$16+1)=$D111,_xlfn.DAYS(DATE($D111,12,31),K$16)+1,IF(AND(YEAR(K$16+1)&lt;$D111,$D111&lt;YEAR(L$16)),_xlfn.DAYS(DATE($D111,12,31),DATE($D111,1,1))+1,0)),0))</f>
        <v>0</v>
      </c>
      <c r="M111" s="122" cm="1">
        <f t="array" ref="M111">IF(YEAR(M$16)=$D111, M$59-SUM(_xlfn._xlws.FILTER(M$63:M110,MOD(_xlfn.SEQUENCE(ROWS(M$63:M110)),5)=4)),ROUND(M$59/_xlfn.DAYS(M$16,L$16)*IF(YEAR(L$16+1)=$D111,_xlfn.DAYS(DATE($D111,12,31),L$16)+1,IF(AND(YEAR(L$16+1)&lt;$D111,$D111&lt;YEAR(M$16)),_xlfn.DAYS(DATE($D111,12,31),DATE($D111,1,1))+1,0)),0))</f>
        <v>12870</v>
      </c>
      <c r="N111" s="122" cm="1">
        <f t="array" ref="N111">IF(YEAR(N$16)=$D111, N$59-SUM(_xlfn._xlws.FILTER(N$63:N110,MOD(_xlfn.SEQUENCE(ROWS(N$63:N110)),5)=4)),ROUND(N$59/_xlfn.DAYS(N$16,M$16)*IF(YEAR(M$16+1)=$D111,_xlfn.DAYS(DATE($D111,12,31),M$16)+1,IF(AND(YEAR(M$16+1)&lt;$D111,$D111&lt;YEAR(N$16)),_xlfn.DAYS(DATE($D111,12,31),DATE($D111,1,1))+1,0)),0))</f>
        <v>5287</v>
      </c>
      <c r="O111" s="122" cm="1">
        <f t="array" ref="O111">IF(YEAR(O$16)=$D111, O$59-SUM(_xlfn._xlws.FILTER(O$63:O110,MOD(_xlfn.SEQUENCE(ROWS(O$63:O110)),5)=4)),ROUND(O$59/_xlfn.DAYS(O$16,N$16)*IF(YEAR(N$16+1)=$D111,_xlfn.DAYS(DATE($D111,12,31),N$16)+1,IF(AND(YEAR(N$16+1)&lt;$D111,$D111&lt;YEAR(O$16)),_xlfn.DAYS(DATE($D111,12,31),DATE($D111,1,1))+1,0)),0))</f>
        <v>0</v>
      </c>
      <c r="P111" s="122" cm="1">
        <f t="array" ref="P111">IF(YEAR(P$16)=$D111, P$59-SUM(_xlfn._xlws.FILTER(P$63:P110,MOD(_xlfn.SEQUENCE(ROWS(P$63:P110)),5)=4)),ROUND(P$59/_xlfn.DAYS(P$16,O$16)*IF(YEAR(O$16+1)=$D111,_xlfn.DAYS(DATE($D111,12,31),O$16)+1,IF(AND(YEAR(O$16+1)&lt;$D111,$D111&lt;YEAR(P$16)),_xlfn.DAYS(DATE($D111,12,31),DATE($D111,1,1))+1,0)),0))</f>
        <v>0</v>
      </c>
      <c r="Q111" s="122" cm="1">
        <f t="array" ref="Q111">IF(YEAR(Q$16)=$D111, Q$59-SUM(_xlfn._xlws.FILTER(Q$63:Q110,MOD(_xlfn.SEQUENCE(ROWS(Q$63:Q110)),5)=4)),ROUND(Q$59/_xlfn.DAYS(Q$16,P$16)*IF(YEAR(P$16+1)=$D111,_xlfn.DAYS(DATE($D111,12,31),P$16)+1,IF(AND(YEAR(P$16+1)&lt;$D111,$D111&lt;YEAR(Q$16)),_xlfn.DAYS(DATE($D111,12,31),DATE($D111,1,1))+1,0)),0))</f>
        <v>0</v>
      </c>
      <c r="R111" s="122" cm="1">
        <f t="array" ref="R111">IF(YEAR(R$16)=$D111, R$59-SUM(_xlfn._xlws.FILTER(R$63:R110,MOD(_xlfn.SEQUENCE(ROWS(R$63:R110)),5)=4)),ROUND(R$59/_xlfn.DAYS(R$16,Q$16)*IF(YEAR(Q$16+1)=$D111,_xlfn.DAYS(DATE($D111,12,31),Q$16)+1,IF(AND(YEAR(Q$16+1)&lt;$D111,$D111&lt;YEAR(R$16)),_xlfn.DAYS(DATE($D111,12,31),DATE($D111,1,1))+1,0)),0))</f>
        <v>0</v>
      </c>
      <c r="S111" s="122" cm="1">
        <f t="array" ref="S111">IF(YEAR(S$16)=$D111, S$59-SUM(_xlfn._xlws.FILTER(S$63:S110,MOD(_xlfn.SEQUENCE(ROWS(S$63:S110)),5)=4)),ROUND(S$59/_xlfn.DAYS(S$16,R$16)*IF(YEAR(R$16+1)=$D111,_xlfn.DAYS(DATE($D111,12,31),R$16)+1,IF(AND(YEAR(R$16+1)&lt;$D111,$D111&lt;YEAR(S$16)),_xlfn.DAYS(DATE($D111,12,31),DATE($D111,1,1))+1,0)),0))</f>
        <v>0</v>
      </c>
      <c r="T111" s="122" cm="1">
        <f t="array" ref="T111">IF(YEAR(T$16)=$D111, T$59-SUM(_xlfn._xlws.FILTER(T$63:T110,MOD(_xlfn.SEQUENCE(ROWS(T$63:T110)),5)=4)),ROUND(T$59/_xlfn.DAYS(T$16,S$16)*IF(YEAR(S$16+1)=$D111,_xlfn.DAYS(DATE($D111,12,31),S$16)+1,IF(AND(YEAR(S$16+1)&lt;$D111,$D111&lt;YEAR(T$16)),_xlfn.DAYS(DATE($D111,12,31),DATE($D111,1,1))+1,0)),0))</f>
        <v>0</v>
      </c>
      <c r="U111" s="122" cm="1">
        <f t="array" ref="U111">IF(YEAR(U$16)=$D111, U$59-SUM(_xlfn._xlws.FILTER(U$63:U110,MOD(_xlfn.SEQUENCE(ROWS(U$63:U110)),5)=4)),ROUND(U$59/_xlfn.DAYS(U$16,T$16)*IF(YEAR(T$16+1)=$D111,_xlfn.DAYS(DATE($D111,12,31),T$16)+1,IF(AND(YEAR(T$16+1)&lt;$D111,$D111&lt;YEAR(U$16)),_xlfn.DAYS(DATE($D111,12,31),DATE($D111,1,1))+1,0)),0))</f>
        <v>0</v>
      </c>
      <c r="V111" s="122" cm="1">
        <f t="array" ref="V111">IF(YEAR(V$16)=$D111, V$59-SUM(_xlfn._xlws.FILTER(V$63:V110,MOD(_xlfn.SEQUENCE(ROWS(V$63:V110)),5)=4)),ROUND(V$59/_xlfn.DAYS(V$16,U$16)*IF(YEAR(U$16+1)=$D111,_xlfn.DAYS(DATE($D111,12,31),U$16)+1,IF(AND(YEAR(U$16+1)&lt;$D111,$D111&lt;YEAR(V$16)),_xlfn.DAYS(DATE($D111,12,31),DATE($D111,1,1))+1,0)),0))</f>
        <v>0</v>
      </c>
      <c r="W111" s="122" cm="1">
        <f t="array" ref="W111">IF(YEAR(W$16)=$D111, W$59-SUM(_xlfn._xlws.FILTER(W$63:W110,MOD(_xlfn.SEQUENCE(ROWS(W$63:W110)),5)=4)),ROUND(W$59/_xlfn.DAYS(W$16,V$16)*IF(YEAR(V$16+1)=$D111,_xlfn.DAYS(DATE($D111,12,31),V$16)+1,IF(AND(YEAR(V$16+1)&lt;$D111,$D111&lt;YEAR(W$16)),_xlfn.DAYS(DATE($D111,12,31),DATE($D111,1,1))+1,0)),0))</f>
        <v>0</v>
      </c>
      <c r="X111" s="122" cm="1">
        <f t="array" ref="X111">IF(YEAR(X$16)=$D111, X$59-SUM(_xlfn._xlws.FILTER(X$63:X110,MOD(_xlfn.SEQUENCE(ROWS(X$63:X110)),5)=4)),ROUND(X$59/_xlfn.DAYS(X$16,W$16)*IF(YEAR(W$16+1)=$D111,_xlfn.DAYS(DATE($D111,12,31),W$16)+1,IF(AND(YEAR(W$16+1)&lt;$D111,$D111&lt;YEAR(X$16)),_xlfn.DAYS(DATE($D111,12,31),DATE($D111,1,1))+1,0)),0))</f>
        <v>0</v>
      </c>
    </row>
    <row r="112" spans="1:24" ht="17" hidden="1" outlineLevel="1" x14ac:dyDescent="0.25">
      <c r="A112" s="5">
        <v>33</v>
      </c>
      <c r="B112" s="129" t="s">
        <v>170</v>
      </c>
      <c r="C112" s="124" t="s">
        <v>171</v>
      </c>
      <c r="D112" s="125">
        <f t="shared" si="48"/>
        <v>2029</v>
      </c>
      <c r="E112" s="126">
        <f>E108-E111</f>
        <v>0</v>
      </c>
      <c r="F112" s="126">
        <f t="shared" ref="F112:X112" si="62">F108-F111</f>
        <v>0</v>
      </c>
      <c r="G112" s="126">
        <f t="shared" si="62"/>
        <v>0</v>
      </c>
      <c r="H112" s="126">
        <f t="shared" si="62"/>
        <v>0</v>
      </c>
      <c r="I112" s="126">
        <f t="shared" si="62"/>
        <v>0</v>
      </c>
      <c r="J112" s="126">
        <f t="shared" si="62"/>
        <v>0</v>
      </c>
      <c r="K112" s="126">
        <f t="shared" si="62"/>
        <v>0</v>
      </c>
      <c r="L112" s="126">
        <f t="shared" si="62"/>
        <v>0</v>
      </c>
      <c r="M112" s="126">
        <f t="shared" si="62"/>
        <v>0</v>
      </c>
      <c r="N112" s="126">
        <f t="shared" si="62"/>
        <v>0</v>
      </c>
      <c r="O112" s="126">
        <f t="shared" si="62"/>
        <v>0</v>
      </c>
      <c r="P112" s="126">
        <f t="shared" si="62"/>
        <v>0</v>
      </c>
      <c r="Q112" s="126">
        <f t="shared" si="62"/>
        <v>0</v>
      </c>
      <c r="R112" s="126">
        <f t="shared" si="62"/>
        <v>0</v>
      </c>
      <c r="S112" s="126">
        <f t="shared" si="62"/>
        <v>0</v>
      </c>
      <c r="T112" s="126">
        <f t="shared" si="62"/>
        <v>0</v>
      </c>
      <c r="U112" s="126">
        <f t="shared" si="62"/>
        <v>0</v>
      </c>
      <c r="V112" s="126">
        <f t="shared" si="62"/>
        <v>0</v>
      </c>
      <c r="W112" s="126">
        <f t="shared" si="62"/>
        <v>0</v>
      </c>
      <c r="X112" s="126">
        <f t="shared" si="62"/>
        <v>0</v>
      </c>
    </row>
    <row r="113" spans="1:24" ht="17" hidden="1" outlineLevel="1" x14ac:dyDescent="0.25">
      <c r="A113" s="5">
        <v>27</v>
      </c>
      <c r="B113" s="37" t="s">
        <v>162</v>
      </c>
      <c r="C113" s="114" t="s">
        <v>163</v>
      </c>
      <c r="D113" s="115">
        <f t="shared" si="48"/>
        <v>2030</v>
      </c>
      <c r="E113" s="116" cm="1">
        <f t="array" ref="E113">IF(YEAR(E$16)=$D113, E$44-SUM(_xlfn._xlws.FILTER(E$63:E112,MOD(_xlfn.SEQUENCE(ROWS(E$63:E112)),5)=1)),ROUND(E$44/_xlfn.DAYS(E$16,D$16)*IF(YEAR(D$16+1)=$D113,_xlfn.DAYS(DATE($D113,12,31),D$16)+1,IF(AND(YEAR(D$16+1)&lt;$D113,$D113&lt;YEAR(E$16)),_xlfn.DAYS(DATE($D113,12,31),DATE($D113,1,1))+1,0)),0))</f>
        <v>0</v>
      </c>
      <c r="F113" s="116" cm="1">
        <f t="array" ref="F113">IF(YEAR(F$16)=$D113, F$44-SUM(_xlfn._xlws.FILTER(F$63:F112,MOD(_xlfn.SEQUENCE(ROWS(F$63:F112)),5)=1)),ROUND(F$44/_xlfn.DAYS(F$16,E$16)*IF(YEAR(E$16+1)=$D113,_xlfn.DAYS(DATE($D113,12,31),E$16)+1,IF(AND(YEAR(E$16+1)&lt;$D113,$D113&lt;YEAR(F$16)),_xlfn.DAYS(DATE($D113,12,31),DATE($D113,1,1))+1,0)),0))</f>
        <v>0</v>
      </c>
      <c r="G113" s="116" cm="1">
        <f t="array" ref="G113">IF(YEAR(G$16)=$D113, G$44-SUM(_xlfn._xlws.FILTER(G$63:G112,MOD(_xlfn.SEQUENCE(ROWS(G$63:G112)),5)=1)),ROUND(G$44/_xlfn.DAYS(G$16,F$16)*IF(YEAR(F$16+1)=$D113,_xlfn.DAYS(DATE($D113,12,31),F$16)+1,IF(AND(YEAR(F$16+1)&lt;$D113,$D113&lt;YEAR(G$16)),_xlfn.DAYS(DATE($D113,12,31),DATE($D113,1,1))+1,0)),0))</f>
        <v>0</v>
      </c>
      <c r="H113" s="116" cm="1">
        <f t="array" ref="H113">IF(YEAR(H$16)=$D113, H$44-SUM(_xlfn._xlws.FILTER(H$63:H112,MOD(_xlfn.SEQUENCE(ROWS(H$63:H112)),5)=1)),ROUND(H$44/_xlfn.DAYS(H$16,G$16)*IF(YEAR(G$16+1)=$D113,_xlfn.DAYS(DATE($D113,12,31),G$16)+1,IF(AND(YEAR(G$16+1)&lt;$D113,$D113&lt;YEAR(H$16)),_xlfn.DAYS(DATE($D113,12,31),DATE($D113,1,1))+1,0)),0))</f>
        <v>0</v>
      </c>
      <c r="I113" s="116" cm="1">
        <f t="array" ref="I113">IF(YEAR(I$16)=$D113, I$44-SUM(_xlfn._xlws.FILTER(I$63:I112,MOD(_xlfn.SEQUENCE(ROWS(I$63:I112)),5)=1)),ROUND(I$44/_xlfn.DAYS(I$16,H$16)*IF(YEAR(H$16+1)=$D113,_xlfn.DAYS(DATE($D113,12,31),H$16)+1,IF(AND(YEAR(H$16+1)&lt;$D113,$D113&lt;YEAR(I$16)),_xlfn.DAYS(DATE($D113,12,31),DATE($D113,1,1))+1,0)),0))</f>
        <v>0</v>
      </c>
      <c r="J113" s="116" cm="1">
        <f t="array" ref="J113">IF(YEAR(J$16)=$D113, J$44-SUM(_xlfn._xlws.FILTER(J$63:J112,MOD(_xlfn.SEQUENCE(ROWS(J$63:J112)),5)=1)),ROUND(J$44/_xlfn.DAYS(J$16,I$16)*IF(YEAR(I$16+1)=$D113,_xlfn.DAYS(DATE($D113,12,31),I$16)+1,IF(AND(YEAR(I$16+1)&lt;$D113,$D113&lt;YEAR(J$16)),_xlfn.DAYS(DATE($D113,12,31),DATE($D113,1,1))+1,0)),0))</f>
        <v>0</v>
      </c>
      <c r="K113" s="116" cm="1">
        <f t="array" ref="K113">IF(YEAR(K$16)=$D113, K$44-SUM(_xlfn._xlws.FILTER(K$63:K112,MOD(_xlfn.SEQUENCE(ROWS(K$63:K112)),5)=1)),ROUND(K$44/_xlfn.DAYS(K$16,J$16)*IF(YEAR(J$16+1)=$D113,_xlfn.DAYS(DATE($D113,12,31),J$16)+1,IF(AND(YEAR(J$16+1)&lt;$D113,$D113&lt;YEAR(K$16)),_xlfn.DAYS(DATE($D113,12,31),DATE($D113,1,1))+1,0)),0))</f>
        <v>0</v>
      </c>
      <c r="L113" s="116" cm="1">
        <f t="array" ref="L113">IF(YEAR(L$16)=$D113, L$44-SUM(_xlfn._xlws.FILTER(L$63:L112,MOD(_xlfn.SEQUENCE(ROWS(L$63:L112)),5)=1)),ROUND(L$44/_xlfn.DAYS(L$16,K$16)*IF(YEAR(K$16+1)=$D113,_xlfn.DAYS(DATE($D113,12,31),K$16)+1,IF(AND(YEAR(K$16+1)&lt;$D113,$D113&lt;YEAR(L$16)),_xlfn.DAYS(DATE($D113,12,31),DATE($D113,1,1))+1,0)),0))</f>
        <v>0</v>
      </c>
      <c r="M113" s="116" cm="1">
        <f t="array" ref="M113">IF(YEAR(M$16)=$D113, M$44-SUM(_xlfn._xlws.FILTER(M$63:M112,MOD(_xlfn.SEQUENCE(ROWS(M$63:M112)),5)=1)),ROUND(M$44/_xlfn.DAYS(M$16,L$16)*IF(YEAR(L$16+1)=$D113,_xlfn.DAYS(DATE($D113,12,31),L$16)+1,IF(AND(YEAR(L$16+1)&lt;$D113,$D113&lt;YEAR(M$16)),_xlfn.DAYS(DATE($D113,12,31),DATE($D113,1,1))+1,0)),0))</f>
        <v>0</v>
      </c>
      <c r="N113" s="116" cm="1">
        <f t="array" ref="N113">IF(YEAR(N$16)=$D113, N$44-SUM(_xlfn._xlws.FILTER(N$63:N112,MOD(_xlfn.SEQUENCE(ROWS(N$63:N112)),5)=1)),ROUND(N$44/_xlfn.DAYS(N$16,M$16)*IF(YEAR(M$16+1)=$D113,_xlfn.DAYS(DATE($D113,12,31),M$16)+1,IF(AND(YEAR(M$16+1)&lt;$D113,$D113&lt;YEAR(N$16)),_xlfn.DAYS(DATE($D113,12,31),DATE($D113,1,1))+1,0)),0))</f>
        <v>12580</v>
      </c>
      <c r="O113" s="116" cm="1">
        <f t="array" ref="O113">IF(YEAR(O$16)=$D113, O$44-SUM(_xlfn._xlws.FILTER(O$63:O112,MOD(_xlfn.SEQUENCE(ROWS(O$63:O112)),5)=1)),ROUND(O$44/_xlfn.DAYS(O$16,N$16)*IF(YEAR(N$16+1)=$D113,_xlfn.DAYS(DATE($D113,12,31),N$16)+1,IF(AND(YEAR(N$16+1)&lt;$D113,$D113&lt;YEAR(O$16)),_xlfn.DAYS(DATE($D113,12,31),DATE($D113,1,1))+1,0)),0))</f>
        <v>5979</v>
      </c>
      <c r="P113" s="116" cm="1">
        <f t="array" ref="P113">IF(YEAR(P$16)=$D113, P$44-SUM(_xlfn._xlws.FILTER(P$63:P112,MOD(_xlfn.SEQUENCE(ROWS(P$63:P112)),5)=1)),ROUND(P$44/_xlfn.DAYS(P$16,O$16)*IF(YEAR(O$16+1)=$D113,_xlfn.DAYS(DATE($D113,12,31),O$16)+1,IF(AND(YEAR(O$16+1)&lt;$D113,$D113&lt;YEAR(P$16)),_xlfn.DAYS(DATE($D113,12,31),DATE($D113,1,1))+1,0)),0))</f>
        <v>0</v>
      </c>
      <c r="Q113" s="116" cm="1">
        <f t="array" ref="Q113">IF(YEAR(Q$16)=$D113, Q$44-SUM(_xlfn._xlws.FILTER(Q$63:Q112,MOD(_xlfn.SEQUENCE(ROWS(Q$63:Q112)),5)=1)),ROUND(Q$44/_xlfn.DAYS(Q$16,P$16)*IF(YEAR(P$16+1)=$D113,_xlfn.DAYS(DATE($D113,12,31),P$16)+1,IF(AND(YEAR(P$16+1)&lt;$D113,$D113&lt;YEAR(Q$16)),_xlfn.DAYS(DATE($D113,12,31),DATE($D113,1,1))+1,0)),0))</f>
        <v>0</v>
      </c>
      <c r="R113" s="116" cm="1">
        <f t="array" ref="R113">IF(YEAR(R$16)=$D113, R$44-SUM(_xlfn._xlws.FILTER(R$63:R112,MOD(_xlfn.SEQUENCE(ROWS(R$63:R112)),5)=1)),ROUND(R$44/_xlfn.DAYS(R$16,Q$16)*IF(YEAR(Q$16+1)=$D113,_xlfn.DAYS(DATE($D113,12,31),Q$16)+1,IF(AND(YEAR(Q$16+1)&lt;$D113,$D113&lt;YEAR(R$16)),_xlfn.DAYS(DATE($D113,12,31),DATE($D113,1,1))+1,0)),0))</f>
        <v>0</v>
      </c>
      <c r="S113" s="116" cm="1">
        <f t="array" ref="S113">IF(YEAR(S$16)=$D113, S$44-SUM(_xlfn._xlws.FILTER(S$63:S112,MOD(_xlfn.SEQUENCE(ROWS(S$63:S112)),5)=1)),ROUND(S$44/_xlfn.DAYS(S$16,R$16)*IF(YEAR(R$16+1)=$D113,_xlfn.DAYS(DATE($D113,12,31),R$16)+1,IF(AND(YEAR(R$16+1)&lt;$D113,$D113&lt;YEAR(S$16)),_xlfn.DAYS(DATE($D113,12,31),DATE($D113,1,1))+1,0)),0))</f>
        <v>0</v>
      </c>
      <c r="T113" s="116" cm="1">
        <f t="array" ref="T113">IF(YEAR(T$16)=$D113, T$44-SUM(_xlfn._xlws.FILTER(T$63:T112,MOD(_xlfn.SEQUENCE(ROWS(T$63:T112)),5)=1)),ROUND(T$44/_xlfn.DAYS(T$16,S$16)*IF(YEAR(S$16+1)=$D113,_xlfn.DAYS(DATE($D113,12,31),S$16)+1,IF(AND(YEAR(S$16+1)&lt;$D113,$D113&lt;YEAR(T$16)),_xlfn.DAYS(DATE($D113,12,31),DATE($D113,1,1))+1,0)),0))</f>
        <v>0</v>
      </c>
      <c r="U113" s="116" cm="1">
        <f t="array" ref="U113">IF(YEAR(U$16)=$D113, U$44-SUM(_xlfn._xlws.FILTER(U$63:U112,MOD(_xlfn.SEQUENCE(ROWS(U$63:U112)),5)=1)),ROUND(U$44/_xlfn.DAYS(U$16,T$16)*IF(YEAR(T$16+1)=$D113,_xlfn.DAYS(DATE($D113,12,31),T$16)+1,IF(AND(YEAR(T$16+1)&lt;$D113,$D113&lt;YEAR(U$16)),_xlfn.DAYS(DATE($D113,12,31),DATE($D113,1,1))+1,0)),0))</f>
        <v>0</v>
      </c>
      <c r="V113" s="116" cm="1">
        <f t="array" ref="V113">IF(YEAR(V$16)=$D113, V$44-SUM(_xlfn._xlws.FILTER(V$63:V112,MOD(_xlfn.SEQUENCE(ROWS(V$63:V112)),5)=1)),ROUND(V$44/_xlfn.DAYS(V$16,U$16)*IF(YEAR(U$16+1)=$D113,_xlfn.DAYS(DATE($D113,12,31),U$16)+1,IF(AND(YEAR(U$16+1)&lt;$D113,$D113&lt;YEAR(V$16)),_xlfn.DAYS(DATE($D113,12,31),DATE($D113,1,1))+1,0)),0))</f>
        <v>0</v>
      </c>
      <c r="W113" s="116" cm="1">
        <f t="array" ref="W113">IF(YEAR(W$16)=$D113, W$44-SUM(_xlfn._xlws.FILTER(W$63:W112,MOD(_xlfn.SEQUENCE(ROWS(W$63:W112)),5)=1)),ROUND(W$44/_xlfn.DAYS(W$16,V$16)*IF(YEAR(V$16+1)=$D113,_xlfn.DAYS(DATE($D113,12,31),V$16)+1,IF(AND(YEAR(V$16+1)&lt;$D113,$D113&lt;YEAR(W$16)),_xlfn.DAYS(DATE($D113,12,31),DATE($D113,1,1))+1,0)),0))</f>
        <v>0</v>
      </c>
      <c r="X113" s="116" cm="1">
        <f t="array" ref="X113">IF(YEAR(X$16)=$D113, X$44-SUM(_xlfn._xlws.FILTER(X$63:X112,MOD(_xlfn.SEQUENCE(ROWS(X$63:X112)),5)=1)),ROUND(X$44/_xlfn.DAYS(X$16,W$16)*IF(YEAR(W$16+1)=$D113,_xlfn.DAYS(DATE($D113,12,31),W$16)+1,IF(AND(YEAR(W$16+1)&lt;$D113,$D113&lt;YEAR(X$16)),_xlfn.DAYS(DATE($D113,12,31),DATE($D113,1,1))+1,0)),0))</f>
        <v>0</v>
      </c>
    </row>
    <row r="114" spans="1:24" ht="17" hidden="1" outlineLevel="1" x14ac:dyDescent="0.25">
      <c r="A114" s="5">
        <v>28</v>
      </c>
      <c r="B114" s="129" t="s">
        <v>164</v>
      </c>
      <c r="C114" s="114" t="s">
        <v>165</v>
      </c>
      <c r="D114" s="115">
        <f t="shared" si="48"/>
        <v>2030</v>
      </c>
      <c r="E114" s="116" cm="1">
        <f t="array" ref="E114">IF(YEAR(E$16)=$D114, E$46-SUM(_xlfn._xlws.FILTER(E$63:E113,MOD(_xlfn.SEQUENCE(ROWS(E$63:E113)),5)=2)),ROUND(E$46/_xlfn.DAYS(E$16,D$16)*IF(YEAR(D$16+1)=$D114,_xlfn.DAYS(DATE($D114,12,31),D$16)+1,IF(AND(YEAR(D$16+1)&lt;$D114,$D114&lt;YEAR(E$16)),_xlfn.DAYS(DATE($D114,12,31),DATE($D114,1,1))+1,0)),0))</f>
        <v>0</v>
      </c>
      <c r="F114" s="116" cm="1">
        <f t="array" ref="F114">IF(YEAR(F$16)=$D114, F$46-SUM(_xlfn._xlws.FILTER(F$63:F113,MOD(_xlfn.SEQUENCE(ROWS(F$63:F113)),5)=2)),ROUND(F$46/_xlfn.DAYS(F$16,E$16)*IF(YEAR(E$16+1)=$D114,_xlfn.DAYS(DATE($D114,12,31),E$16)+1,IF(AND(YEAR(E$16+1)&lt;$D114,$D114&lt;YEAR(F$16)),_xlfn.DAYS(DATE($D114,12,31),DATE($D114,1,1))+1,0)),0))</f>
        <v>0</v>
      </c>
      <c r="G114" s="116" cm="1">
        <f t="array" ref="G114">IF(YEAR(G$16)=$D114, G$46-SUM(_xlfn._xlws.FILTER(G$63:G113,MOD(_xlfn.SEQUENCE(ROWS(G$63:G113)),5)=2)),ROUND(G$46/_xlfn.DAYS(G$16,F$16)*IF(YEAR(F$16+1)=$D114,_xlfn.DAYS(DATE($D114,12,31),F$16)+1,IF(AND(YEAR(F$16+1)&lt;$D114,$D114&lt;YEAR(G$16)),_xlfn.DAYS(DATE($D114,12,31),DATE($D114,1,1))+1,0)),0))</f>
        <v>0</v>
      </c>
      <c r="H114" s="116" cm="1">
        <f t="array" ref="H114">IF(YEAR(H$16)=$D114, H$46-SUM(_xlfn._xlws.FILTER(H$63:H113,MOD(_xlfn.SEQUENCE(ROWS(H$63:H113)),5)=2)),ROUND(H$46/_xlfn.DAYS(H$16,G$16)*IF(YEAR(G$16+1)=$D114,_xlfn.DAYS(DATE($D114,12,31),G$16)+1,IF(AND(YEAR(G$16+1)&lt;$D114,$D114&lt;YEAR(H$16)),_xlfn.DAYS(DATE($D114,12,31),DATE($D114,1,1))+1,0)),0))</f>
        <v>0</v>
      </c>
      <c r="I114" s="116" cm="1">
        <f t="array" ref="I114">IF(YEAR(I$16)=$D114, I$46-SUM(_xlfn._xlws.FILTER(I$63:I113,MOD(_xlfn.SEQUENCE(ROWS(I$63:I113)),5)=2)),ROUND(I$46/_xlfn.DAYS(I$16,H$16)*IF(YEAR(H$16+1)=$D114,_xlfn.DAYS(DATE($D114,12,31),H$16)+1,IF(AND(YEAR(H$16+1)&lt;$D114,$D114&lt;YEAR(I$16)),_xlfn.DAYS(DATE($D114,12,31),DATE($D114,1,1))+1,0)),0))</f>
        <v>0</v>
      </c>
      <c r="J114" s="116" cm="1">
        <f t="array" ref="J114">IF(YEAR(J$16)=$D114, J$46-SUM(_xlfn._xlws.FILTER(J$63:J113,MOD(_xlfn.SEQUENCE(ROWS(J$63:J113)),5)=2)),ROUND(J$46/_xlfn.DAYS(J$16,I$16)*IF(YEAR(I$16+1)=$D114,_xlfn.DAYS(DATE($D114,12,31),I$16)+1,IF(AND(YEAR(I$16+1)&lt;$D114,$D114&lt;YEAR(J$16)),_xlfn.DAYS(DATE($D114,12,31),DATE($D114,1,1))+1,0)),0))</f>
        <v>0</v>
      </c>
      <c r="K114" s="116" cm="1">
        <f t="array" ref="K114">IF(YEAR(K$16)=$D114, K$46-SUM(_xlfn._xlws.FILTER(K$63:K113,MOD(_xlfn.SEQUENCE(ROWS(K$63:K113)),5)=2)),ROUND(K$46/_xlfn.DAYS(K$16,J$16)*IF(YEAR(J$16+1)=$D114,_xlfn.DAYS(DATE($D114,12,31),J$16)+1,IF(AND(YEAR(J$16+1)&lt;$D114,$D114&lt;YEAR(K$16)),_xlfn.DAYS(DATE($D114,12,31),DATE($D114,1,1))+1,0)),0))</f>
        <v>0</v>
      </c>
      <c r="L114" s="116" cm="1">
        <f t="array" ref="L114">IF(YEAR(L$16)=$D114, L$46-SUM(_xlfn._xlws.FILTER(L$63:L113,MOD(_xlfn.SEQUENCE(ROWS(L$63:L113)),5)=2)),ROUND(L$46/_xlfn.DAYS(L$16,K$16)*IF(YEAR(K$16+1)=$D114,_xlfn.DAYS(DATE($D114,12,31),K$16)+1,IF(AND(YEAR(K$16+1)&lt;$D114,$D114&lt;YEAR(L$16)),_xlfn.DAYS(DATE($D114,12,31),DATE($D114,1,1))+1,0)),0))</f>
        <v>0</v>
      </c>
      <c r="M114" s="116" cm="1">
        <f t="array" ref="M114">IF(YEAR(M$16)=$D114, M$46-SUM(_xlfn._xlws.FILTER(M$63:M113,MOD(_xlfn.SEQUENCE(ROWS(M$63:M113)),5)=2)),ROUND(M$46/_xlfn.DAYS(M$16,L$16)*IF(YEAR(L$16+1)=$D114,_xlfn.DAYS(DATE($D114,12,31),L$16)+1,IF(AND(YEAR(L$16+1)&lt;$D114,$D114&lt;YEAR(M$16)),_xlfn.DAYS(DATE($D114,12,31),DATE($D114,1,1))+1,0)),0))</f>
        <v>0</v>
      </c>
      <c r="N114" s="116" cm="1">
        <f t="array" ref="N114">IF(YEAR(N$16)=$D114, N$46-SUM(_xlfn._xlws.FILTER(N$63:N113,MOD(_xlfn.SEQUENCE(ROWS(N$63:N113)),5)=2)),ROUND(N$46/_xlfn.DAYS(N$16,M$16)*IF(YEAR(M$16+1)=$D114,_xlfn.DAYS(DATE($D114,12,31),M$16)+1,IF(AND(YEAR(M$16+1)&lt;$D114,$D114&lt;YEAR(N$16)),_xlfn.DAYS(DATE($D114,12,31),DATE($D114,1,1))+1,0)),0))</f>
        <v>1888</v>
      </c>
      <c r="O114" s="116" cm="1">
        <f t="array" ref="O114">IF(YEAR(O$16)=$D114, O$46-SUM(_xlfn._xlws.FILTER(O$63:O113,MOD(_xlfn.SEQUENCE(ROWS(O$63:O113)),5)=2)),ROUND(O$46/_xlfn.DAYS(O$16,N$16)*IF(YEAR(N$16+1)=$D114,_xlfn.DAYS(DATE($D114,12,31),N$16)+1,IF(AND(YEAR(N$16+1)&lt;$D114,$D114&lt;YEAR(O$16)),_xlfn.DAYS(DATE($D114,12,31),DATE($D114,1,1))+1,0)),0))</f>
        <v>897</v>
      </c>
      <c r="P114" s="116" cm="1">
        <f t="array" ref="P114">IF(YEAR(P$16)=$D114, P$46-SUM(_xlfn._xlws.FILTER(P$63:P113,MOD(_xlfn.SEQUENCE(ROWS(P$63:P113)),5)=2)),ROUND(P$46/_xlfn.DAYS(P$16,O$16)*IF(YEAR(O$16+1)=$D114,_xlfn.DAYS(DATE($D114,12,31),O$16)+1,IF(AND(YEAR(O$16+1)&lt;$D114,$D114&lt;YEAR(P$16)),_xlfn.DAYS(DATE($D114,12,31),DATE($D114,1,1))+1,0)),0))</f>
        <v>0</v>
      </c>
      <c r="Q114" s="116" cm="1">
        <f t="array" ref="Q114">IF(YEAR(Q$16)=$D114, Q$46-SUM(_xlfn._xlws.FILTER(Q$63:Q113,MOD(_xlfn.SEQUENCE(ROWS(Q$63:Q113)),5)=2)),ROUND(Q$46/_xlfn.DAYS(Q$16,P$16)*IF(YEAR(P$16+1)=$D114,_xlfn.DAYS(DATE($D114,12,31),P$16)+1,IF(AND(YEAR(P$16+1)&lt;$D114,$D114&lt;YEAR(Q$16)),_xlfn.DAYS(DATE($D114,12,31),DATE($D114,1,1))+1,0)),0))</f>
        <v>0</v>
      </c>
      <c r="R114" s="116" cm="1">
        <f t="array" ref="R114">IF(YEAR(R$16)=$D114, R$46-SUM(_xlfn._xlws.FILTER(R$63:R113,MOD(_xlfn.SEQUENCE(ROWS(R$63:R113)),5)=2)),ROUND(R$46/_xlfn.DAYS(R$16,Q$16)*IF(YEAR(Q$16+1)=$D114,_xlfn.DAYS(DATE($D114,12,31),Q$16)+1,IF(AND(YEAR(Q$16+1)&lt;$D114,$D114&lt;YEAR(R$16)),_xlfn.DAYS(DATE($D114,12,31),DATE($D114,1,1))+1,0)),0))</f>
        <v>0</v>
      </c>
      <c r="S114" s="116" cm="1">
        <f t="array" ref="S114">IF(YEAR(S$16)=$D114, S$46-SUM(_xlfn._xlws.FILTER(S$63:S113,MOD(_xlfn.SEQUENCE(ROWS(S$63:S113)),5)=2)),ROUND(S$46/_xlfn.DAYS(S$16,R$16)*IF(YEAR(R$16+1)=$D114,_xlfn.DAYS(DATE($D114,12,31),R$16)+1,IF(AND(YEAR(R$16+1)&lt;$D114,$D114&lt;YEAR(S$16)),_xlfn.DAYS(DATE($D114,12,31),DATE($D114,1,1))+1,0)),0))</f>
        <v>0</v>
      </c>
      <c r="T114" s="116" cm="1">
        <f t="array" ref="T114">IF(YEAR(T$16)=$D114, T$46-SUM(_xlfn._xlws.FILTER(T$63:T113,MOD(_xlfn.SEQUENCE(ROWS(T$63:T113)),5)=2)),ROUND(T$46/_xlfn.DAYS(T$16,S$16)*IF(YEAR(S$16+1)=$D114,_xlfn.DAYS(DATE($D114,12,31),S$16)+1,IF(AND(YEAR(S$16+1)&lt;$D114,$D114&lt;YEAR(T$16)),_xlfn.DAYS(DATE($D114,12,31),DATE($D114,1,1))+1,0)),0))</f>
        <v>0</v>
      </c>
      <c r="U114" s="116" cm="1">
        <f t="array" ref="U114">IF(YEAR(U$16)=$D114, U$46-SUM(_xlfn._xlws.FILTER(U$63:U113,MOD(_xlfn.SEQUENCE(ROWS(U$63:U113)),5)=2)),ROUND(U$46/_xlfn.DAYS(U$16,T$16)*IF(YEAR(T$16+1)=$D114,_xlfn.DAYS(DATE($D114,12,31),T$16)+1,IF(AND(YEAR(T$16+1)&lt;$D114,$D114&lt;YEAR(U$16)),_xlfn.DAYS(DATE($D114,12,31),DATE($D114,1,1))+1,0)),0))</f>
        <v>0</v>
      </c>
      <c r="V114" s="116" cm="1">
        <f t="array" ref="V114">IF(YEAR(V$16)=$D114, V$46-SUM(_xlfn._xlws.FILTER(V$63:V113,MOD(_xlfn.SEQUENCE(ROWS(V$63:V113)),5)=2)),ROUND(V$46/_xlfn.DAYS(V$16,U$16)*IF(YEAR(U$16+1)=$D114,_xlfn.DAYS(DATE($D114,12,31),U$16)+1,IF(AND(YEAR(U$16+1)&lt;$D114,$D114&lt;YEAR(V$16)),_xlfn.DAYS(DATE($D114,12,31),DATE($D114,1,1))+1,0)),0))</f>
        <v>0</v>
      </c>
      <c r="W114" s="116" cm="1">
        <f t="array" ref="W114">IF(YEAR(W$16)=$D114, W$46-SUM(_xlfn._xlws.FILTER(W$63:W113,MOD(_xlfn.SEQUENCE(ROWS(W$63:W113)),5)=2)),ROUND(W$46/_xlfn.DAYS(W$16,V$16)*IF(YEAR(V$16+1)=$D114,_xlfn.DAYS(DATE($D114,12,31),V$16)+1,IF(AND(YEAR(V$16+1)&lt;$D114,$D114&lt;YEAR(W$16)),_xlfn.DAYS(DATE($D114,12,31),DATE($D114,1,1))+1,0)),0))</f>
        <v>0</v>
      </c>
      <c r="X114" s="116" cm="1">
        <f t="array" ref="X114">IF(YEAR(X$16)=$D114, X$46-SUM(_xlfn._xlws.FILTER(X$63:X113,MOD(_xlfn.SEQUENCE(ROWS(X$63:X113)),5)=2)),ROUND(X$46/_xlfn.DAYS(X$16,W$16)*IF(YEAR(W$16+1)=$D114,_xlfn.DAYS(DATE($D114,12,31),W$16)+1,IF(AND(YEAR(W$16+1)&lt;$D114,$D114&lt;YEAR(X$16)),_xlfn.DAYS(DATE($D114,12,31),DATE($D114,1,1))+1,0)),0))</f>
        <v>0</v>
      </c>
    </row>
    <row r="115" spans="1:24" ht="17" hidden="1" outlineLevel="1" x14ac:dyDescent="0.25">
      <c r="A115" s="5">
        <v>29</v>
      </c>
      <c r="B115" s="129" t="s">
        <v>166</v>
      </c>
      <c r="C115" s="114" t="s">
        <v>167</v>
      </c>
      <c r="D115" s="115">
        <f t="shared" si="48"/>
        <v>2030</v>
      </c>
      <c r="E115" s="116">
        <f>E113-E114</f>
        <v>0</v>
      </c>
      <c r="F115" s="116">
        <f t="shared" ref="F115:X115" si="63">F113-F114</f>
        <v>0</v>
      </c>
      <c r="G115" s="116">
        <f t="shared" si="63"/>
        <v>0</v>
      </c>
      <c r="H115" s="116">
        <f t="shared" si="63"/>
        <v>0</v>
      </c>
      <c r="I115" s="116">
        <f t="shared" si="63"/>
        <v>0</v>
      </c>
      <c r="J115" s="116">
        <f t="shared" si="63"/>
        <v>0</v>
      </c>
      <c r="K115" s="116">
        <f t="shared" si="63"/>
        <v>0</v>
      </c>
      <c r="L115" s="116">
        <f t="shared" si="63"/>
        <v>0</v>
      </c>
      <c r="M115" s="116">
        <f t="shared" si="63"/>
        <v>0</v>
      </c>
      <c r="N115" s="116">
        <f t="shared" si="63"/>
        <v>10692</v>
      </c>
      <c r="O115" s="116">
        <f t="shared" si="63"/>
        <v>5082</v>
      </c>
      <c r="P115" s="116">
        <f t="shared" si="63"/>
        <v>0</v>
      </c>
      <c r="Q115" s="116">
        <f t="shared" si="63"/>
        <v>0</v>
      </c>
      <c r="R115" s="116">
        <f t="shared" si="63"/>
        <v>0</v>
      </c>
      <c r="S115" s="116">
        <f t="shared" si="63"/>
        <v>0</v>
      </c>
      <c r="T115" s="116">
        <f t="shared" si="63"/>
        <v>0</v>
      </c>
      <c r="U115" s="116">
        <f t="shared" si="63"/>
        <v>0</v>
      </c>
      <c r="V115" s="116">
        <f t="shared" si="63"/>
        <v>0</v>
      </c>
      <c r="W115" s="116">
        <f t="shared" si="63"/>
        <v>0</v>
      </c>
      <c r="X115" s="116">
        <f t="shared" si="63"/>
        <v>0</v>
      </c>
    </row>
    <row r="116" spans="1:24" ht="17" hidden="1" outlineLevel="1" x14ac:dyDescent="0.25">
      <c r="A116" s="5">
        <v>31</v>
      </c>
      <c r="B116" s="129" t="s">
        <v>168</v>
      </c>
      <c r="C116" s="114" t="s">
        <v>169</v>
      </c>
      <c r="D116" s="115">
        <f t="shared" si="48"/>
        <v>2030</v>
      </c>
      <c r="E116" s="116" cm="1">
        <f t="array" ref="E116">IF(YEAR(E$16)=$D116, E$59-SUM(_xlfn._xlws.FILTER(E$63:E115,MOD(_xlfn.SEQUENCE(ROWS(E$63:E115)),5)=4)),ROUND(E$59/_xlfn.DAYS(E$16,D$16)*IF(YEAR(D$16+1)=$D116,_xlfn.DAYS(DATE($D116,12,31),D$16)+1,IF(AND(YEAR(D$16+1)&lt;$D116,$D116&lt;YEAR(E$16)),_xlfn.DAYS(DATE($D116,12,31),DATE($D116,1,1))+1,0)),0))</f>
        <v>0</v>
      </c>
      <c r="F116" s="116" cm="1">
        <f t="array" ref="F116">IF(YEAR(F$16)=$D116, F$59-SUM(_xlfn._xlws.FILTER(F$63:F115,MOD(_xlfn.SEQUENCE(ROWS(F$63:F115)),5)=4)),ROUND(F$59/_xlfn.DAYS(F$16,E$16)*IF(YEAR(E$16+1)=$D116,_xlfn.DAYS(DATE($D116,12,31),E$16)+1,IF(AND(YEAR(E$16+1)&lt;$D116,$D116&lt;YEAR(F$16)),_xlfn.DAYS(DATE($D116,12,31),DATE($D116,1,1))+1,0)),0))</f>
        <v>0</v>
      </c>
      <c r="G116" s="116" cm="1">
        <f t="array" ref="G116">IF(YEAR(G$16)=$D116, G$59-SUM(_xlfn._xlws.FILTER(G$63:G115,MOD(_xlfn.SEQUENCE(ROWS(G$63:G115)),5)=4)),ROUND(G$59/_xlfn.DAYS(G$16,F$16)*IF(YEAR(F$16+1)=$D116,_xlfn.DAYS(DATE($D116,12,31),F$16)+1,IF(AND(YEAR(F$16+1)&lt;$D116,$D116&lt;YEAR(G$16)),_xlfn.DAYS(DATE($D116,12,31),DATE($D116,1,1))+1,0)),0))</f>
        <v>0</v>
      </c>
      <c r="H116" s="116" cm="1">
        <f t="array" ref="H116">IF(YEAR(H$16)=$D116, H$59-SUM(_xlfn._xlws.FILTER(H$63:H115,MOD(_xlfn.SEQUENCE(ROWS(H$63:H115)),5)=4)),ROUND(H$59/_xlfn.DAYS(H$16,G$16)*IF(YEAR(G$16+1)=$D116,_xlfn.DAYS(DATE($D116,12,31),G$16)+1,IF(AND(YEAR(G$16+1)&lt;$D116,$D116&lt;YEAR(H$16)),_xlfn.DAYS(DATE($D116,12,31),DATE($D116,1,1))+1,0)),0))</f>
        <v>0</v>
      </c>
      <c r="I116" s="116" cm="1">
        <f t="array" ref="I116">IF(YEAR(I$16)=$D116, I$59-SUM(_xlfn._xlws.FILTER(I$63:I115,MOD(_xlfn.SEQUENCE(ROWS(I$63:I115)),5)=4)),ROUND(I$59/_xlfn.DAYS(I$16,H$16)*IF(YEAR(H$16+1)=$D116,_xlfn.DAYS(DATE($D116,12,31),H$16)+1,IF(AND(YEAR(H$16+1)&lt;$D116,$D116&lt;YEAR(I$16)),_xlfn.DAYS(DATE($D116,12,31),DATE($D116,1,1))+1,0)),0))</f>
        <v>0</v>
      </c>
      <c r="J116" s="116" cm="1">
        <f t="array" ref="J116">IF(YEAR(J$16)=$D116, J$59-SUM(_xlfn._xlws.FILTER(J$63:J115,MOD(_xlfn.SEQUENCE(ROWS(J$63:J115)),5)=4)),ROUND(J$59/_xlfn.DAYS(J$16,I$16)*IF(YEAR(I$16+1)=$D116,_xlfn.DAYS(DATE($D116,12,31),I$16)+1,IF(AND(YEAR(I$16+1)&lt;$D116,$D116&lt;YEAR(J$16)),_xlfn.DAYS(DATE($D116,12,31),DATE($D116,1,1))+1,0)),0))</f>
        <v>0</v>
      </c>
      <c r="K116" s="116" cm="1">
        <f t="array" ref="K116">IF(YEAR(K$16)=$D116, K$59-SUM(_xlfn._xlws.FILTER(K$63:K115,MOD(_xlfn.SEQUENCE(ROWS(K$63:K115)),5)=4)),ROUND(K$59/_xlfn.DAYS(K$16,J$16)*IF(YEAR(J$16+1)=$D116,_xlfn.DAYS(DATE($D116,12,31),J$16)+1,IF(AND(YEAR(J$16+1)&lt;$D116,$D116&lt;YEAR(K$16)),_xlfn.DAYS(DATE($D116,12,31),DATE($D116,1,1))+1,0)),0))</f>
        <v>0</v>
      </c>
      <c r="L116" s="116" cm="1">
        <f t="array" ref="L116">IF(YEAR(L$16)=$D116, L$59-SUM(_xlfn._xlws.FILTER(L$63:L115,MOD(_xlfn.SEQUENCE(ROWS(L$63:L115)),5)=4)),ROUND(L$59/_xlfn.DAYS(L$16,K$16)*IF(YEAR(K$16+1)=$D116,_xlfn.DAYS(DATE($D116,12,31),K$16)+1,IF(AND(YEAR(K$16+1)&lt;$D116,$D116&lt;YEAR(L$16)),_xlfn.DAYS(DATE($D116,12,31),DATE($D116,1,1))+1,0)),0))</f>
        <v>0</v>
      </c>
      <c r="M116" s="116" cm="1">
        <f t="array" ref="M116">IF(YEAR(M$16)=$D116, M$59-SUM(_xlfn._xlws.FILTER(M$63:M115,MOD(_xlfn.SEQUENCE(ROWS(M$63:M115)),5)=4)),ROUND(M$59/_xlfn.DAYS(M$16,L$16)*IF(YEAR(L$16+1)=$D116,_xlfn.DAYS(DATE($D116,12,31),L$16)+1,IF(AND(YEAR(L$16+1)&lt;$D116,$D116&lt;YEAR(M$16)),_xlfn.DAYS(DATE($D116,12,31),DATE($D116,1,1))+1,0)),0))</f>
        <v>0</v>
      </c>
      <c r="N116" s="116" cm="1">
        <f t="array" ref="N116">IF(YEAR(N$16)=$D116, N$59-SUM(_xlfn._xlws.FILTER(N$63:N115,MOD(_xlfn.SEQUENCE(ROWS(N$63:N115)),5)=4)),ROUND(N$59/_xlfn.DAYS(N$16,M$16)*IF(YEAR(M$16+1)=$D116,_xlfn.DAYS(DATE($D116,12,31),M$16)+1,IF(AND(YEAR(M$16+1)&lt;$D116,$D116&lt;YEAR(N$16)),_xlfn.DAYS(DATE($D116,12,31),DATE($D116,1,1))+1,0)),0))</f>
        <v>12580</v>
      </c>
      <c r="O116" s="116" cm="1">
        <f t="array" ref="O116">IF(YEAR(O$16)=$D116, O$59-SUM(_xlfn._xlws.FILTER(O$63:O115,MOD(_xlfn.SEQUENCE(ROWS(O$63:O115)),5)=4)),ROUND(O$59/_xlfn.DAYS(O$16,N$16)*IF(YEAR(N$16+1)=$D116,_xlfn.DAYS(DATE($D116,12,31),N$16)+1,IF(AND(YEAR(N$16+1)&lt;$D116,$D116&lt;YEAR(O$16)),_xlfn.DAYS(DATE($D116,12,31),DATE($D116,1,1))+1,0)),0))</f>
        <v>5979</v>
      </c>
      <c r="P116" s="116" cm="1">
        <f t="array" ref="P116">IF(YEAR(P$16)=$D116, P$59-SUM(_xlfn._xlws.FILTER(P$63:P115,MOD(_xlfn.SEQUENCE(ROWS(P$63:P115)),5)=4)),ROUND(P$59/_xlfn.DAYS(P$16,O$16)*IF(YEAR(O$16+1)=$D116,_xlfn.DAYS(DATE($D116,12,31),O$16)+1,IF(AND(YEAR(O$16+1)&lt;$D116,$D116&lt;YEAR(P$16)),_xlfn.DAYS(DATE($D116,12,31),DATE($D116,1,1))+1,0)),0))</f>
        <v>0</v>
      </c>
      <c r="Q116" s="116" cm="1">
        <f t="array" ref="Q116">IF(YEAR(Q$16)=$D116, Q$59-SUM(_xlfn._xlws.FILTER(Q$63:Q115,MOD(_xlfn.SEQUENCE(ROWS(Q$63:Q115)),5)=4)),ROUND(Q$59/_xlfn.DAYS(Q$16,P$16)*IF(YEAR(P$16+1)=$D116,_xlfn.DAYS(DATE($D116,12,31),P$16)+1,IF(AND(YEAR(P$16+1)&lt;$D116,$D116&lt;YEAR(Q$16)),_xlfn.DAYS(DATE($D116,12,31),DATE($D116,1,1))+1,0)),0))</f>
        <v>0</v>
      </c>
      <c r="R116" s="116" cm="1">
        <f t="array" ref="R116">IF(YEAR(R$16)=$D116, R$59-SUM(_xlfn._xlws.FILTER(R$63:R115,MOD(_xlfn.SEQUENCE(ROWS(R$63:R115)),5)=4)),ROUND(R$59/_xlfn.DAYS(R$16,Q$16)*IF(YEAR(Q$16+1)=$D116,_xlfn.DAYS(DATE($D116,12,31),Q$16)+1,IF(AND(YEAR(Q$16+1)&lt;$D116,$D116&lt;YEAR(R$16)),_xlfn.DAYS(DATE($D116,12,31),DATE($D116,1,1))+1,0)),0))</f>
        <v>0</v>
      </c>
      <c r="S116" s="116" cm="1">
        <f t="array" ref="S116">IF(YEAR(S$16)=$D116, S$59-SUM(_xlfn._xlws.FILTER(S$63:S115,MOD(_xlfn.SEQUENCE(ROWS(S$63:S115)),5)=4)),ROUND(S$59/_xlfn.DAYS(S$16,R$16)*IF(YEAR(R$16+1)=$D116,_xlfn.DAYS(DATE($D116,12,31),R$16)+1,IF(AND(YEAR(R$16+1)&lt;$D116,$D116&lt;YEAR(S$16)),_xlfn.DAYS(DATE($D116,12,31),DATE($D116,1,1))+1,0)),0))</f>
        <v>0</v>
      </c>
      <c r="T116" s="116" cm="1">
        <f t="array" ref="T116">IF(YEAR(T$16)=$D116, T$59-SUM(_xlfn._xlws.FILTER(T$63:T115,MOD(_xlfn.SEQUENCE(ROWS(T$63:T115)),5)=4)),ROUND(T$59/_xlfn.DAYS(T$16,S$16)*IF(YEAR(S$16+1)=$D116,_xlfn.DAYS(DATE($D116,12,31),S$16)+1,IF(AND(YEAR(S$16+1)&lt;$D116,$D116&lt;YEAR(T$16)),_xlfn.DAYS(DATE($D116,12,31),DATE($D116,1,1))+1,0)),0))</f>
        <v>0</v>
      </c>
      <c r="U116" s="116" cm="1">
        <f t="array" ref="U116">IF(YEAR(U$16)=$D116, U$59-SUM(_xlfn._xlws.FILTER(U$63:U115,MOD(_xlfn.SEQUENCE(ROWS(U$63:U115)),5)=4)),ROUND(U$59/_xlfn.DAYS(U$16,T$16)*IF(YEAR(T$16+1)=$D116,_xlfn.DAYS(DATE($D116,12,31),T$16)+1,IF(AND(YEAR(T$16+1)&lt;$D116,$D116&lt;YEAR(U$16)),_xlfn.DAYS(DATE($D116,12,31),DATE($D116,1,1))+1,0)),0))</f>
        <v>0</v>
      </c>
      <c r="V116" s="116" cm="1">
        <f t="array" ref="V116">IF(YEAR(V$16)=$D116, V$59-SUM(_xlfn._xlws.FILTER(V$63:V115,MOD(_xlfn.SEQUENCE(ROWS(V$63:V115)),5)=4)),ROUND(V$59/_xlfn.DAYS(V$16,U$16)*IF(YEAR(U$16+1)=$D116,_xlfn.DAYS(DATE($D116,12,31),U$16)+1,IF(AND(YEAR(U$16+1)&lt;$D116,$D116&lt;YEAR(V$16)),_xlfn.DAYS(DATE($D116,12,31),DATE($D116,1,1))+1,0)),0))</f>
        <v>0</v>
      </c>
      <c r="W116" s="116" cm="1">
        <f t="array" ref="W116">IF(YEAR(W$16)=$D116, W$59-SUM(_xlfn._xlws.FILTER(W$63:W115,MOD(_xlfn.SEQUENCE(ROWS(W$63:W115)),5)=4)),ROUND(W$59/_xlfn.DAYS(W$16,V$16)*IF(YEAR(V$16+1)=$D116,_xlfn.DAYS(DATE($D116,12,31),V$16)+1,IF(AND(YEAR(V$16+1)&lt;$D116,$D116&lt;YEAR(W$16)),_xlfn.DAYS(DATE($D116,12,31),DATE($D116,1,1))+1,0)),0))</f>
        <v>0</v>
      </c>
      <c r="X116" s="116" cm="1">
        <f t="array" ref="X116">IF(YEAR(X$16)=$D116, X$59-SUM(_xlfn._xlws.FILTER(X$63:X115,MOD(_xlfn.SEQUENCE(ROWS(X$63:X115)),5)=4)),ROUND(X$59/_xlfn.DAYS(X$16,W$16)*IF(YEAR(W$16+1)=$D116,_xlfn.DAYS(DATE($D116,12,31),W$16)+1,IF(AND(YEAR(W$16+1)&lt;$D116,$D116&lt;YEAR(X$16)),_xlfn.DAYS(DATE($D116,12,31),DATE($D116,1,1))+1,0)),0))</f>
        <v>0</v>
      </c>
    </row>
    <row r="117" spans="1:24" ht="17" hidden="1" outlineLevel="1" x14ac:dyDescent="0.25">
      <c r="A117" s="5">
        <v>33</v>
      </c>
      <c r="B117" s="129" t="s">
        <v>170</v>
      </c>
      <c r="C117" s="117" t="s">
        <v>171</v>
      </c>
      <c r="D117" s="118">
        <f t="shared" si="48"/>
        <v>2030</v>
      </c>
      <c r="E117" s="119">
        <f>E113-E116</f>
        <v>0</v>
      </c>
      <c r="F117" s="119">
        <f t="shared" ref="F117:X117" si="64">F113-F116</f>
        <v>0</v>
      </c>
      <c r="G117" s="119">
        <f t="shared" si="64"/>
        <v>0</v>
      </c>
      <c r="H117" s="119">
        <f t="shared" si="64"/>
        <v>0</v>
      </c>
      <c r="I117" s="119">
        <f t="shared" si="64"/>
        <v>0</v>
      </c>
      <c r="J117" s="119">
        <f t="shared" si="64"/>
        <v>0</v>
      </c>
      <c r="K117" s="119">
        <f t="shared" si="64"/>
        <v>0</v>
      </c>
      <c r="L117" s="119">
        <f t="shared" si="64"/>
        <v>0</v>
      </c>
      <c r="M117" s="119">
        <f t="shared" si="64"/>
        <v>0</v>
      </c>
      <c r="N117" s="119">
        <f t="shared" si="64"/>
        <v>0</v>
      </c>
      <c r="O117" s="119">
        <f t="shared" si="64"/>
        <v>0</v>
      </c>
      <c r="P117" s="119">
        <f t="shared" si="64"/>
        <v>0</v>
      </c>
      <c r="Q117" s="119">
        <f t="shared" si="64"/>
        <v>0</v>
      </c>
      <c r="R117" s="119">
        <f t="shared" si="64"/>
        <v>0</v>
      </c>
      <c r="S117" s="119">
        <f t="shared" si="64"/>
        <v>0</v>
      </c>
      <c r="T117" s="119">
        <f t="shared" si="64"/>
        <v>0</v>
      </c>
      <c r="U117" s="119">
        <f t="shared" si="64"/>
        <v>0</v>
      </c>
      <c r="V117" s="119">
        <f t="shared" si="64"/>
        <v>0</v>
      </c>
      <c r="W117" s="119">
        <f t="shared" si="64"/>
        <v>0</v>
      </c>
      <c r="X117" s="119">
        <f t="shared" si="64"/>
        <v>0</v>
      </c>
    </row>
    <row r="118" spans="1:24" ht="17" hidden="1" outlineLevel="1" x14ac:dyDescent="0.25">
      <c r="A118" s="5">
        <v>27</v>
      </c>
      <c r="B118" s="37" t="s">
        <v>162</v>
      </c>
      <c r="C118" s="120" t="s">
        <v>163</v>
      </c>
      <c r="D118" s="121">
        <f t="shared" si="48"/>
        <v>2031</v>
      </c>
      <c r="E118" s="122" cm="1">
        <f t="array" ref="E118">IF(YEAR(E$16)=$D118, E$44-SUM(_xlfn._xlws.FILTER(E$63:E117,MOD(_xlfn.SEQUENCE(ROWS(E$63:E117)),5)=1)),ROUND(E$44/_xlfn.DAYS(E$16,D$16)*IF(YEAR(D$16+1)=$D118,_xlfn.DAYS(DATE($D118,12,31),D$16)+1,IF(AND(YEAR(D$16+1)&lt;$D118,$D118&lt;YEAR(E$16)),_xlfn.DAYS(DATE($D118,12,31),DATE($D118,1,1))+1,0)),0))</f>
        <v>0</v>
      </c>
      <c r="F118" s="122" cm="1">
        <f t="array" ref="F118">IF(YEAR(F$16)=$D118, F$44-SUM(_xlfn._xlws.FILTER(F$63:F117,MOD(_xlfn.SEQUENCE(ROWS(F$63:F117)),5)=1)),ROUND(F$44/_xlfn.DAYS(F$16,E$16)*IF(YEAR(E$16+1)=$D118,_xlfn.DAYS(DATE($D118,12,31),E$16)+1,IF(AND(YEAR(E$16+1)&lt;$D118,$D118&lt;YEAR(F$16)),_xlfn.DAYS(DATE($D118,12,31),DATE($D118,1,1))+1,0)),0))</f>
        <v>0</v>
      </c>
      <c r="G118" s="122" cm="1">
        <f t="array" ref="G118">IF(YEAR(G$16)=$D118, G$44-SUM(_xlfn._xlws.FILTER(G$63:G117,MOD(_xlfn.SEQUENCE(ROWS(G$63:G117)),5)=1)),ROUND(G$44/_xlfn.DAYS(G$16,F$16)*IF(YEAR(F$16+1)=$D118,_xlfn.DAYS(DATE($D118,12,31),F$16)+1,IF(AND(YEAR(F$16+1)&lt;$D118,$D118&lt;YEAR(G$16)),_xlfn.DAYS(DATE($D118,12,31),DATE($D118,1,1))+1,0)),0))</f>
        <v>0</v>
      </c>
      <c r="H118" s="122" cm="1">
        <f t="array" ref="H118">IF(YEAR(H$16)=$D118, H$44-SUM(_xlfn._xlws.FILTER(H$63:H117,MOD(_xlfn.SEQUENCE(ROWS(H$63:H117)),5)=1)),ROUND(H$44/_xlfn.DAYS(H$16,G$16)*IF(YEAR(G$16+1)=$D118,_xlfn.DAYS(DATE($D118,12,31),G$16)+1,IF(AND(YEAR(G$16+1)&lt;$D118,$D118&lt;YEAR(H$16)),_xlfn.DAYS(DATE($D118,12,31),DATE($D118,1,1))+1,0)),0))</f>
        <v>0</v>
      </c>
      <c r="I118" s="122" cm="1">
        <f t="array" ref="I118">IF(YEAR(I$16)=$D118, I$44-SUM(_xlfn._xlws.FILTER(I$63:I117,MOD(_xlfn.SEQUENCE(ROWS(I$63:I117)),5)=1)),ROUND(I$44/_xlfn.DAYS(I$16,H$16)*IF(YEAR(H$16+1)=$D118,_xlfn.DAYS(DATE($D118,12,31),H$16)+1,IF(AND(YEAR(H$16+1)&lt;$D118,$D118&lt;YEAR(I$16)),_xlfn.DAYS(DATE($D118,12,31),DATE($D118,1,1))+1,0)),0))</f>
        <v>0</v>
      </c>
      <c r="J118" s="122" cm="1">
        <f t="array" ref="J118">IF(YEAR(J$16)=$D118, J$44-SUM(_xlfn._xlws.FILTER(J$63:J117,MOD(_xlfn.SEQUENCE(ROWS(J$63:J117)),5)=1)),ROUND(J$44/_xlfn.DAYS(J$16,I$16)*IF(YEAR(I$16+1)=$D118,_xlfn.DAYS(DATE($D118,12,31),I$16)+1,IF(AND(YEAR(I$16+1)&lt;$D118,$D118&lt;YEAR(J$16)),_xlfn.DAYS(DATE($D118,12,31),DATE($D118,1,1))+1,0)),0))</f>
        <v>0</v>
      </c>
      <c r="K118" s="122" cm="1">
        <f t="array" ref="K118">IF(YEAR(K$16)=$D118, K$44-SUM(_xlfn._xlws.FILTER(K$63:K117,MOD(_xlfn.SEQUENCE(ROWS(K$63:K117)),5)=1)),ROUND(K$44/_xlfn.DAYS(K$16,J$16)*IF(YEAR(J$16+1)=$D118,_xlfn.DAYS(DATE($D118,12,31),J$16)+1,IF(AND(YEAR(J$16+1)&lt;$D118,$D118&lt;YEAR(K$16)),_xlfn.DAYS(DATE($D118,12,31),DATE($D118,1,1))+1,0)),0))</f>
        <v>0</v>
      </c>
      <c r="L118" s="122" cm="1">
        <f t="array" ref="L118">IF(YEAR(L$16)=$D118, L$44-SUM(_xlfn._xlws.FILTER(L$63:L117,MOD(_xlfn.SEQUENCE(ROWS(L$63:L117)),5)=1)),ROUND(L$44/_xlfn.DAYS(L$16,K$16)*IF(YEAR(K$16+1)=$D118,_xlfn.DAYS(DATE($D118,12,31),K$16)+1,IF(AND(YEAR(K$16+1)&lt;$D118,$D118&lt;YEAR(L$16)),_xlfn.DAYS(DATE($D118,12,31),DATE($D118,1,1))+1,0)),0))</f>
        <v>0</v>
      </c>
      <c r="M118" s="122" cm="1">
        <f t="array" ref="M118">IF(YEAR(M$16)=$D118, M$44-SUM(_xlfn._xlws.FILTER(M$63:M117,MOD(_xlfn.SEQUENCE(ROWS(M$63:M117)),5)=1)),ROUND(M$44/_xlfn.DAYS(M$16,L$16)*IF(YEAR(L$16+1)=$D118,_xlfn.DAYS(DATE($D118,12,31),L$16)+1,IF(AND(YEAR(L$16+1)&lt;$D118,$D118&lt;YEAR(M$16)),_xlfn.DAYS(DATE($D118,12,31),DATE($D118,1,1))+1,0)),0))</f>
        <v>0</v>
      </c>
      <c r="N118" s="122" cm="1">
        <f t="array" ref="N118">IF(YEAR(N$16)=$D118, N$44-SUM(_xlfn._xlws.FILTER(N$63:N117,MOD(_xlfn.SEQUENCE(ROWS(N$63:N117)),5)=1)),ROUND(N$44/_xlfn.DAYS(N$16,M$16)*IF(YEAR(M$16+1)=$D118,_xlfn.DAYS(DATE($D118,12,31),M$16)+1,IF(AND(YEAR(M$16+1)&lt;$D118,$D118&lt;YEAR(N$16)),_xlfn.DAYS(DATE($D118,12,31),DATE($D118,1,1))+1,0)),0))</f>
        <v>0</v>
      </c>
      <c r="O118" s="122" cm="1">
        <f t="array" ref="O118">IF(YEAR(O$16)=$D118, O$44-SUM(_xlfn._xlws.FILTER(O$63:O117,MOD(_xlfn.SEQUENCE(ROWS(O$63:O117)),5)=1)),ROUND(O$44/_xlfn.DAYS(O$16,N$16)*IF(YEAR(N$16+1)=$D118,_xlfn.DAYS(DATE($D118,12,31),N$16)+1,IF(AND(YEAR(N$16+1)&lt;$D118,$D118&lt;YEAR(O$16)),_xlfn.DAYS(DATE($D118,12,31),DATE($D118,1,1))+1,0)),0))</f>
        <v>14229</v>
      </c>
      <c r="P118" s="122" cm="1">
        <f t="array" ref="P118">IF(YEAR(P$16)=$D118, P$44-SUM(_xlfn._xlws.FILTER(P$63:P117,MOD(_xlfn.SEQUENCE(ROWS(P$63:P117)),5)=1)),ROUND(P$44/_xlfn.DAYS(P$16,O$16)*IF(YEAR(O$16+1)=$D118,_xlfn.DAYS(DATE($D118,12,31),O$16)+1,IF(AND(YEAR(O$16+1)&lt;$D118,$D118&lt;YEAR(P$16)),_xlfn.DAYS(DATE($D118,12,31),DATE($D118,1,1))+1,0)),0))</f>
        <v>4978</v>
      </c>
      <c r="Q118" s="122" cm="1">
        <f t="array" ref="Q118">IF(YEAR(Q$16)=$D118, Q$44-SUM(_xlfn._xlws.FILTER(Q$63:Q117,MOD(_xlfn.SEQUENCE(ROWS(Q$63:Q117)),5)=1)),ROUND(Q$44/_xlfn.DAYS(Q$16,P$16)*IF(YEAR(P$16+1)=$D118,_xlfn.DAYS(DATE($D118,12,31),P$16)+1,IF(AND(YEAR(P$16+1)&lt;$D118,$D118&lt;YEAR(Q$16)),_xlfn.DAYS(DATE($D118,12,31),DATE($D118,1,1))+1,0)),0))</f>
        <v>0</v>
      </c>
      <c r="R118" s="122" cm="1">
        <f t="array" ref="R118">IF(YEAR(R$16)=$D118, R$44-SUM(_xlfn._xlws.FILTER(R$63:R117,MOD(_xlfn.SEQUENCE(ROWS(R$63:R117)),5)=1)),ROUND(R$44/_xlfn.DAYS(R$16,Q$16)*IF(YEAR(Q$16+1)=$D118,_xlfn.DAYS(DATE($D118,12,31),Q$16)+1,IF(AND(YEAR(Q$16+1)&lt;$D118,$D118&lt;YEAR(R$16)),_xlfn.DAYS(DATE($D118,12,31),DATE($D118,1,1))+1,0)),0))</f>
        <v>0</v>
      </c>
      <c r="S118" s="122" cm="1">
        <f t="array" ref="S118">IF(YEAR(S$16)=$D118, S$44-SUM(_xlfn._xlws.FILTER(S$63:S117,MOD(_xlfn.SEQUENCE(ROWS(S$63:S117)),5)=1)),ROUND(S$44/_xlfn.DAYS(S$16,R$16)*IF(YEAR(R$16+1)=$D118,_xlfn.DAYS(DATE($D118,12,31),R$16)+1,IF(AND(YEAR(R$16+1)&lt;$D118,$D118&lt;YEAR(S$16)),_xlfn.DAYS(DATE($D118,12,31),DATE($D118,1,1))+1,0)),0))</f>
        <v>0</v>
      </c>
      <c r="T118" s="122" cm="1">
        <f t="array" ref="T118">IF(YEAR(T$16)=$D118, T$44-SUM(_xlfn._xlws.FILTER(T$63:T117,MOD(_xlfn.SEQUENCE(ROWS(T$63:T117)),5)=1)),ROUND(T$44/_xlfn.DAYS(T$16,S$16)*IF(YEAR(S$16+1)=$D118,_xlfn.DAYS(DATE($D118,12,31),S$16)+1,IF(AND(YEAR(S$16+1)&lt;$D118,$D118&lt;YEAR(T$16)),_xlfn.DAYS(DATE($D118,12,31),DATE($D118,1,1))+1,0)),0))</f>
        <v>0</v>
      </c>
      <c r="U118" s="122" cm="1">
        <f t="array" ref="U118">IF(YEAR(U$16)=$D118, U$44-SUM(_xlfn._xlws.FILTER(U$63:U117,MOD(_xlfn.SEQUENCE(ROWS(U$63:U117)),5)=1)),ROUND(U$44/_xlfn.DAYS(U$16,T$16)*IF(YEAR(T$16+1)=$D118,_xlfn.DAYS(DATE($D118,12,31),T$16)+1,IF(AND(YEAR(T$16+1)&lt;$D118,$D118&lt;YEAR(U$16)),_xlfn.DAYS(DATE($D118,12,31),DATE($D118,1,1))+1,0)),0))</f>
        <v>0</v>
      </c>
      <c r="V118" s="122" cm="1">
        <f t="array" ref="V118">IF(YEAR(V$16)=$D118, V$44-SUM(_xlfn._xlws.FILTER(V$63:V117,MOD(_xlfn.SEQUENCE(ROWS(V$63:V117)),5)=1)),ROUND(V$44/_xlfn.DAYS(V$16,U$16)*IF(YEAR(U$16+1)=$D118,_xlfn.DAYS(DATE($D118,12,31),U$16)+1,IF(AND(YEAR(U$16+1)&lt;$D118,$D118&lt;YEAR(V$16)),_xlfn.DAYS(DATE($D118,12,31),DATE($D118,1,1))+1,0)),0))</f>
        <v>0</v>
      </c>
      <c r="W118" s="122" cm="1">
        <f t="array" ref="W118">IF(YEAR(W$16)=$D118, W$44-SUM(_xlfn._xlws.FILTER(W$63:W117,MOD(_xlfn.SEQUENCE(ROWS(W$63:W117)),5)=1)),ROUND(W$44/_xlfn.DAYS(W$16,V$16)*IF(YEAR(V$16+1)=$D118,_xlfn.DAYS(DATE($D118,12,31),V$16)+1,IF(AND(YEAR(V$16+1)&lt;$D118,$D118&lt;YEAR(W$16)),_xlfn.DAYS(DATE($D118,12,31),DATE($D118,1,1))+1,0)),0))</f>
        <v>0</v>
      </c>
      <c r="X118" s="122" cm="1">
        <f t="array" ref="X118">IF(YEAR(X$16)=$D118, X$44-SUM(_xlfn._xlws.FILTER(X$63:X117,MOD(_xlfn.SEQUENCE(ROWS(X$63:X117)),5)=1)),ROUND(X$44/_xlfn.DAYS(X$16,W$16)*IF(YEAR(W$16+1)=$D118,_xlfn.DAYS(DATE($D118,12,31),W$16)+1,IF(AND(YEAR(W$16+1)&lt;$D118,$D118&lt;YEAR(X$16)),_xlfn.DAYS(DATE($D118,12,31),DATE($D118,1,1))+1,0)),0))</f>
        <v>0</v>
      </c>
    </row>
    <row r="119" spans="1:24" ht="17" hidden="1" outlineLevel="1" x14ac:dyDescent="0.25">
      <c r="A119" s="5">
        <v>28</v>
      </c>
      <c r="B119" s="129" t="s">
        <v>164</v>
      </c>
      <c r="C119" s="120" t="s">
        <v>165</v>
      </c>
      <c r="D119" s="121">
        <f t="shared" si="48"/>
        <v>2031</v>
      </c>
      <c r="E119" s="122" cm="1">
        <f t="array" ref="E119">IF(YEAR(E$16)=$D119, E$46-SUM(_xlfn._xlws.FILTER(E$63:E118,MOD(_xlfn.SEQUENCE(ROWS(E$63:E118)),5)=2)),ROUND(E$46/_xlfn.DAYS(E$16,D$16)*IF(YEAR(D$16+1)=$D119,_xlfn.DAYS(DATE($D119,12,31),D$16)+1,IF(AND(YEAR(D$16+1)&lt;$D119,$D119&lt;YEAR(E$16)),_xlfn.DAYS(DATE($D119,12,31),DATE($D119,1,1))+1,0)),0))</f>
        <v>0</v>
      </c>
      <c r="F119" s="122" cm="1">
        <f t="array" ref="F119">IF(YEAR(F$16)=$D119, F$46-SUM(_xlfn._xlws.FILTER(F$63:F118,MOD(_xlfn.SEQUENCE(ROWS(F$63:F118)),5)=2)),ROUND(F$46/_xlfn.DAYS(F$16,E$16)*IF(YEAR(E$16+1)=$D119,_xlfn.DAYS(DATE($D119,12,31),E$16)+1,IF(AND(YEAR(E$16+1)&lt;$D119,$D119&lt;YEAR(F$16)),_xlfn.DAYS(DATE($D119,12,31),DATE($D119,1,1))+1,0)),0))</f>
        <v>0</v>
      </c>
      <c r="G119" s="122" cm="1">
        <f t="array" ref="G119">IF(YEAR(G$16)=$D119, G$46-SUM(_xlfn._xlws.FILTER(G$63:G118,MOD(_xlfn.SEQUENCE(ROWS(G$63:G118)),5)=2)),ROUND(G$46/_xlfn.DAYS(G$16,F$16)*IF(YEAR(F$16+1)=$D119,_xlfn.DAYS(DATE($D119,12,31),F$16)+1,IF(AND(YEAR(F$16+1)&lt;$D119,$D119&lt;YEAR(G$16)),_xlfn.DAYS(DATE($D119,12,31),DATE($D119,1,1))+1,0)),0))</f>
        <v>0</v>
      </c>
      <c r="H119" s="122" cm="1">
        <f t="array" ref="H119">IF(YEAR(H$16)=$D119, H$46-SUM(_xlfn._xlws.FILTER(H$63:H118,MOD(_xlfn.SEQUENCE(ROWS(H$63:H118)),5)=2)),ROUND(H$46/_xlfn.DAYS(H$16,G$16)*IF(YEAR(G$16+1)=$D119,_xlfn.DAYS(DATE($D119,12,31),G$16)+1,IF(AND(YEAR(G$16+1)&lt;$D119,$D119&lt;YEAR(H$16)),_xlfn.DAYS(DATE($D119,12,31),DATE($D119,1,1))+1,0)),0))</f>
        <v>0</v>
      </c>
      <c r="I119" s="122" cm="1">
        <f t="array" ref="I119">IF(YEAR(I$16)=$D119, I$46-SUM(_xlfn._xlws.FILTER(I$63:I118,MOD(_xlfn.SEQUENCE(ROWS(I$63:I118)),5)=2)),ROUND(I$46/_xlfn.DAYS(I$16,H$16)*IF(YEAR(H$16+1)=$D119,_xlfn.DAYS(DATE($D119,12,31),H$16)+1,IF(AND(YEAR(H$16+1)&lt;$D119,$D119&lt;YEAR(I$16)),_xlfn.DAYS(DATE($D119,12,31),DATE($D119,1,1))+1,0)),0))</f>
        <v>0</v>
      </c>
      <c r="J119" s="122" cm="1">
        <f t="array" ref="J119">IF(YEAR(J$16)=$D119, J$46-SUM(_xlfn._xlws.FILTER(J$63:J118,MOD(_xlfn.SEQUENCE(ROWS(J$63:J118)),5)=2)),ROUND(J$46/_xlfn.DAYS(J$16,I$16)*IF(YEAR(I$16+1)=$D119,_xlfn.DAYS(DATE($D119,12,31),I$16)+1,IF(AND(YEAR(I$16+1)&lt;$D119,$D119&lt;YEAR(J$16)),_xlfn.DAYS(DATE($D119,12,31),DATE($D119,1,1))+1,0)),0))</f>
        <v>0</v>
      </c>
      <c r="K119" s="122" cm="1">
        <f t="array" ref="K119">IF(YEAR(K$16)=$D119, K$46-SUM(_xlfn._xlws.FILTER(K$63:K118,MOD(_xlfn.SEQUENCE(ROWS(K$63:K118)),5)=2)),ROUND(K$46/_xlfn.DAYS(K$16,J$16)*IF(YEAR(J$16+1)=$D119,_xlfn.DAYS(DATE($D119,12,31),J$16)+1,IF(AND(YEAR(J$16+1)&lt;$D119,$D119&lt;YEAR(K$16)),_xlfn.DAYS(DATE($D119,12,31),DATE($D119,1,1))+1,0)),0))</f>
        <v>0</v>
      </c>
      <c r="L119" s="122" cm="1">
        <f t="array" ref="L119">IF(YEAR(L$16)=$D119, L$46-SUM(_xlfn._xlws.FILTER(L$63:L118,MOD(_xlfn.SEQUENCE(ROWS(L$63:L118)),5)=2)),ROUND(L$46/_xlfn.DAYS(L$16,K$16)*IF(YEAR(K$16+1)=$D119,_xlfn.DAYS(DATE($D119,12,31),K$16)+1,IF(AND(YEAR(K$16+1)&lt;$D119,$D119&lt;YEAR(L$16)),_xlfn.DAYS(DATE($D119,12,31),DATE($D119,1,1))+1,0)),0))</f>
        <v>0</v>
      </c>
      <c r="M119" s="122" cm="1">
        <f t="array" ref="M119">IF(YEAR(M$16)=$D119, M$46-SUM(_xlfn._xlws.FILTER(M$63:M118,MOD(_xlfn.SEQUENCE(ROWS(M$63:M118)),5)=2)),ROUND(M$46/_xlfn.DAYS(M$16,L$16)*IF(YEAR(L$16+1)=$D119,_xlfn.DAYS(DATE($D119,12,31),L$16)+1,IF(AND(YEAR(L$16+1)&lt;$D119,$D119&lt;YEAR(M$16)),_xlfn.DAYS(DATE($D119,12,31),DATE($D119,1,1))+1,0)),0))</f>
        <v>0</v>
      </c>
      <c r="N119" s="122" cm="1">
        <f t="array" ref="N119">IF(YEAR(N$16)=$D119, N$46-SUM(_xlfn._xlws.FILTER(N$63:N118,MOD(_xlfn.SEQUENCE(ROWS(N$63:N118)),5)=2)),ROUND(N$46/_xlfn.DAYS(N$16,M$16)*IF(YEAR(M$16+1)=$D119,_xlfn.DAYS(DATE($D119,12,31),M$16)+1,IF(AND(YEAR(M$16+1)&lt;$D119,$D119&lt;YEAR(N$16)),_xlfn.DAYS(DATE($D119,12,31),DATE($D119,1,1))+1,0)),0))</f>
        <v>0</v>
      </c>
      <c r="O119" s="122" cm="1">
        <f t="array" ref="O119">IF(YEAR(O$16)=$D119, O$46-SUM(_xlfn._xlws.FILTER(O$63:O118,MOD(_xlfn.SEQUENCE(ROWS(O$63:O118)),5)=2)),ROUND(O$46/_xlfn.DAYS(O$16,N$16)*IF(YEAR(N$16+1)=$D119,_xlfn.DAYS(DATE($D119,12,31),N$16)+1,IF(AND(YEAR(N$16+1)&lt;$D119,$D119&lt;YEAR(O$16)),_xlfn.DAYS(DATE($D119,12,31),DATE($D119,1,1))+1,0)),0))</f>
        <v>2135</v>
      </c>
      <c r="P119" s="122" cm="1">
        <f t="array" ref="P119">IF(YEAR(P$16)=$D119, P$46-SUM(_xlfn._xlws.FILTER(P$63:P118,MOD(_xlfn.SEQUENCE(ROWS(P$63:P118)),5)=2)),ROUND(P$46/_xlfn.DAYS(P$16,O$16)*IF(YEAR(O$16+1)=$D119,_xlfn.DAYS(DATE($D119,12,31),O$16)+1,IF(AND(YEAR(O$16+1)&lt;$D119,$D119&lt;YEAR(P$16)),_xlfn.DAYS(DATE($D119,12,31),DATE($D119,1,1))+1,0)),0))</f>
        <v>747</v>
      </c>
      <c r="Q119" s="122" cm="1">
        <f t="array" ref="Q119">IF(YEAR(Q$16)=$D119, Q$46-SUM(_xlfn._xlws.FILTER(Q$63:Q118,MOD(_xlfn.SEQUENCE(ROWS(Q$63:Q118)),5)=2)),ROUND(Q$46/_xlfn.DAYS(Q$16,P$16)*IF(YEAR(P$16+1)=$D119,_xlfn.DAYS(DATE($D119,12,31),P$16)+1,IF(AND(YEAR(P$16+1)&lt;$D119,$D119&lt;YEAR(Q$16)),_xlfn.DAYS(DATE($D119,12,31),DATE($D119,1,1))+1,0)),0))</f>
        <v>0</v>
      </c>
      <c r="R119" s="122" cm="1">
        <f t="array" ref="R119">IF(YEAR(R$16)=$D119, R$46-SUM(_xlfn._xlws.FILTER(R$63:R118,MOD(_xlfn.SEQUENCE(ROWS(R$63:R118)),5)=2)),ROUND(R$46/_xlfn.DAYS(R$16,Q$16)*IF(YEAR(Q$16+1)=$D119,_xlfn.DAYS(DATE($D119,12,31),Q$16)+1,IF(AND(YEAR(Q$16+1)&lt;$D119,$D119&lt;YEAR(R$16)),_xlfn.DAYS(DATE($D119,12,31),DATE($D119,1,1))+1,0)),0))</f>
        <v>0</v>
      </c>
      <c r="S119" s="122" cm="1">
        <f t="array" ref="S119">IF(YEAR(S$16)=$D119, S$46-SUM(_xlfn._xlws.FILTER(S$63:S118,MOD(_xlfn.SEQUENCE(ROWS(S$63:S118)),5)=2)),ROUND(S$46/_xlfn.DAYS(S$16,R$16)*IF(YEAR(R$16+1)=$D119,_xlfn.DAYS(DATE($D119,12,31),R$16)+1,IF(AND(YEAR(R$16+1)&lt;$D119,$D119&lt;YEAR(S$16)),_xlfn.DAYS(DATE($D119,12,31),DATE($D119,1,1))+1,0)),0))</f>
        <v>0</v>
      </c>
      <c r="T119" s="122" cm="1">
        <f t="array" ref="T119">IF(YEAR(T$16)=$D119, T$46-SUM(_xlfn._xlws.FILTER(T$63:T118,MOD(_xlfn.SEQUENCE(ROWS(T$63:T118)),5)=2)),ROUND(T$46/_xlfn.DAYS(T$16,S$16)*IF(YEAR(S$16+1)=$D119,_xlfn.DAYS(DATE($D119,12,31),S$16)+1,IF(AND(YEAR(S$16+1)&lt;$D119,$D119&lt;YEAR(T$16)),_xlfn.DAYS(DATE($D119,12,31),DATE($D119,1,1))+1,0)),0))</f>
        <v>0</v>
      </c>
      <c r="U119" s="122" cm="1">
        <f t="array" ref="U119">IF(YEAR(U$16)=$D119, U$46-SUM(_xlfn._xlws.FILTER(U$63:U118,MOD(_xlfn.SEQUENCE(ROWS(U$63:U118)),5)=2)),ROUND(U$46/_xlfn.DAYS(U$16,T$16)*IF(YEAR(T$16+1)=$D119,_xlfn.DAYS(DATE($D119,12,31),T$16)+1,IF(AND(YEAR(T$16+1)&lt;$D119,$D119&lt;YEAR(U$16)),_xlfn.DAYS(DATE($D119,12,31),DATE($D119,1,1))+1,0)),0))</f>
        <v>0</v>
      </c>
      <c r="V119" s="122" cm="1">
        <f t="array" ref="V119">IF(YEAR(V$16)=$D119, V$46-SUM(_xlfn._xlws.FILTER(V$63:V118,MOD(_xlfn.SEQUENCE(ROWS(V$63:V118)),5)=2)),ROUND(V$46/_xlfn.DAYS(V$16,U$16)*IF(YEAR(U$16+1)=$D119,_xlfn.DAYS(DATE($D119,12,31),U$16)+1,IF(AND(YEAR(U$16+1)&lt;$D119,$D119&lt;YEAR(V$16)),_xlfn.DAYS(DATE($D119,12,31),DATE($D119,1,1))+1,0)),0))</f>
        <v>0</v>
      </c>
      <c r="W119" s="122" cm="1">
        <f t="array" ref="W119">IF(YEAR(W$16)=$D119, W$46-SUM(_xlfn._xlws.FILTER(W$63:W118,MOD(_xlfn.SEQUENCE(ROWS(W$63:W118)),5)=2)),ROUND(W$46/_xlfn.DAYS(W$16,V$16)*IF(YEAR(V$16+1)=$D119,_xlfn.DAYS(DATE($D119,12,31),V$16)+1,IF(AND(YEAR(V$16+1)&lt;$D119,$D119&lt;YEAR(W$16)),_xlfn.DAYS(DATE($D119,12,31),DATE($D119,1,1))+1,0)),0))</f>
        <v>0</v>
      </c>
      <c r="X119" s="122" cm="1">
        <f t="array" ref="X119">IF(YEAR(X$16)=$D119, X$46-SUM(_xlfn._xlws.FILTER(X$63:X118,MOD(_xlfn.SEQUENCE(ROWS(X$63:X118)),5)=2)),ROUND(X$46/_xlfn.DAYS(X$16,W$16)*IF(YEAR(W$16+1)=$D119,_xlfn.DAYS(DATE($D119,12,31),W$16)+1,IF(AND(YEAR(W$16+1)&lt;$D119,$D119&lt;YEAR(X$16)),_xlfn.DAYS(DATE($D119,12,31),DATE($D119,1,1))+1,0)),0))</f>
        <v>0</v>
      </c>
    </row>
    <row r="120" spans="1:24" ht="17" hidden="1" outlineLevel="1" x14ac:dyDescent="0.25">
      <c r="A120" s="5">
        <v>29</v>
      </c>
      <c r="B120" s="129" t="s">
        <v>166</v>
      </c>
      <c r="C120" s="120" t="s">
        <v>167</v>
      </c>
      <c r="D120" s="121">
        <f t="shared" si="48"/>
        <v>2031</v>
      </c>
      <c r="E120" s="123">
        <f>E118-E119</f>
        <v>0</v>
      </c>
      <c r="F120" s="123">
        <f t="shared" ref="F120:X120" si="65">F118-F119</f>
        <v>0</v>
      </c>
      <c r="G120" s="123">
        <f t="shared" si="65"/>
        <v>0</v>
      </c>
      <c r="H120" s="123">
        <f t="shared" si="65"/>
        <v>0</v>
      </c>
      <c r="I120" s="123">
        <f t="shared" si="65"/>
        <v>0</v>
      </c>
      <c r="J120" s="123">
        <f t="shared" si="65"/>
        <v>0</v>
      </c>
      <c r="K120" s="123">
        <f t="shared" si="65"/>
        <v>0</v>
      </c>
      <c r="L120" s="123">
        <f t="shared" si="65"/>
        <v>0</v>
      </c>
      <c r="M120" s="123">
        <f t="shared" si="65"/>
        <v>0</v>
      </c>
      <c r="N120" s="123">
        <f t="shared" si="65"/>
        <v>0</v>
      </c>
      <c r="O120" s="123">
        <f t="shared" si="65"/>
        <v>12094</v>
      </c>
      <c r="P120" s="123">
        <f t="shared" si="65"/>
        <v>4231</v>
      </c>
      <c r="Q120" s="123">
        <f t="shared" si="65"/>
        <v>0</v>
      </c>
      <c r="R120" s="123">
        <f t="shared" si="65"/>
        <v>0</v>
      </c>
      <c r="S120" s="123">
        <f t="shared" si="65"/>
        <v>0</v>
      </c>
      <c r="T120" s="123">
        <f t="shared" si="65"/>
        <v>0</v>
      </c>
      <c r="U120" s="123">
        <f t="shared" si="65"/>
        <v>0</v>
      </c>
      <c r="V120" s="123">
        <f t="shared" si="65"/>
        <v>0</v>
      </c>
      <c r="W120" s="123">
        <f t="shared" si="65"/>
        <v>0</v>
      </c>
      <c r="X120" s="123">
        <f t="shared" si="65"/>
        <v>0</v>
      </c>
    </row>
    <row r="121" spans="1:24" ht="17" hidden="1" outlineLevel="1" x14ac:dyDescent="0.25">
      <c r="A121" s="5">
        <v>31</v>
      </c>
      <c r="B121" s="129" t="s">
        <v>168</v>
      </c>
      <c r="C121" s="120" t="s">
        <v>169</v>
      </c>
      <c r="D121" s="121">
        <f t="shared" si="48"/>
        <v>2031</v>
      </c>
      <c r="E121" s="122" cm="1">
        <f t="array" ref="E121">IF(YEAR(E$16)=$D121, E$59-SUM(_xlfn._xlws.FILTER(E$63:E120,MOD(_xlfn.SEQUENCE(ROWS(E$63:E120)),5)=4)),ROUND(E$59/_xlfn.DAYS(E$16,D$16)*IF(YEAR(D$16+1)=$D121,_xlfn.DAYS(DATE($D121,12,31),D$16)+1,IF(AND(YEAR(D$16+1)&lt;$D121,$D121&lt;YEAR(E$16)),_xlfn.DAYS(DATE($D121,12,31),DATE($D121,1,1))+1,0)),0))</f>
        <v>0</v>
      </c>
      <c r="F121" s="122" cm="1">
        <f t="array" ref="F121">IF(YEAR(F$16)=$D121, F$59-SUM(_xlfn._xlws.FILTER(F$63:F120,MOD(_xlfn.SEQUENCE(ROWS(F$63:F120)),5)=4)),ROUND(F$59/_xlfn.DAYS(F$16,E$16)*IF(YEAR(E$16+1)=$D121,_xlfn.DAYS(DATE($D121,12,31),E$16)+1,IF(AND(YEAR(E$16+1)&lt;$D121,$D121&lt;YEAR(F$16)),_xlfn.DAYS(DATE($D121,12,31),DATE($D121,1,1))+1,0)),0))</f>
        <v>0</v>
      </c>
      <c r="G121" s="122" cm="1">
        <f t="array" ref="G121">IF(YEAR(G$16)=$D121, G$59-SUM(_xlfn._xlws.FILTER(G$63:G120,MOD(_xlfn.SEQUENCE(ROWS(G$63:G120)),5)=4)),ROUND(G$59/_xlfn.DAYS(G$16,F$16)*IF(YEAR(F$16+1)=$D121,_xlfn.DAYS(DATE($D121,12,31),F$16)+1,IF(AND(YEAR(F$16+1)&lt;$D121,$D121&lt;YEAR(G$16)),_xlfn.DAYS(DATE($D121,12,31),DATE($D121,1,1))+1,0)),0))</f>
        <v>0</v>
      </c>
      <c r="H121" s="122" cm="1">
        <f t="array" ref="H121">IF(YEAR(H$16)=$D121, H$59-SUM(_xlfn._xlws.FILTER(H$63:H120,MOD(_xlfn.SEQUENCE(ROWS(H$63:H120)),5)=4)),ROUND(H$59/_xlfn.DAYS(H$16,G$16)*IF(YEAR(G$16+1)=$D121,_xlfn.DAYS(DATE($D121,12,31),G$16)+1,IF(AND(YEAR(G$16+1)&lt;$D121,$D121&lt;YEAR(H$16)),_xlfn.DAYS(DATE($D121,12,31),DATE($D121,1,1))+1,0)),0))</f>
        <v>0</v>
      </c>
      <c r="I121" s="122" cm="1">
        <f t="array" ref="I121">IF(YEAR(I$16)=$D121, I$59-SUM(_xlfn._xlws.FILTER(I$63:I120,MOD(_xlfn.SEQUENCE(ROWS(I$63:I120)),5)=4)),ROUND(I$59/_xlfn.DAYS(I$16,H$16)*IF(YEAR(H$16+1)=$D121,_xlfn.DAYS(DATE($D121,12,31),H$16)+1,IF(AND(YEAR(H$16+1)&lt;$D121,$D121&lt;YEAR(I$16)),_xlfn.DAYS(DATE($D121,12,31),DATE($D121,1,1))+1,0)),0))</f>
        <v>0</v>
      </c>
      <c r="J121" s="122" cm="1">
        <f t="array" ref="J121">IF(YEAR(J$16)=$D121, J$59-SUM(_xlfn._xlws.FILTER(J$63:J120,MOD(_xlfn.SEQUENCE(ROWS(J$63:J120)),5)=4)),ROUND(J$59/_xlfn.DAYS(J$16,I$16)*IF(YEAR(I$16+1)=$D121,_xlfn.DAYS(DATE($D121,12,31),I$16)+1,IF(AND(YEAR(I$16+1)&lt;$D121,$D121&lt;YEAR(J$16)),_xlfn.DAYS(DATE($D121,12,31),DATE($D121,1,1))+1,0)),0))</f>
        <v>0</v>
      </c>
      <c r="K121" s="122" cm="1">
        <f t="array" ref="K121">IF(YEAR(K$16)=$D121, K$59-SUM(_xlfn._xlws.FILTER(K$63:K120,MOD(_xlfn.SEQUENCE(ROWS(K$63:K120)),5)=4)),ROUND(K$59/_xlfn.DAYS(K$16,J$16)*IF(YEAR(J$16+1)=$D121,_xlfn.DAYS(DATE($D121,12,31),J$16)+1,IF(AND(YEAR(J$16+1)&lt;$D121,$D121&lt;YEAR(K$16)),_xlfn.DAYS(DATE($D121,12,31),DATE($D121,1,1))+1,0)),0))</f>
        <v>0</v>
      </c>
      <c r="L121" s="122" cm="1">
        <f t="array" ref="L121">IF(YEAR(L$16)=$D121, L$59-SUM(_xlfn._xlws.FILTER(L$63:L120,MOD(_xlfn.SEQUENCE(ROWS(L$63:L120)),5)=4)),ROUND(L$59/_xlfn.DAYS(L$16,K$16)*IF(YEAR(K$16+1)=$D121,_xlfn.DAYS(DATE($D121,12,31),K$16)+1,IF(AND(YEAR(K$16+1)&lt;$D121,$D121&lt;YEAR(L$16)),_xlfn.DAYS(DATE($D121,12,31),DATE($D121,1,1))+1,0)),0))</f>
        <v>0</v>
      </c>
      <c r="M121" s="122" cm="1">
        <f t="array" ref="M121">IF(YEAR(M$16)=$D121, M$59-SUM(_xlfn._xlws.FILTER(M$63:M120,MOD(_xlfn.SEQUENCE(ROWS(M$63:M120)),5)=4)),ROUND(M$59/_xlfn.DAYS(M$16,L$16)*IF(YEAR(L$16+1)=$D121,_xlfn.DAYS(DATE($D121,12,31),L$16)+1,IF(AND(YEAR(L$16+1)&lt;$D121,$D121&lt;YEAR(M$16)),_xlfn.DAYS(DATE($D121,12,31),DATE($D121,1,1))+1,0)),0))</f>
        <v>0</v>
      </c>
      <c r="N121" s="122" cm="1">
        <f t="array" ref="N121">IF(YEAR(N$16)=$D121, N$59-SUM(_xlfn._xlws.FILTER(N$63:N120,MOD(_xlfn.SEQUENCE(ROWS(N$63:N120)),5)=4)),ROUND(N$59/_xlfn.DAYS(N$16,M$16)*IF(YEAR(M$16+1)=$D121,_xlfn.DAYS(DATE($D121,12,31),M$16)+1,IF(AND(YEAR(M$16+1)&lt;$D121,$D121&lt;YEAR(N$16)),_xlfn.DAYS(DATE($D121,12,31),DATE($D121,1,1))+1,0)),0))</f>
        <v>0</v>
      </c>
      <c r="O121" s="122" cm="1">
        <f t="array" ref="O121">IF(YEAR(O$16)=$D121, O$59-SUM(_xlfn._xlws.FILTER(O$63:O120,MOD(_xlfn.SEQUENCE(ROWS(O$63:O120)),5)=4)),ROUND(O$59/_xlfn.DAYS(O$16,N$16)*IF(YEAR(N$16+1)=$D121,_xlfn.DAYS(DATE($D121,12,31),N$16)+1,IF(AND(YEAR(N$16+1)&lt;$D121,$D121&lt;YEAR(O$16)),_xlfn.DAYS(DATE($D121,12,31),DATE($D121,1,1))+1,0)),0))</f>
        <v>14229</v>
      </c>
      <c r="P121" s="122" cm="1">
        <f t="array" ref="P121">IF(YEAR(P$16)=$D121, P$59-SUM(_xlfn._xlws.FILTER(P$63:P120,MOD(_xlfn.SEQUENCE(ROWS(P$63:P120)),5)=4)),ROUND(P$59/_xlfn.DAYS(P$16,O$16)*IF(YEAR(O$16+1)=$D121,_xlfn.DAYS(DATE($D121,12,31),O$16)+1,IF(AND(YEAR(O$16+1)&lt;$D121,$D121&lt;YEAR(P$16)),_xlfn.DAYS(DATE($D121,12,31),DATE($D121,1,1))+1,0)),0))</f>
        <v>4978</v>
      </c>
      <c r="Q121" s="122" cm="1">
        <f t="array" ref="Q121">IF(YEAR(Q$16)=$D121, Q$59-SUM(_xlfn._xlws.FILTER(Q$63:Q120,MOD(_xlfn.SEQUENCE(ROWS(Q$63:Q120)),5)=4)),ROUND(Q$59/_xlfn.DAYS(Q$16,P$16)*IF(YEAR(P$16+1)=$D121,_xlfn.DAYS(DATE($D121,12,31),P$16)+1,IF(AND(YEAR(P$16+1)&lt;$D121,$D121&lt;YEAR(Q$16)),_xlfn.DAYS(DATE($D121,12,31),DATE($D121,1,1))+1,0)),0))</f>
        <v>0</v>
      </c>
      <c r="R121" s="122" cm="1">
        <f t="array" ref="R121">IF(YEAR(R$16)=$D121, R$59-SUM(_xlfn._xlws.FILTER(R$63:R120,MOD(_xlfn.SEQUENCE(ROWS(R$63:R120)),5)=4)),ROUND(R$59/_xlfn.DAYS(R$16,Q$16)*IF(YEAR(Q$16+1)=$D121,_xlfn.DAYS(DATE($D121,12,31),Q$16)+1,IF(AND(YEAR(Q$16+1)&lt;$D121,$D121&lt;YEAR(R$16)),_xlfn.DAYS(DATE($D121,12,31),DATE($D121,1,1))+1,0)),0))</f>
        <v>0</v>
      </c>
      <c r="S121" s="122" cm="1">
        <f t="array" ref="S121">IF(YEAR(S$16)=$D121, S$59-SUM(_xlfn._xlws.FILTER(S$63:S120,MOD(_xlfn.SEQUENCE(ROWS(S$63:S120)),5)=4)),ROUND(S$59/_xlfn.DAYS(S$16,R$16)*IF(YEAR(R$16+1)=$D121,_xlfn.DAYS(DATE($D121,12,31),R$16)+1,IF(AND(YEAR(R$16+1)&lt;$D121,$D121&lt;YEAR(S$16)),_xlfn.DAYS(DATE($D121,12,31),DATE($D121,1,1))+1,0)),0))</f>
        <v>0</v>
      </c>
      <c r="T121" s="122" cm="1">
        <f t="array" ref="T121">IF(YEAR(T$16)=$D121, T$59-SUM(_xlfn._xlws.FILTER(T$63:T120,MOD(_xlfn.SEQUENCE(ROWS(T$63:T120)),5)=4)),ROUND(T$59/_xlfn.DAYS(T$16,S$16)*IF(YEAR(S$16+1)=$D121,_xlfn.DAYS(DATE($D121,12,31),S$16)+1,IF(AND(YEAR(S$16+1)&lt;$D121,$D121&lt;YEAR(T$16)),_xlfn.DAYS(DATE($D121,12,31),DATE($D121,1,1))+1,0)),0))</f>
        <v>0</v>
      </c>
      <c r="U121" s="122" cm="1">
        <f t="array" ref="U121">IF(YEAR(U$16)=$D121, U$59-SUM(_xlfn._xlws.FILTER(U$63:U120,MOD(_xlfn.SEQUENCE(ROWS(U$63:U120)),5)=4)),ROUND(U$59/_xlfn.DAYS(U$16,T$16)*IF(YEAR(T$16+1)=$D121,_xlfn.DAYS(DATE($D121,12,31),T$16)+1,IF(AND(YEAR(T$16+1)&lt;$D121,$D121&lt;YEAR(U$16)),_xlfn.DAYS(DATE($D121,12,31),DATE($D121,1,1))+1,0)),0))</f>
        <v>0</v>
      </c>
      <c r="V121" s="122" cm="1">
        <f t="array" ref="V121">IF(YEAR(V$16)=$D121, V$59-SUM(_xlfn._xlws.FILTER(V$63:V120,MOD(_xlfn.SEQUENCE(ROWS(V$63:V120)),5)=4)),ROUND(V$59/_xlfn.DAYS(V$16,U$16)*IF(YEAR(U$16+1)=$D121,_xlfn.DAYS(DATE($D121,12,31),U$16)+1,IF(AND(YEAR(U$16+1)&lt;$D121,$D121&lt;YEAR(V$16)),_xlfn.DAYS(DATE($D121,12,31),DATE($D121,1,1))+1,0)),0))</f>
        <v>0</v>
      </c>
      <c r="W121" s="122" cm="1">
        <f t="array" ref="W121">IF(YEAR(W$16)=$D121, W$59-SUM(_xlfn._xlws.FILTER(W$63:W120,MOD(_xlfn.SEQUENCE(ROWS(W$63:W120)),5)=4)),ROUND(W$59/_xlfn.DAYS(W$16,V$16)*IF(YEAR(V$16+1)=$D121,_xlfn.DAYS(DATE($D121,12,31),V$16)+1,IF(AND(YEAR(V$16+1)&lt;$D121,$D121&lt;YEAR(W$16)),_xlfn.DAYS(DATE($D121,12,31),DATE($D121,1,1))+1,0)),0))</f>
        <v>0</v>
      </c>
      <c r="X121" s="122" cm="1">
        <f t="array" ref="X121">IF(YEAR(X$16)=$D121, X$59-SUM(_xlfn._xlws.FILTER(X$63:X120,MOD(_xlfn.SEQUENCE(ROWS(X$63:X120)),5)=4)),ROUND(X$59/_xlfn.DAYS(X$16,W$16)*IF(YEAR(W$16+1)=$D121,_xlfn.DAYS(DATE($D121,12,31),W$16)+1,IF(AND(YEAR(W$16+1)&lt;$D121,$D121&lt;YEAR(X$16)),_xlfn.DAYS(DATE($D121,12,31),DATE($D121,1,1))+1,0)),0))</f>
        <v>0</v>
      </c>
    </row>
    <row r="122" spans="1:24" ht="17" hidden="1" outlineLevel="1" x14ac:dyDescent="0.25">
      <c r="A122" s="5">
        <v>33</v>
      </c>
      <c r="B122" s="129" t="s">
        <v>170</v>
      </c>
      <c r="C122" s="124" t="s">
        <v>171</v>
      </c>
      <c r="D122" s="125">
        <f t="shared" si="48"/>
        <v>2031</v>
      </c>
      <c r="E122" s="126">
        <f>E118-E121</f>
        <v>0</v>
      </c>
      <c r="F122" s="126">
        <f t="shared" ref="F122:X122" si="66">F118-F121</f>
        <v>0</v>
      </c>
      <c r="G122" s="126">
        <f t="shared" si="66"/>
        <v>0</v>
      </c>
      <c r="H122" s="126">
        <f t="shared" si="66"/>
        <v>0</v>
      </c>
      <c r="I122" s="126">
        <f t="shared" si="66"/>
        <v>0</v>
      </c>
      <c r="J122" s="126">
        <f t="shared" si="66"/>
        <v>0</v>
      </c>
      <c r="K122" s="126">
        <f t="shared" si="66"/>
        <v>0</v>
      </c>
      <c r="L122" s="126">
        <f t="shared" si="66"/>
        <v>0</v>
      </c>
      <c r="M122" s="126">
        <f t="shared" si="66"/>
        <v>0</v>
      </c>
      <c r="N122" s="126">
        <f t="shared" si="66"/>
        <v>0</v>
      </c>
      <c r="O122" s="126">
        <f t="shared" si="66"/>
        <v>0</v>
      </c>
      <c r="P122" s="126">
        <f t="shared" si="66"/>
        <v>0</v>
      </c>
      <c r="Q122" s="126">
        <f t="shared" si="66"/>
        <v>0</v>
      </c>
      <c r="R122" s="126">
        <f t="shared" si="66"/>
        <v>0</v>
      </c>
      <c r="S122" s="126">
        <f t="shared" si="66"/>
        <v>0</v>
      </c>
      <c r="T122" s="126">
        <f t="shared" si="66"/>
        <v>0</v>
      </c>
      <c r="U122" s="126">
        <f t="shared" si="66"/>
        <v>0</v>
      </c>
      <c r="V122" s="126">
        <f t="shared" si="66"/>
        <v>0</v>
      </c>
      <c r="W122" s="126">
        <f t="shared" si="66"/>
        <v>0</v>
      </c>
      <c r="X122" s="126">
        <f t="shared" si="66"/>
        <v>0</v>
      </c>
    </row>
    <row r="123" spans="1:24" ht="17" hidden="1" outlineLevel="1" x14ac:dyDescent="0.25">
      <c r="A123" s="5">
        <v>27</v>
      </c>
      <c r="B123" s="37" t="s">
        <v>162</v>
      </c>
      <c r="C123" s="114" t="s">
        <v>163</v>
      </c>
      <c r="D123" s="115">
        <f t="shared" si="48"/>
        <v>2032</v>
      </c>
      <c r="E123" s="116" cm="1">
        <f t="array" ref="E123">IF(YEAR(E$16)=$D123, E$44-SUM(_xlfn._xlws.FILTER(E$63:E122,MOD(_xlfn.SEQUENCE(ROWS(E$63:E122)),5)=1)),ROUND(E$44/_xlfn.DAYS(E$16,D$16)*IF(YEAR(D$16+1)=$D123,_xlfn.DAYS(DATE($D123,12,31),D$16)+1,IF(AND(YEAR(D$16+1)&lt;$D123,$D123&lt;YEAR(E$16)),_xlfn.DAYS(DATE($D123,12,31),DATE($D123,1,1))+1,0)),0))</f>
        <v>0</v>
      </c>
      <c r="F123" s="116" cm="1">
        <f t="array" ref="F123">IF(YEAR(F$16)=$D123, F$44-SUM(_xlfn._xlws.FILTER(F$63:F122,MOD(_xlfn.SEQUENCE(ROWS(F$63:F122)),5)=1)),ROUND(F$44/_xlfn.DAYS(F$16,E$16)*IF(YEAR(E$16+1)=$D123,_xlfn.DAYS(DATE($D123,12,31),E$16)+1,IF(AND(YEAR(E$16+1)&lt;$D123,$D123&lt;YEAR(F$16)),_xlfn.DAYS(DATE($D123,12,31),DATE($D123,1,1))+1,0)),0))</f>
        <v>0</v>
      </c>
      <c r="G123" s="116" cm="1">
        <f t="array" ref="G123">IF(YEAR(G$16)=$D123, G$44-SUM(_xlfn._xlws.FILTER(G$63:G122,MOD(_xlfn.SEQUENCE(ROWS(G$63:G122)),5)=1)),ROUND(G$44/_xlfn.DAYS(G$16,F$16)*IF(YEAR(F$16+1)=$D123,_xlfn.DAYS(DATE($D123,12,31),F$16)+1,IF(AND(YEAR(F$16+1)&lt;$D123,$D123&lt;YEAR(G$16)),_xlfn.DAYS(DATE($D123,12,31),DATE($D123,1,1))+1,0)),0))</f>
        <v>0</v>
      </c>
      <c r="H123" s="116" cm="1">
        <f t="array" ref="H123">IF(YEAR(H$16)=$D123, H$44-SUM(_xlfn._xlws.FILTER(H$63:H122,MOD(_xlfn.SEQUENCE(ROWS(H$63:H122)),5)=1)),ROUND(H$44/_xlfn.DAYS(H$16,G$16)*IF(YEAR(G$16+1)=$D123,_xlfn.DAYS(DATE($D123,12,31),G$16)+1,IF(AND(YEAR(G$16+1)&lt;$D123,$D123&lt;YEAR(H$16)),_xlfn.DAYS(DATE($D123,12,31),DATE($D123,1,1))+1,0)),0))</f>
        <v>0</v>
      </c>
      <c r="I123" s="116" cm="1">
        <f t="array" ref="I123">IF(YEAR(I$16)=$D123, I$44-SUM(_xlfn._xlws.FILTER(I$63:I122,MOD(_xlfn.SEQUENCE(ROWS(I$63:I122)),5)=1)),ROUND(I$44/_xlfn.DAYS(I$16,H$16)*IF(YEAR(H$16+1)=$D123,_xlfn.DAYS(DATE($D123,12,31),H$16)+1,IF(AND(YEAR(H$16+1)&lt;$D123,$D123&lt;YEAR(I$16)),_xlfn.DAYS(DATE($D123,12,31),DATE($D123,1,1))+1,0)),0))</f>
        <v>0</v>
      </c>
      <c r="J123" s="116" cm="1">
        <f t="array" ref="J123">IF(YEAR(J$16)=$D123, J$44-SUM(_xlfn._xlws.FILTER(J$63:J122,MOD(_xlfn.SEQUENCE(ROWS(J$63:J122)),5)=1)),ROUND(J$44/_xlfn.DAYS(J$16,I$16)*IF(YEAR(I$16+1)=$D123,_xlfn.DAYS(DATE($D123,12,31),I$16)+1,IF(AND(YEAR(I$16+1)&lt;$D123,$D123&lt;YEAR(J$16)),_xlfn.DAYS(DATE($D123,12,31),DATE($D123,1,1))+1,0)),0))</f>
        <v>0</v>
      </c>
      <c r="K123" s="116" cm="1">
        <f t="array" ref="K123">IF(YEAR(K$16)=$D123, K$44-SUM(_xlfn._xlws.FILTER(K$63:K122,MOD(_xlfn.SEQUENCE(ROWS(K$63:K122)),5)=1)),ROUND(K$44/_xlfn.DAYS(K$16,J$16)*IF(YEAR(J$16+1)=$D123,_xlfn.DAYS(DATE($D123,12,31),J$16)+1,IF(AND(YEAR(J$16+1)&lt;$D123,$D123&lt;YEAR(K$16)),_xlfn.DAYS(DATE($D123,12,31),DATE($D123,1,1))+1,0)),0))</f>
        <v>0</v>
      </c>
      <c r="L123" s="116" cm="1">
        <f t="array" ref="L123">IF(YEAR(L$16)=$D123, L$44-SUM(_xlfn._xlws.FILTER(L$63:L122,MOD(_xlfn.SEQUENCE(ROWS(L$63:L122)),5)=1)),ROUND(L$44/_xlfn.DAYS(L$16,K$16)*IF(YEAR(K$16+1)=$D123,_xlfn.DAYS(DATE($D123,12,31),K$16)+1,IF(AND(YEAR(K$16+1)&lt;$D123,$D123&lt;YEAR(L$16)),_xlfn.DAYS(DATE($D123,12,31),DATE($D123,1,1))+1,0)),0))</f>
        <v>0</v>
      </c>
      <c r="M123" s="116" cm="1">
        <f t="array" ref="M123">IF(YEAR(M$16)=$D123, M$44-SUM(_xlfn._xlws.FILTER(M$63:M122,MOD(_xlfn.SEQUENCE(ROWS(M$63:M122)),5)=1)),ROUND(M$44/_xlfn.DAYS(M$16,L$16)*IF(YEAR(L$16+1)=$D123,_xlfn.DAYS(DATE($D123,12,31),L$16)+1,IF(AND(YEAR(L$16+1)&lt;$D123,$D123&lt;YEAR(M$16)),_xlfn.DAYS(DATE($D123,12,31),DATE($D123,1,1))+1,0)),0))</f>
        <v>0</v>
      </c>
      <c r="N123" s="116" cm="1">
        <f t="array" ref="N123">IF(YEAR(N$16)=$D123, N$44-SUM(_xlfn._xlws.FILTER(N$63:N122,MOD(_xlfn.SEQUENCE(ROWS(N$63:N122)),5)=1)),ROUND(N$44/_xlfn.DAYS(N$16,M$16)*IF(YEAR(M$16+1)=$D123,_xlfn.DAYS(DATE($D123,12,31),M$16)+1,IF(AND(YEAR(M$16+1)&lt;$D123,$D123&lt;YEAR(N$16)),_xlfn.DAYS(DATE($D123,12,31),DATE($D123,1,1))+1,0)),0))</f>
        <v>0</v>
      </c>
      <c r="O123" s="116" cm="1">
        <f t="array" ref="O123">IF(YEAR(O$16)=$D123, O$44-SUM(_xlfn._xlws.FILTER(O$63:O122,MOD(_xlfn.SEQUENCE(ROWS(O$63:O122)),5)=1)),ROUND(O$44/_xlfn.DAYS(O$16,N$16)*IF(YEAR(N$16+1)=$D123,_xlfn.DAYS(DATE($D123,12,31),N$16)+1,IF(AND(YEAR(N$16+1)&lt;$D123,$D123&lt;YEAR(O$16)),_xlfn.DAYS(DATE($D123,12,31),DATE($D123,1,1))+1,0)),0))</f>
        <v>0</v>
      </c>
      <c r="P123" s="116" cm="1">
        <f t="array" ref="P123">IF(YEAR(P$16)=$D123, P$44-SUM(_xlfn._xlws.FILTER(P$63:P122,MOD(_xlfn.SEQUENCE(ROWS(P$63:P122)),5)=1)),ROUND(P$44/_xlfn.DAYS(P$16,O$16)*IF(YEAR(O$16+1)=$D123,_xlfn.DAYS(DATE($D123,12,31),O$16)+1,IF(AND(YEAR(O$16+1)&lt;$D123,$D123&lt;YEAR(P$16)),_xlfn.DAYS(DATE($D123,12,31),DATE($D123,1,1))+1,0)),0))</f>
        <v>11892</v>
      </c>
      <c r="Q123" s="116" cm="1">
        <f t="array" ref="Q123">IF(YEAR(Q$16)=$D123, Q$44-SUM(_xlfn._xlws.FILTER(Q$63:Q122,MOD(_xlfn.SEQUENCE(ROWS(Q$63:Q122)),5)=1)),ROUND(Q$44/_xlfn.DAYS(Q$16,P$16)*IF(YEAR(P$16+1)=$D123,_xlfn.DAYS(DATE($D123,12,31),P$16)+1,IF(AND(YEAR(P$16+1)&lt;$D123,$D123&lt;YEAR(Q$16)),_xlfn.DAYS(DATE($D123,12,31),DATE($D123,1,1))+1,0)),0))</f>
        <v>4835</v>
      </c>
      <c r="R123" s="116" cm="1">
        <f t="array" ref="R123">IF(YEAR(R$16)=$D123, R$44-SUM(_xlfn._xlws.FILTER(R$63:R122,MOD(_xlfn.SEQUENCE(ROWS(R$63:R122)),5)=1)),ROUND(R$44/_xlfn.DAYS(R$16,Q$16)*IF(YEAR(Q$16+1)=$D123,_xlfn.DAYS(DATE($D123,12,31),Q$16)+1,IF(AND(YEAR(Q$16+1)&lt;$D123,$D123&lt;YEAR(R$16)),_xlfn.DAYS(DATE($D123,12,31),DATE($D123,1,1))+1,0)),0))</f>
        <v>0</v>
      </c>
      <c r="S123" s="116" cm="1">
        <f t="array" ref="S123">IF(YEAR(S$16)=$D123, S$44-SUM(_xlfn._xlws.FILTER(S$63:S122,MOD(_xlfn.SEQUENCE(ROWS(S$63:S122)),5)=1)),ROUND(S$44/_xlfn.DAYS(S$16,R$16)*IF(YEAR(R$16+1)=$D123,_xlfn.DAYS(DATE($D123,12,31),R$16)+1,IF(AND(YEAR(R$16+1)&lt;$D123,$D123&lt;YEAR(S$16)),_xlfn.DAYS(DATE($D123,12,31),DATE($D123,1,1))+1,0)),0))</f>
        <v>0</v>
      </c>
      <c r="T123" s="116" cm="1">
        <f t="array" ref="T123">IF(YEAR(T$16)=$D123, T$44-SUM(_xlfn._xlws.FILTER(T$63:T122,MOD(_xlfn.SEQUENCE(ROWS(T$63:T122)),5)=1)),ROUND(T$44/_xlfn.DAYS(T$16,S$16)*IF(YEAR(S$16+1)=$D123,_xlfn.DAYS(DATE($D123,12,31),S$16)+1,IF(AND(YEAR(S$16+1)&lt;$D123,$D123&lt;YEAR(T$16)),_xlfn.DAYS(DATE($D123,12,31),DATE($D123,1,1))+1,0)),0))</f>
        <v>0</v>
      </c>
      <c r="U123" s="116" cm="1">
        <f t="array" ref="U123">IF(YEAR(U$16)=$D123, U$44-SUM(_xlfn._xlws.FILTER(U$63:U122,MOD(_xlfn.SEQUENCE(ROWS(U$63:U122)),5)=1)),ROUND(U$44/_xlfn.DAYS(U$16,T$16)*IF(YEAR(T$16+1)=$D123,_xlfn.DAYS(DATE($D123,12,31),T$16)+1,IF(AND(YEAR(T$16+1)&lt;$D123,$D123&lt;YEAR(U$16)),_xlfn.DAYS(DATE($D123,12,31),DATE($D123,1,1))+1,0)),0))</f>
        <v>0</v>
      </c>
      <c r="V123" s="116" cm="1">
        <f t="array" ref="V123">IF(YEAR(V$16)=$D123, V$44-SUM(_xlfn._xlws.FILTER(V$63:V122,MOD(_xlfn.SEQUENCE(ROWS(V$63:V122)),5)=1)),ROUND(V$44/_xlfn.DAYS(V$16,U$16)*IF(YEAR(U$16+1)=$D123,_xlfn.DAYS(DATE($D123,12,31),U$16)+1,IF(AND(YEAR(U$16+1)&lt;$D123,$D123&lt;YEAR(V$16)),_xlfn.DAYS(DATE($D123,12,31),DATE($D123,1,1))+1,0)),0))</f>
        <v>0</v>
      </c>
      <c r="W123" s="116" cm="1">
        <f t="array" ref="W123">IF(YEAR(W$16)=$D123, W$44-SUM(_xlfn._xlws.FILTER(W$63:W122,MOD(_xlfn.SEQUENCE(ROWS(W$63:W122)),5)=1)),ROUND(W$44/_xlfn.DAYS(W$16,V$16)*IF(YEAR(V$16+1)=$D123,_xlfn.DAYS(DATE($D123,12,31),V$16)+1,IF(AND(YEAR(V$16+1)&lt;$D123,$D123&lt;YEAR(W$16)),_xlfn.DAYS(DATE($D123,12,31),DATE($D123,1,1))+1,0)),0))</f>
        <v>0</v>
      </c>
      <c r="X123" s="116" cm="1">
        <f t="array" ref="X123">IF(YEAR(X$16)=$D123, X$44-SUM(_xlfn._xlws.FILTER(X$63:X122,MOD(_xlfn.SEQUENCE(ROWS(X$63:X122)),5)=1)),ROUND(X$44/_xlfn.DAYS(X$16,W$16)*IF(YEAR(W$16+1)=$D123,_xlfn.DAYS(DATE($D123,12,31),W$16)+1,IF(AND(YEAR(W$16+1)&lt;$D123,$D123&lt;YEAR(X$16)),_xlfn.DAYS(DATE($D123,12,31),DATE($D123,1,1))+1,0)),0))</f>
        <v>0</v>
      </c>
    </row>
    <row r="124" spans="1:24" ht="17" hidden="1" outlineLevel="1" x14ac:dyDescent="0.25">
      <c r="A124" s="5">
        <v>28</v>
      </c>
      <c r="B124" s="129" t="s">
        <v>164</v>
      </c>
      <c r="C124" s="114" t="s">
        <v>165</v>
      </c>
      <c r="D124" s="115">
        <f t="shared" si="48"/>
        <v>2032</v>
      </c>
      <c r="E124" s="116" cm="1">
        <f t="array" ref="E124">IF(YEAR(E$16)=$D124, E$46-SUM(_xlfn._xlws.FILTER(E$63:E123,MOD(_xlfn.SEQUENCE(ROWS(E$63:E123)),5)=2)),ROUND(E$46/_xlfn.DAYS(E$16,D$16)*IF(YEAR(D$16+1)=$D124,_xlfn.DAYS(DATE($D124,12,31),D$16)+1,IF(AND(YEAR(D$16+1)&lt;$D124,$D124&lt;YEAR(E$16)),_xlfn.DAYS(DATE($D124,12,31),DATE($D124,1,1))+1,0)),0))</f>
        <v>0</v>
      </c>
      <c r="F124" s="116" cm="1">
        <f t="array" ref="F124">IF(YEAR(F$16)=$D124, F$46-SUM(_xlfn._xlws.FILTER(F$63:F123,MOD(_xlfn.SEQUENCE(ROWS(F$63:F123)),5)=2)),ROUND(F$46/_xlfn.DAYS(F$16,E$16)*IF(YEAR(E$16+1)=$D124,_xlfn.DAYS(DATE($D124,12,31),E$16)+1,IF(AND(YEAR(E$16+1)&lt;$D124,$D124&lt;YEAR(F$16)),_xlfn.DAYS(DATE($D124,12,31),DATE($D124,1,1))+1,0)),0))</f>
        <v>0</v>
      </c>
      <c r="G124" s="116" cm="1">
        <f t="array" ref="G124">IF(YEAR(G$16)=$D124, G$46-SUM(_xlfn._xlws.FILTER(G$63:G123,MOD(_xlfn.SEQUENCE(ROWS(G$63:G123)),5)=2)),ROUND(G$46/_xlfn.DAYS(G$16,F$16)*IF(YEAR(F$16+1)=$D124,_xlfn.DAYS(DATE($D124,12,31),F$16)+1,IF(AND(YEAR(F$16+1)&lt;$D124,$D124&lt;YEAR(G$16)),_xlfn.DAYS(DATE($D124,12,31),DATE($D124,1,1))+1,0)),0))</f>
        <v>0</v>
      </c>
      <c r="H124" s="116" cm="1">
        <f t="array" ref="H124">IF(YEAR(H$16)=$D124, H$46-SUM(_xlfn._xlws.FILTER(H$63:H123,MOD(_xlfn.SEQUENCE(ROWS(H$63:H123)),5)=2)),ROUND(H$46/_xlfn.DAYS(H$16,G$16)*IF(YEAR(G$16+1)=$D124,_xlfn.DAYS(DATE($D124,12,31),G$16)+1,IF(AND(YEAR(G$16+1)&lt;$D124,$D124&lt;YEAR(H$16)),_xlfn.DAYS(DATE($D124,12,31),DATE($D124,1,1))+1,0)),0))</f>
        <v>0</v>
      </c>
      <c r="I124" s="116" cm="1">
        <f t="array" ref="I124">IF(YEAR(I$16)=$D124, I$46-SUM(_xlfn._xlws.FILTER(I$63:I123,MOD(_xlfn.SEQUENCE(ROWS(I$63:I123)),5)=2)),ROUND(I$46/_xlfn.DAYS(I$16,H$16)*IF(YEAR(H$16+1)=$D124,_xlfn.DAYS(DATE($D124,12,31),H$16)+1,IF(AND(YEAR(H$16+1)&lt;$D124,$D124&lt;YEAR(I$16)),_xlfn.DAYS(DATE($D124,12,31),DATE($D124,1,1))+1,0)),0))</f>
        <v>0</v>
      </c>
      <c r="J124" s="116" cm="1">
        <f t="array" ref="J124">IF(YEAR(J$16)=$D124, J$46-SUM(_xlfn._xlws.FILTER(J$63:J123,MOD(_xlfn.SEQUENCE(ROWS(J$63:J123)),5)=2)),ROUND(J$46/_xlfn.DAYS(J$16,I$16)*IF(YEAR(I$16+1)=$D124,_xlfn.DAYS(DATE($D124,12,31),I$16)+1,IF(AND(YEAR(I$16+1)&lt;$D124,$D124&lt;YEAR(J$16)),_xlfn.DAYS(DATE($D124,12,31),DATE($D124,1,1))+1,0)),0))</f>
        <v>0</v>
      </c>
      <c r="K124" s="116" cm="1">
        <f t="array" ref="K124">IF(YEAR(K$16)=$D124, K$46-SUM(_xlfn._xlws.FILTER(K$63:K123,MOD(_xlfn.SEQUENCE(ROWS(K$63:K123)),5)=2)),ROUND(K$46/_xlfn.DAYS(K$16,J$16)*IF(YEAR(J$16+1)=$D124,_xlfn.DAYS(DATE($D124,12,31),J$16)+1,IF(AND(YEAR(J$16+1)&lt;$D124,$D124&lt;YEAR(K$16)),_xlfn.DAYS(DATE($D124,12,31),DATE($D124,1,1))+1,0)),0))</f>
        <v>0</v>
      </c>
      <c r="L124" s="116" cm="1">
        <f t="array" ref="L124">IF(YEAR(L$16)=$D124, L$46-SUM(_xlfn._xlws.FILTER(L$63:L123,MOD(_xlfn.SEQUENCE(ROWS(L$63:L123)),5)=2)),ROUND(L$46/_xlfn.DAYS(L$16,K$16)*IF(YEAR(K$16+1)=$D124,_xlfn.DAYS(DATE($D124,12,31),K$16)+1,IF(AND(YEAR(K$16+1)&lt;$D124,$D124&lt;YEAR(L$16)),_xlfn.DAYS(DATE($D124,12,31),DATE($D124,1,1))+1,0)),0))</f>
        <v>0</v>
      </c>
      <c r="M124" s="116" cm="1">
        <f t="array" ref="M124">IF(YEAR(M$16)=$D124, M$46-SUM(_xlfn._xlws.FILTER(M$63:M123,MOD(_xlfn.SEQUENCE(ROWS(M$63:M123)),5)=2)),ROUND(M$46/_xlfn.DAYS(M$16,L$16)*IF(YEAR(L$16+1)=$D124,_xlfn.DAYS(DATE($D124,12,31),L$16)+1,IF(AND(YEAR(L$16+1)&lt;$D124,$D124&lt;YEAR(M$16)),_xlfn.DAYS(DATE($D124,12,31),DATE($D124,1,1))+1,0)),0))</f>
        <v>0</v>
      </c>
      <c r="N124" s="116" cm="1">
        <f t="array" ref="N124">IF(YEAR(N$16)=$D124, N$46-SUM(_xlfn._xlws.FILTER(N$63:N123,MOD(_xlfn.SEQUENCE(ROWS(N$63:N123)),5)=2)),ROUND(N$46/_xlfn.DAYS(N$16,M$16)*IF(YEAR(M$16+1)=$D124,_xlfn.DAYS(DATE($D124,12,31),M$16)+1,IF(AND(YEAR(M$16+1)&lt;$D124,$D124&lt;YEAR(N$16)),_xlfn.DAYS(DATE($D124,12,31),DATE($D124,1,1))+1,0)),0))</f>
        <v>0</v>
      </c>
      <c r="O124" s="116" cm="1">
        <f t="array" ref="O124">IF(YEAR(O$16)=$D124, O$46-SUM(_xlfn._xlws.FILTER(O$63:O123,MOD(_xlfn.SEQUENCE(ROWS(O$63:O123)),5)=2)),ROUND(O$46/_xlfn.DAYS(O$16,N$16)*IF(YEAR(N$16+1)=$D124,_xlfn.DAYS(DATE($D124,12,31),N$16)+1,IF(AND(YEAR(N$16+1)&lt;$D124,$D124&lt;YEAR(O$16)),_xlfn.DAYS(DATE($D124,12,31),DATE($D124,1,1))+1,0)),0))</f>
        <v>0</v>
      </c>
      <c r="P124" s="116" cm="1">
        <f t="array" ref="P124">IF(YEAR(P$16)=$D124, P$46-SUM(_xlfn._xlws.FILTER(P$63:P123,MOD(_xlfn.SEQUENCE(ROWS(P$63:P123)),5)=2)),ROUND(P$46/_xlfn.DAYS(P$16,O$16)*IF(YEAR(O$16+1)=$D124,_xlfn.DAYS(DATE($D124,12,31),O$16)+1,IF(AND(YEAR(O$16+1)&lt;$D124,$D124&lt;YEAR(P$16)),_xlfn.DAYS(DATE($D124,12,31),DATE($D124,1,1))+1,0)),0))</f>
        <v>1784</v>
      </c>
      <c r="Q124" s="116" cm="1">
        <f t="array" ref="Q124">IF(YEAR(Q$16)=$D124, Q$46-SUM(_xlfn._xlws.FILTER(Q$63:Q123,MOD(_xlfn.SEQUENCE(ROWS(Q$63:Q123)),5)=2)),ROUND(Q$46/_xlfn.DAYS(Q$16,P$16)*IF(YEAR(P$16+1)=$D124,_xlfn.DAYS(DATE($D124,12,31),P$16)+1,IF(AND(YEAR(P$16+1)&lt;$D124,$D124&lt;YEAR(Q$16)),_xlfn.DAYS(DATE($D124,12,31),DATE($D124,1,1))+1,0)),0))</f>
        <v>726</v>
      </c>
      <c r="R124" s="116" cm="1">
        <f t="array" ref="R124">IF(YEAR(R$16)=$D124, R$46-SUM(_xlfn._xlws.FILTER(R$63:R123,MOD(_xlfn.SEQUENCE(ROWS(R$63:R123)),5)=2)),ROUND(R$46/_xlfn.DAYS(R$16,Q$16)*IF(YEAR(Q$16+1)=$D124,_xlfn.DAYS(DATE($D124,12,31),Q$16)+1,IF(AND(YEAR(Q$16+1)&lt;$D124,$D124&lt;YEAR(R$16)),_xlfn.DAYS(DATE($D124,12,31),DATE($D124,1,1))+1,0)),0))</f>
        <v>0</v>
      </c>
      <c r="S124" s="116" cm="1">
        <f t="array" ref="S124">IF(YEAR(S$16)=$D124, S$46-SUM(_xlfn._xlws.FILTER(S$63:S123,MOD(_xlfn.SEQUENCE(ROWS(S$63:S123)),5)=2)),ROUND(S$46/_xlfn.DAYS(S$16,R$16)*IF(YEAR(R$16+1)=$D124,_xlfn.DAYS(DATE($D124,12,31),R$16)+1,IF(AND(YEAR(R$16+1)&lt;$D124,$D124&lt;YEAR(S$16)),_xlfn.DAYS(DATE($D124,12,31),DATE($D124,1,1))+1,0)),0))</f>
        <v>0</v>
      </c>
      <c r="T124" s="116" cm="1">
        <f t="array" ref="T124">IF(YEAR(T$16)=$D124, T$46-SUM(_xlfn._xlws.FILTER(T$63:T123,MOD(_xlfn.SEQUENCE(ROWS(T$63:T123)),5)=2)),ROUND(T$46/_xlfn.DAYS(T$16,S$16)*IF(YEAR(S$16+1)=$D124,_xlfn.DAYS(DATE($D124,12,31),S$16)+1,IF(AND(YEAR(S$16+1)&lt;$D124,$D124&lt;YEAR(T$16)),_xlfn.DAYS(DATE($D124,12,31),DATE($D124,1,1))+1,0)),0))</f>
        <v>0</v>
      </c>
      <c r="U124" s="116" cm="1">
        <f t="array" ref="U124">IF(YEAR(U$16)=$D124, U$46-SUM(_xlfn._xlws.FILTER(U$63:U123,MOD(_xlfn.SEQUENCE(ROWS(U$63:U123)),5)=2)),ROUND(U$46/_xlfn.DAYS(U$16,T$16)*IF(YEAR(T$16+1)=$D124,_xlfn.DAYS(DATE($D124,12,31),T$16)+1,IF(AND(YEAR(T$16+1)&lt;$D124,$D124&lt;YEAR(U$16)),_xlfn.DAYS(DATE($D124,12,31),DATE($D124,1,1))+1,0)),0))</f>
        <v>0</v>
      </c>
      <c r="V124" s="116" cm="1">
        <f t="array" ref="V124">IF(YEAR(V$16)=$D124, V$46-SUM(_xlfn._xlws.FILTER(V$63:V123,MOD(_xlfn.SEQUENCE(ROWS(V$63:V123)),5)=2)),ROUND(V$46/_xlfn.DAYS(V$16,U$16)*IF(YEAR(U$16+1)=$D124,_xlfn.DAYS(DATE($D124,12,31),U$16)+1,IF(AND(YEAR(U$16+1)&lt;$D124,$D124&lt;YEAR(V$16)),_xlfn.DAYS(DATE($D124,12,31),DATE($D124,1,1))+1,0)),0))</f>
        <v>0</v>
      </c>
      <c r="W124" s="116" cm="1">
        <f t="array" ref="W124">IF(YEAR(W$16)=$D124, W$46-SUM(_xlfn._xlws.FILTER(W$63:W123,MOD(_xlfn.SEQUENCE(ROWS(W$63:W123)),5)=2)),ROUND(W$46/_xlfn.DAYS(W$16,V$16)*IF(YEAR(V$16+1)=$D124,_xlfn.DAYS(DATE($D124,12,31),V$16)+1,IF(AND(YEAR(V$16+1)&lt;$D124,$D124&lt;YEAR(W$16)),_xlfn.DAYS(DATE($D124,12,31),DATE($D124,1,1))+1,0)),0))</f>
        <v>0</v>
      </c>
      <c r="X124" s="116" cm="1">
        <f t="array" ref="X124">IF(YEAR(X$16)=$D124, X$46-SUM(_xlfn._xlws.FILTER(X$63:X123,MOD(_xlfn.SEQUENCE(ROWS(X$63:X123)),5)=2)),ROUND(X$46/_xlfn.DAYS(X$16,W$16)*IF(YEAR(W$16+1)=$D124,_xlfn.DAYS(DATE($D124,12,31),W$16)+1,IF(AND(YEAR(W$16+1)&lt;$D124,$D124&lt;YEAR(X$16)),_xlfn.DAYS(DATE($D124,12,31),DATE($D124,1,1))+1,0)),0))</f>
        <v>0</v>
      </c>
    </row>
    <row r="125" spans="1:24" ht="17" hidden="1" outlineLevel="1" x14ac:dyDescent="0.25">
      <c r="A125" s="5">
        <v>29</v>
      </c>
      <c r="B125" s="129" t="s">
        <v>166</v>
      </c>
      <c r="C125" s="114" t="s">
        <v>167</v>
      </c>
      <c r="D125" s="115">
        <f t="shared" si="48"/>
        <v>2032</v>
      </c>
      <c r="E125" s="116">
        <f>E123-E124</f>
        <v>0</v>
      </c>
      <c r="F125" s="116">
        <f t="shared" ref="F125:X125" si="67">F123-F124</f>
        <v>0</v>
      </c>
      <c r="G125" s="116">
        <f t="shared" si="67"/>
        <v>0</v>
      </c>
      <c r="H125" s="116">
        <f t="shared" si="67"/>
        <v>0</v>
      </c>
      <c r="I125" s="116">
        <f t="shared" si="67"/>
        <v>0</v>
      </c>
      <c r="J125" s="116">
        <f t="shared" si="67"/>
        <v>0</v>
      </c>
      <c r="K125" s="116">
        <f t="shared" si="67"/>
        <v>0</v>
      </c>
      <c r="L125" s="116">
        <f t="shared" si="67"/>
        <v>0</v>
      </c>
      <c r="M125" s="116">
        <f t="shared" si="67"/>
        <v>0</v>
      </c>
      <c r="N125" s="116">
        <f t="shared" si="67"/>
        <v>0</v>
      </c>
      <c r="O125" s="116">
        <f t="shared" si="67"/>
        <v>0</v>
      </c>
      <c r="P125" s="116">
        <f t="shared" si="67"/>
        <v>10108</v>
      </c>
      <c r="Q125" s="116">
        <f t="shared" si="67"/>
        <v>4109</v>
      </c>
      <c r="R125" s="116">
        <f t="shared" si="67"/>
        <v>0</v>
      </c>
      <c r="S125" s="116">
        <f t="shared" si="67"/>
        <v>0</v>
      </c>
      <c r="T125" s="116">
        <f t="shared" si="67"/>
        <v>0</v>
      </c>
      <c r="U125" s="116">
        <f t="shared" si="67"/>
        <v>0</v>
      </c>
      <c r="V125" s="116">
        <f t="shared" si="67"/>
        <v>0</v>
      </c>
      <c r="W125" s="116">
        <f t="shared" si="67"/>
        <v>0</v>
      </c>
      <c r="X125" s="116">
        <f t="shared" si="67"/>
        <v>0</v>
      </c>
    </row>
    <row r="126" spans="1:24" ht="17" hidden="1" outlineLevel="1" x14ac:dyDescent="0.25">
      <c r="A126" s="5">
        <v>31</v>
      </c>
      <c r="B126" s="129" t="s">
        <v>168</v>
      </c>
      <c r="C126" s="114" t="s">
        <v>169</v>
      </c>
      <c r="D126" s="115">
        <f t="shared" si="48"/>
        <v>2032</v>
      </c>
      <c r="E126" s="116" cm="1">
        <f t="array" ref="E126">IF(YEAR(E$16)=$D126, E$59-SUM(_xlfn._xlws.FILTER(E$63:E125,MOD(_xlfn.SEQUENCE(ROWS(E$63:E125)),5)=4)),ROUND(E$59/_xlfn.DAYS(E$16,D$16)*IF(YEAR(D$16+1)=$D126,_xlfn.DAYS(DATE($D126,12,31),D$16)+1,IF(AND(YEAR(D$16+1)&lt;$D126,$D126&lt;YEAR(E$16)),_xlfn.DAYS(DATE($D126,12,31),DATE($D126,1,1))+1,0)),0))</f>
        <v>0</v>
      </c>
      <c r="F126" s="116" cm="1">
        <f t="array" ref="F126">IF(YEAR(F$16)=$D126, F$59-SUM(_xlfn._xlws.FILTER(F$63:F125,MOD(_xlfn.SEQUENCE(ROWS(F$63:F125)),5)=4)),ROUND(F$59/_xlfn.DAYS(F$16,E$16)*IF(YEAR(E$16+1)=$D126,_xlfn.DAYS(DATE($D126,12,31),E$16)+1,IF(AND(YEAR(E$16+1)&lt;$D126,$D126&lt;YEAR(F$16)),_xlfn.DAYS(DATE($D126,12,31),DATE($D126,1,1))+1,0)),0))</f>
        <v>0</v>
      </c>
      <c r="G126" s="116" cm="1">
        <f t="array" ref="G126">IF(YEAR(G$16)=$D126, G$59-SUM(_xlfn._xlws.FILTER(G$63:G125,MOD(_xlfn.SEQUENCE(ROWS(G$63:G125)),5)=4)),ROUND(G$59/_xlfn.DAYS(G$16,F$16)*IF(YEAR(F$16+1)=$D126,_xlfn.DAYS(DATE($D126,12,31),F$16)+1,IF(AND(YEAR(F$16+1)&lt;$D126,$D126&lt;YEAR(G$16)),_xlfn.DAYS(DATE($D126,12,31),DATE($D126,1,1))+1,0)),0))</f>
        <v>0</v>
      </c>
      <c r="H126" s="116" cm="1">
        <f t="array" ref="H126">IF(YEAR(H$16)=$D126, H$59-SUM(_xlfn._xlws.FILTER(H$63:H125,MOD(_xlfn.SEQUENCE(ROWS(H$63:H125)),5)=4)),ROUND(H$59/_xlfn.DAYS(H$16,G$16)*IF(YEAR(G$16+1)=$D126,_xlfn.DAYS(DATE($D126,12,31),G$16)+1,IF(AND(YEAR(G$16+1)&lt;$D126,$D126&lt;YEAR(H$16)),_xlfn.DAYS(DATE($D126,12,31),DATE($D126,1,1))+1,0)),0))</f>
        <v>0</v>
      </c>
      <c r="I126" s="116" cm="1">
        <f t="array" ref="I126">IF(YEAR(I$16)=$D126, I$59-SUM(_xlfn._xlws.FILTER(I$63:I125,MOD(_xlfn.SEQUENCE(ROWS(I$63:I125)),5)=4)),ROUND(I$59/_xlfn.DAYS(I$16,H$16)*IF(YEAR(H$16+1)=$D126,_xlfn.DAYS(DATE($D126,12,31),H$16)+1,IF(AND(YEAR(H$16+1)&lt;$D126,$D126&lt;YEAR(I$16)),_xlfn.DAYS(DATE($D126,12,31),DATE($D126,1,1))+1,0)),0))</f>
        <v>0</v>
      </c>
      <c r="J126" s="116" cm="1">
        <f t="array" ref="J126">IF(YEAR(J$16)=$D126, J$59-SUM(_xlfn._xlws.FILTER(J$63:J125,MOD(_xlfn.SEQUENCE(ROWS(J$63:J125)),5)=4)),ROUND(J$59/_xlfn.DAYS(J$16,I$16)*IF(YEAR(I$16+1)=$D126,_xlfn.DAYS(DATE($D126,12,31),I$16)+1,IF(AND(YEAR(I$16+1)&lt;$D126,$D126&lt;YEAR(J$16)),_xlfn.DAYS(DATE($D126,12,31),DATE($D126,1,1))+1,0)),0))</f>
        <v>0</v>
      </c>
      <c r="K126" s="116" cm="1">
        <f t="array" ref="K126">IF(YEAR(K$16)=$D126, K$59-SUM(_xlfn._xlws.FILTER(K$63:K125,MOD(_xlfn.SEQUENCE(ROWS(K$63:K125)),5)=4)),ROUND(K$59/_xlfn.DAYS(K$16,J$16)*IF(YEAR(J$16+1)=$D126,_xlfn.DAYS(DATE($D126,12,31),J$16)+1,IF(AND(YEAR(J$16+1)&lt;$D126,$D126&lt;YEAR(K$16)),_xlfn.DAYS(DATE($D126,12,31),DATE($D126,1,1))+1,0)),0))</f>
        <v>0</v>
      </c>
      <c r="L126" s="116" cm="1">
        <f t="array" ref="L126">IF(YEAR(L$16)=$D126, L$59-SUM(_xlfn._xlws.FILTER(L$63:L125,MOD(_xlfn.SEQUENCE(ROWS(L$63:L125)),5)=4)),ROUND(L$59/_xlfn.DAYS(L$16,K$16)*IF(YEAR(K$16+1)=$D126,_xlfn.DAYS(DATE($D126,12,31),K$16)+1,IF(AND(YEAR(K$16+1)&lt;$D126,$D126&lt;YEAR(L$16)),_xlfn.DAYS(DATE($D126,12,31),DATE($D126,1,1))+1,0)),0))</f>
        <v>0</v>
      </c>
      <c r="M126" s="116" cm="1">
        <f t="array" ref="M126">IF(YEAR(M$16)=$D126, M$59-SUM(_xlfn._xlws.FILTER(M$63:M125,MOD(_xlfn.SEQUENCE(ROWS(M$63:M125)),5)=4)),ROUND(M$59/_xlfn.DAYS(M$16,L$16)*IF(YEAR(L$16+1)=$D126,_xlfn.DAYS(DATE($D126,12,31),L$16)+1,IF(AND(YEAR(L$16+1)&lt;$D126,$D126&lt;YEAR(M$16)),_xlfn.DAYS(DATE($D126,12,31),DATE($D126,1,1))+1,0)),0))</f>
        <v>0</v>
      </c>
      <c r="N126" s="116" cm="1">
        <f t="array" ref="N126">IF(YEAR(N$16)=$D126, N$59-SUM(_xlfn._xlws.FILTER(N$63:N125,MOD(_xlfn.SEQUENCE(ROWS(N$63:N125)),5)=4)),ROUND(N$59/_xlfn.DAYS(N$16,M$16)*IF(YEAR(M$16+1)=$D126,_xlfn.DAYS(DATE($D126,12,31),M$16)+1,IF(AND(YEAR(M$16+1)&lt;$D126,$D126&lt;YEAR(N$16)),_xlfn.DAYS(DATE($D126,12,31),DATE($D126,1,1))+1,0)),0))</f>
        <v>0</v>
      </c>
      <c r="O126" s="116" cm="1">
        <f t="array" ref="O126">IF(YEAR(O$16)=$D126, O$59-SUM(_xlfn._xlws.FILTER(O$63:O125,MOD(_xlfn.SEQUENCE(ROWS(O$63:O125)),5)=4)),ROUND(O$59/_xlfn.DAYS(O$16,N$16)*IF(YEAR(N$16+1)=$D126,_xlfn.DAYS(DATE($D126,12,31),N$16)+1,IF(AND(YEAR(N$16+1)&lt;$D126,$D126&lt;YEAR(O$16)),_xlfn.DAYS(DATE($D126,12,31),DATE($D126,1,1))+1,0)),0))</f>
        <v>0</v>
      </c>
      <c r="P126" s="116" cm="1">
        <f t="array" ref="P126">IF(YEAR(P$16)=$D126, P$59-SUM(_xlfn._xlws.FILTER(P$63:P125,MOD(_xlfn.SEQUENCE(ROWS(P$63:P125)),5)=4)),ROUND(P$59/_xlfn.DAYS(P$16,O$16)*IF(YEAR(O$16+1)=$D126,_xlfn.DAYS(DATE($D126,12,31),O$16)+1,IF(AND(YEAR(O$16+1)&lt;$D126,$D126&lt;YEAR(P$16)),_xlfn.DAYS(DATE($D126,12,31),DATE($D126,1,1))+1,0)),0))</f>
        <v>11892</v>
      </c>
      <c r="Q126" s="116" cm="1">
        <f t="array" ref="Q126">IF(YEAR(Q$16)=$D126, Q$59-SUM(_xlfn._xlws.FILTER(Q$63:Q125,MOD(_xlfn.SEQUENCE(ROWS(Q$63:Q125)),5)=4)),ROUND(Q$59/_xlfn.DAYS(Q$16,P$16)*IF(YEAR(P$16+1)=$D126,_xlfn.DAYS(DATE($D126,12,31),P$16)+1,IF(AND(YEAR(P$16+1)&lt;$D126,$D126&lt;YEAR(Q$16)),_xlfn.DAYS(DATE($D126,12,31),DATE($D126,1,1))+1,0)),0))</f>
        <v>4835</v>
      </c>
      <c r="R126" s="116" cm="1">
        <f t="array" ref="R126">IF(YEAR(R$16)=$D126, R$59-SUM(_xlfn._xlws.FILTER(R$63:R125,MOD(_xlfn.SEQUENCE(ROWS(R$63:R125)),5)=4)),ROUND(R$59/_xlfn.DAYS(R$16,Q$16)*IF(YEAR(Q$16+1)=$D126,_xlfn.DAYS(DATE($D126,12,31),Q$16)+1,IF(AND(YEAR(Q$16+1)&lt;$D126,$D126&lt;YEAR(R$16)),_xlfn.DAYS(DATE($D126,12,31),DATE($D126,1,1))+1,0)),0))</f>
        <v>0</v>
      </c>
      <c r="S126" s="116" cm="1">
        <f t="array" ref="S126">IF(YEAR(S$16)=$D126, S$59-SUM(_xlfn._xlws.FILTER(S$63:S125,MOD(_xlfn.SEQUENCE(ROWS(S$63:S125)),5)=4)),ROUND(S$59/_xlfn.DAYS(S$16,R$16)*IF(YEAR(R$16+1)=$D126,_xlfn.DAYS(DATE($D126,12,31),R$16)+1,IF(AND(YEAR(R$16+1)&lt;$D126,$D126&lt;YEAR(S$16)),_xlfn.DAYS(DATE($D126,12,31),DATE($D126,1,1))+1,0)),0))</f>
        <v>0</v>
      </c>
      <c r="T126" s="116" cm="1">
        <f t="array" ref="T126">IF(YEAR(T$16)=$D126, T$59-SUM(_xlfn._xlws.FILTER(T$63:T125,MOD(_xlfn.SEQUENCE(ROWS(T$63:T125)),5)=4)),ROUND(T$59/_xlfn.DAYS(T$16,S$16)*IF(YEAR(S$16+1)=$D126,_xlfn.DAYS(DATE($D126,12,31),S$16)+1,IF(AND(YEAR(S$16+1)&lt;$D126,$D126&lt;YEAR(T$16)),_xlfn.DAYS(DATE($D126,12,31),DATE($D126,1,1))+1,0)),0))</f>
        <v>0</v>
      </c>
      <c r="U126" s="116" cm="1">
        <f t="array" ref="U126">IF(YEAR(U$16)=$D126, U$59-SUM(_xlfn._xlws.FILTER(U$63:U125,MOD(_xlfn.SEQUENCE(ROWS(U$63:U125)),5)=4)),ROUND(U$59/_xlfn.DAYS(U$16,T$16)*IF(YEAR(T$16+1)=$D126,_xlfn.DAYS(DATE($D126,12,31),T$16)+1,IF(AND(YEAR(T$16+1)&lt;$D126,$D126&lt;YEAR(U$16)),_xlfn.DAYS(DATE($D126,12,31),DATE($D126,1,1))+1,0)),0))</f>
        <v>0</v>
      </c>
      <c r="V126" s="116" cm="1">
        <f t="array" ref="V126">IF(YEAR(V$16)=$D126, V$59-SUM(_xlfn._xlws.FILTER(V$63:V125,MOD(_xlfn.SEQUENCE(ROWS(V$63:V125)),5)=4)),ROUND(V$59/_xlfn.DAYS(V$16,U$16)*IF(YEAR(U$16+1)=$D126,_xlfn.DAYS(DATE($D126,12,31),U$16)+1,IF(AND(YEAR(U$16+1)&lt;$D126,$D126&lt;YEAR(V$16)),_xlfn.DAYS(DATE($D126,12,31),DATE($D126,1,1))+1,0)),0))</f>
        <v>0</v>
      </c>
      <c r="W126" s="116" cm="1">
        <f t="array" ref="W126">IF(YEAR(W$16)=$D126, W$59-SUM(_xlfn._xlws.FILTER(W$63:W125,MOD(_xlfn.SEQUENCE(ROWS(W$63:W125)),5)=4)),ROUND(W$59/_xlfn.DAYS(W$16,V$16)*IF(YEAR(V$16+1)=$D126,_xlfn.DAYS(DATE($D126,12,31),V$16)+1,IF(AND(YEAR(V$16+1)&lt;$D126,$D126&lt;YEAR(W$16)),_xlfn.DAYS(DATE($D126,12,31),DATE($D126,1,1))+1,0)),0))</f>
        <v>0</v>
      </c>
      <c r="X126" s="116" cm="1">
        <f t="array" ref="X126">IF(YEAR(X$16)=$D126, X$59-SUM(_xlfn._xlws.FILTER(X$63:X125,MOD(_xlfn.SEQUENCE(ROWS(X$63:X125)),5)=4)),ROUND(X$59/_xlfn.DAYS(X$16,W$16)*IF(YEAR(W$16+1)=$D126,_xlfn.DAYS(DATE($D126,12,31),W$16)+1,IF(AND(YEAR(W$16+1)&lt;$D126,$D126&lt;YEAR(X$16)),_xlfn.DAYS(DATE($D126,12,31),DATE($D126,1,1))+1,0)),0))</f>
        <v>0</v>
      </c>
    </row>
    <row r="127" spans="1:24" ht="17" hidden="1" outlineLevel="1" x14ac:dyDescent="0.25">
      <c r="A127" s="5">
        <v>33</v>
      </c>
      <c r="B127" s="129" t="s">
        <v>170</v>
      </c>
      <c r="C127" s="117" t="s">
        <v>171</v>
      </c>
      <c r="D127" s="118">
        <f t="shared" si="48"/>
        <v>2032</v>
      </c>
      <c r="E127" s="119">
        <f>E123-E126</f>
        <v>0</v>
      </c>
      <c r="F127" s="119">
        <f t="shared" ref="F127:X127" si="68">F123-F126</f>
        <v>0</v>
      </c>
      <c r="G127" s="119">
        <f t="shared" si="68"/>
        <v>0</v>
      </c>
      <c r="H127" s="119">
        <f t="shared" si="68"/>
        <v>0</v>
      </c>
      <c r="I127" s="119">
        <f t="shared" si="68"/>
        <v>0</v>
      </c>
      <c r="J127" s="119">
        <f t="shared" si="68"/>
        <v>0</v>
      </c>
      <c r="K127" s="119">
        <f t="shared" si="68"/>
        <v>0</v>
      </c>
      <c r="L127" s="119">
        <f t="shared" si="68"/>
        <v>0</v>
      </c>
      <c r="M127" s="119">
        <f t="shared" si="68"/>
        <v>0</v>
      </c>
      <c r="N127" s="119">
        <f t="shared" si="68"/>
        <v>0</v>
      </c>
      <c r="O127" s="119">
        <f t="shared" si="68"/>
        <v>0</v>
      </c>
      <c r="P127" s="119">
        <f t="shared" si="68"/>
        <v>0</v>
      </c>
      <c r="Q127" s="119">
        <f t="shared" si="68"/>
        <v>0</v>
      </c>
      <c r="R127" s="119">
        <f t="shared" si="68"/>
        <v>0</v>
      </c>
      <c r="S127" s="119">
        <f t="shared" si="68"/>
        <v>0</v>
      </c>
      <c r="T127" s="119">
        <f t="shared" si="68"/>
        <v>0</v>
      </c>
      <c r="U127" s="119">
        <f t="shared" si="68"/>
        <v>0</v>
      </c>
      <c r="V127" s="119">
        <f t="shared" si="68"/>
        <v>0</v>
      </c>
      <c r="W127" s="119">
        <f t="shared" si="68"/>
        <v>0</v>
      </c>
      <c r="X127" s="119">
        <f t="shared" si="68"/>
        <v>0</v>
      </c>
    </row>
    <row r="128" spans="1:24" ht="17" hidden="1" outlineLevel="1" x14ac:dyDescent="0.25">
      <c r="A128" s="5">
        <v>27</v>
      </c>
      <c r="B128" s="37" t="s">
        <v>162</v>
      </c>
      <c r="C128" s="120" t="s">
        <v>163</v>
      </c>
      <c r="D128" s="121">
        <f t="shared" si="48"/>
        <v>2033</v>
      </c>
      <c r="E128" s="122" cm="1">
        <f t="array" ref="E128">IF(YEAR(E$16)=$D128, E$44-SUM(_xlfn._xlws.FILTER(E$63:E127,MOD(_xlfn.SEQUENCE(ROWS(E$63:E127)),5)=1)),ROUND(E$44/_xlfn.DAYS(E$16,D$16)*IF(YEAR(D$16+1)=$D128,_xlfn.DAYS(DATE($D128,12,31),D$16)+1,IF(AND(YEAR(D$16+1)&lt;$D128,$D128&lt;YEAR(E$16)),_xlfn.DAYS(DATE($D128,12,31),DATE($D128,1,1))+1,0)),0))</f>
        <v>0</v>
      </c>
      <c r="F128" s="122" cm="1">
        <f t="array" ref="F128">IF(YEAR(F$16)=$D128, F$44-SUM(_xlfn._xlws.FILTER(F$63:F127,MOD(_xlfn.SEQUENCE(ROWS(F$63:F127)),5)=1)),ROUND(F$44/_xlfn.DAYS(F$16,E$16)*IF(YEAR(E$16+1)=$D128,_xlfn.DAYS(DATE($D128,12,31),E$16)+1,IF(AND(YEAR(E$16+1)&lt;$D128,$D128&lt;YEAR(F$16)),_xlfn.DAYS(DATE($D128,12,31),DATE($D128,1,1))+1,0)),0))</f>
        <v>0</v>
      </c>
      <c r="G128" s="122" cm="1">
        <f t="array" ref="G128">IF(YEAR(G$16)=$D128, G$44-SUM(_xlfn._xlws.FILTER(G$63:G127,MOD(_xlfn.SEQUENCE(ROWS(G$63:G127)),5)=1)),ROUND(G$44/_xlfn.DAYS(G$16,F$16)*IF(YEAR(F$16+1)=$D128,_xlfn.DAYS(DATE($D128,12,31),F$16)+1,IF(AND(YEAR(F$16+1)&lt;$D128,$D128&lt;YEAR(G$16)),_xlfn.DAYS(DATE($D128,12,31),DATE($D128,1,1))+1,0)),0))</f>
        <v>0</v>
      </c>
      <c r="H128" s="122" cm="1">
        <f t="array" ref="H128">IF(YEAR(H$16)=$D128, H$44-SUM(_xlfn._xlws.FILTER(H$63:H127,MOD(_xlfn.SEQUENCE(ROWS(H$63:H127)),5)=1)),ROUND(H$44/_xlfn.DAYS(H$16,G$16)*IF(YEAR(G$16+1)=$D128,_xlfn.DAYS(DATE($D128,12,31),G$16)+1,IF(AND(YEAR(G$16+1)&lt;$D128,$D128&lt;YEAR(H$16)),_xlfn.DAYS(DATE($D128,12,31),DATE($D128,1,1))+1,0)),0))</f>
        <v>0</v>
      </c>
      <c r="I128" s="122" cm="1">
        <f t="array" ref="I128">IF(YEAR(I$16)=$D128, I$44-SUM(_xlfn._xlws.FILTER(I$63:I127,MOD(_xlfn.SEQUENCE(ROWS(I$63:I127)),5)=1)),ROUND(I$44/_xlfn.DAYS(I$16,H$16)*IF(YEAR(H$16+1)=$D128,_xlfn.DAYS(DATE($D128,12,31),H$16)+1,IF(AND(YEAR(H$16+1)&lt;$D128,$D128&lt;YEAR(I$16)),_xlfn.DAYS(DATE($D128,12,31),DATE($D128,1,1))+1,0)),0))</f>
        <v>0</v>
      </c>
      <c r="J128" s="122" cm="1">
        <f t="array" ref="J128">IF(YEAR(J$16)=$D128, J$44-SUM(_xlfn._xlws.FILTER(J$63:J127,MOD(_xlfn.SEQUENCE(ROWS(J$63:J127)),5)=1)),ROUND(J$44/_xlfn.DAYS(J$16,I$16)*IF(YEAR(I$16+1)=$D128,_xlfn.DAYS(DATE($D128,12,31),I$16)+1,IF(AND(YEAR(I$16+1)&lt;$D128,$D128&lt;YEAR(J$16)),_xlfn.DAYS(DATE($D128,12,31),DATE($D128,1,1))+1,0)),0))</f>
        <v>0</v>
      </c>
      <c r="K128" s="122" cm="1">
        <f t="array" ref="K128">IF(YEAR(K$16)=$D128, K$44-SUM(_xlfn._xlws.FILTER(K$63:K127,MOD(_xlfn.SEQUENCE(ROWS(K$63:K127)),5)=1)),ROUND(K$44/_xlfn.DAYS(K$16,J$16)*IF(YEAR(J$16+1)=$D128,_xlfn.DAYS(DATE($D128,12,31),J$16)+1,IF(AND(YEAR(J$16+1)&lt;$D128,$D128&lt;YEAR(K$16)),_xlfn.DAYS(DATE($D128,12,31),DATE($D128,1,1))+1,0)),0))</f>
        <v>0</v>
      </c>
      <c r="L128" s="122" cm="1">
        <f t="array" ref="L128">IF(YEAR(L$16)=$D128, L$44-SUM(_xlfn._xlws.FILTER(L$63:L127,MOD(_xlfn.SEQUENCE(ROWS(L$63:L127)),5)=1)),ROUND(L$44/_xlfn.DAYS(L$16,K$16)*IF(YEAR(K$16+1)=$D128,_xlfn.DAYS(DATE($D128,12,31),K$16)+1,IF(AND(YEAR(K$16+1)&lt;$D128,$D128&lt;YEAR(L$16)),_xlfn.DAYS(DATE($D128,12,31),DATE($D128,1,1))+1,0)),0))</f>
        <v>0</v>
      </c>
      <c r="M128" s="122" cm="1">
        <f t="array" ref="M128">IF(YEAR(M$16)=$D128, M$44-SUM(_xlfn._xlws.FILTER(M$63:M127,MOD(_xlfn.SEQUENCE(ROWS(M$63:M127)),5)=1)),ROUND(M$44/_xlfn.DAYS(M$16,L$16)*IF(YEAR(L$16+1)=$D128,_xlfn.DAYS(DATE($D128,12,31),L$16)+1,IF(AND(YEAR(L$16+1)&lt;$D128,$D128&lt;YEAR(M$16)),_xlfn.DAYS(DATE($D128,12,31),DATE($D128,1,1))+1,0)),0))</f>
        <v>0</v>
      </c>
      <c r="N128" s="122" cm="1">
        <f t="array" ref="N128">IF(YEAR(N$16)=$D128, N$44-SUM(_xlfn._xlws.FILTER(N$63:N127,MOD(_xlfn.SEQUENCE(ROWS(N$63:N127)),5)=1)),ROUND(N$44/_xlfn.DAYS(N$16,M$16)*IF(YEAR(M$16+1)=$D128,_xlfn.DAYS(DATE($D128,12,31),M$16)+1,IF(AND(YEAR(M$16+1)&lt;$D128,$D128&lt;YEAR(N$16)),_xlfn.DAYS(DATE($D128,12,31),DATE($D128,1,1))+1,0)),0))</f>
        <v>0</v>
      </c>
      <c r="O128" s="122" cm="1">
        <f t="array" ref="O128">IF(YEAR(O$16)=$D128, O$44-SUM(_xlfn._xlws.FILTER(O$63:O127,MOD(_xlfn.SEQUENCE(ROWS(O$63:O127)),5)=1)),ROUND(O$44/_xlfn.DAYS(O$16,N$16)*IF(YEAR(N$16+1)=$D128,_xlfn.DAYS(DATE($D128,12,31),N$16)+1,IF(AND(YEAR(N$16+1)&lt;$D128,$D128&lt;YEAR(O$16)),_xlfn.DAYS(DATE($D128,12,31),DATE($D128,1,1))+1,0)),0))</f>
        <v>0</v>
      </c>
      <c r="P128" s="122" cm="1">
        <f t="array" ref="P128">IF(YEAR(P$16)=$D128, P$44-SUM(_xlfn._xlws.FILTER(P$63:P127,MOD(_xlfn.SEQUENCE(ROWS(P$63:P127)),5)=1)),ROUND(P$44/_xlfn.DAYS(P$16,O$16)*IF(YEAR(O$16+1)=$D128,_xlfn.DAYS(DATE($D128,12,31),O$16)+1,IF(AND(YEAR(O$16+1)&lt;$D128,$D128&lt;YEAR(P$16)),_xlfn.DAYS(DATE($D128,12,31),DATE($D128,1,1))+1,0)),0))</f>
        <v>0</v>
      </c>
      <c r="Q128" s="122" cm="1">
        <f t="array" ref="Q128">IF(YEAR(Q$16)=$D128, Q$44-SUM(_xlfn._xlws.FILTER(Q$63:Q127,MOD(_xlfn.SEQUENCE(ROWS(Q$63:Q127)),5)=1)),ROUND(Q$44/_xlfn.DAYS(Q$16,P$16)*IF(YEAR(P$16+1)=$D128,_xlfn.DAYS(DATE($D128,12,31),P$16)+1,IF(AND(YEAR(P$16+1)&lt;$D128,$D128&lt;YEAR(Q$16)),_xlfn.DAYS(DATE($D128,12,31),DATE($D128,1,1))+1,0)),0))</f>
        <v>11507</v>
      </c>
      <c r="R128" s="122" cm="1">
        <f t="array" ref="R128">IF(YEAR(R$16)=$D128, R$44-SUM(_xlfn._xlws.FILTER(R$63:R127,MOD(_xlfn.SEQUENCE(ROWS(R$63:R127)),5)=1)),ROUND(R$44/_xlfn.DAYS(R$16,Q$16)*IF(YEAR(Q$16+1)=$D128,_xlfn.DAYS(DATE($D128,12,31),Q$16)+1,IF(AND(YEAR(Q$16+1)&lt;$D128,$D128&lt;YEAR(R$16)),_xlfn.DAYS(DATE($D128,12,31),DATE($D128,1,1))+1,0)),0))</f>
        <v>4668</v>
      </c>
      <c r="S128" s="122" cm="1">
        <f t="array" ref="S128">IF(YEAR(S$16)=$D128, S$44-SUM(_xlfn._xlws.FILTER(S$63:S127,MOD(_xlfn.SEQUENCE(ROWS(S$63:S127)),5)=1)),ROUND(S$44/_xlfn.DAYS(S$16,R$16)*IF(YEAR(R$16+1)=$D128,_xlfn.DAYS(DATE($D128,12,31),R$16)+1,IF(AND(YEAR(R$16+1)&lt;$D128,$D128&lt;YEAR(S$16)),_xlfn.DAYS(DATE($D128,12,31),DATE($D128,1,1))+1,0)),0))</f>
        <v>0</v>
      </c>
      <c r="T128" s="122" cm="1">
        <f t="array" ref="T128">IF(YEAR(T$16)=$D128, T$44-SUM(_xlfn._xlws.FILTER(T$63:T127,MOD(_xlfn.SEQUENCE(ROWS(T$63:T127)),5)=1)),ROUND(T$44/_xlfn.DAYS(T$16,S$16)*IF(YEAR(S$16+1)=$D128,_xlfn.DAYS(DATE($D128,12,31),S$16)+1,IF(AND(YEAR(S$16+1)&lt;$D128,$D128&lt;YEAR(T$16)),_xlfn.DAYS(DATE($D128,12,31),DATE($D128,1,1))+1,0)),0))</f>
        <v>0</v>
      </c>
      <c r="U128" s="122" cm="1">
        <f t="array" ref="U128">IF(YEAR(U$16)=$D128, U$44-SUM(_xlfn._xlws.FILTER(U$63:U127,MOD(_xlfn.SEQUENCE(ROWS(U$63:U127)),5)=1)),ROUND(U$44/_xlfn.DAYS(U$16,T$16)*IF(YEAR(T$16+1)=$D128,_xlfn.DAYS(DATE($D128,12,31),T$16)+1,IF(AND(YEAR(T$16+1)&lt;$D128,$D128&lt;YEAR(U$16)),_xlfn.DAYS(DATE($D128,12,31),DATE($D128,1,1))+1,0)),0))</f>
        <v>0</v>
      </c>
      <c r="V128" s="122" cm="1">
        <f t="array" ref="V128">IF(YEAR(V$16)=$D128, V$44-SUM(_xlfn._xlws.FILTER(V$63:V127,MOD(_xlfn.SEQUENCE(ROWS(V$63:V127)),5)=1)),ROUND(V$44/_xlfn.DAYS(V$16,U$16)*IF(YEAR(U$16+1)=$D128,_xlfn.DAYS(DATE($D128,12,31),U$16)+1,IF(AND(YEAR(U$16+1)&lt;$D128,$D128&lt;YEAR(V$16)),_xlfn.DAYS(DATE($D128,12,31),DATE($D128,1,1))+1,0)),0))</f>
        <v>0</v>
      </c>
      <c r="W128" s="122" cm="1">
        <f t="array" ref="W128">IF(YEAR(W$16)=$D128, W$44-SUM(_xlfn._xlws.FILTER(W$63:W127,MOD(_xlfn.SEQUENCE(ROWS(W$63:W127)),5)=1)),ROUND(W$44/_xlfn.DAYS(W$16,V$16)*IF(YEAR(V$16+1)=$D128,_xlfn.DAYS(DATE($D128,12,31),V$16)+1,IF(AND(YEAR(V$16+1)&lt;$D128,$D128&lt;YEAR(W$16)),_xlfn.DAYS(DATE($D128,12,31),DATE($D128,1,1))+1,0)),0))</f>
        <v>0</v>
      </c>
      <c r="X128" s="122" cm="1">
        <f t="array" ref="X128">IF(YEAR(X$16)=$D128, X$44-SUM(_xlfn._xlws.FILTER(X$63:X127,MOD(_xlfn.SEQUENCE(ROWS(X$63:X127)),5)=1)),ROUND(X$44/_xlfn.DAYS(X$16,W$16)*IF(YEAR(W$16+1)=$D128,_xlfn.DAYS(DATE($D128,12,31),W$16)+1,IF(AND(YEAR(W$16+1)&lt;$D128,$D128&lt;YEAR(X$16)),_xlfn.DAYS(DATE($D128,12,31),DATE($D128,1,1))+1,0)),0))</f>
        <v>0</v>
      </c>
    </row>
    <row r="129" spans="1:24" ht="17" hidden="1" outlineLevel="1" x14ac:dyDescent="0.25">
      <c r="A129" s="5">
        <v>28</v>
      </c>
      <c r="B129" s="129" t="s">
        <v>164</v>
      </c>
      <c r="C129" s="120" t="s">
        <v>165</v>
      </c>
      <c r="D129" s="121">
        <f t="shared" si="48"/>
        <v>2033</v>
      </c>
      <c r="E129" s="122" cm="1">
        <f t="array" ref="E129">IF(YEAR(E$16)=$D129, E$46-SUM(_xlfn._xlws.FILTER(E$63:E128,MOD(_xlfn.SEQUENCE(ROWS(E$63:E128)),5)=2)),ROUND(E$46/_xlfn.DAYS(E$16,D$16)*IF(YEAR(D$16+1)=$D129,_xlfn.DAYS(DATE($D129,12,31),D$16)+1,IF(AND(YEAR(D$16+1)&lt;$D129,$D129&lt;YEAR(E$16)),_xlfn.DAYS(DATE($D129,12,31),DATE($D129,1,1))+1,0)),0))</f>
        <v>0</v>
      </c>
      <c r="F129" s="122" cm="1">
        <f t="array" ref="F129">IF(YEAR(F$16)=$D129, F$46-SUM(_xlfn._xlws.FILTER(F$63:F128,MOD(_xlfn.SEQUENCE(ROWS(F$63:F128)),5)=2)),ROUND(F$46/_xlfn.DAYS(F$16,E$16)*IF(YEAR(E$16+1)=$D129,_xlfn.DAYS(DATE($D129,12,31),E$16)+1,IF(AND(YEAR(E$16+1)&lt;$D129,$D129&lt;YEAR(F$16)),_xlfn.DAYS(DATE($D129,12,31),DATE($D129,1,1))+1,0)),0))</f>
        <v>0</v>
      </c>
      <c r="G129" s="122" cm="1">
        <f t="array" ref="G129">IF(YEAR(G$16)=$D129, G$46-SUM(_xlfn._xlws.FILTER(G$63:G128,MOD(_xlfn.SEQUENCE(ROWS(G$63:G128)),5)=2)),ROUND(G$46/_xlfn.DAYS(G$16,F$16)*IF(YEAR(F$16+1)=$D129,_xlfn.DAYS(DATE($D129,12,31),F$16)+1,IF(AND(YEAR(F$16+1)&lt;$D129,$D129&lt;YEAR(G$16)),_xlfn.DAYS(DATE($D129,12,31),DATE($D129,1,1))+1,0)),0))</f>
        <v>0</v>
      </c>
      <c r="H129" s="122" cm="1">
        <f t="array" ref="H129">IF(YEAR(H$16)=$D129, H$46-SUM(_xlfn._xlws.FILTER(H$63:H128,MOD(_xlfn.SEQUENCE(ROWS(H$63:H128)),5)=2)),ROUND(H$46/_xlfn.DAYS(H$16,G$16)*IF(YEAR(G$16+1)=$D129,_xlfn.DAYS(DATE($D129,12,31),G$16)+1,IF(AND(YEAR(G$16+1)&lt;$D129,$D129&lt;YEAR(H$16)),_xlfn.DAYS(DATE($D129,12,31),DATE($D129,1,1))+1,0)),0))</f>
        <v>0</v>
      </c>
      <c r="I129" s="122" cm="1">
        <f t="array" ref="I129">IF(YEAR(I$16)=$D129, I$46-SUM(_xlfn._xlws.FILTER(I$63:I128,MOD(_xlfn.SEQUENCE(ROWS(I$63:I128)),5)=2)),ROUND(I$46/_xlfn.DAYS(I$16,H$16)*IF(YEAR(H$16+1)=$D129,_xlfn.DAYS(DATE($D129,12,31),H$16)+1,IF(AND(YEAR(H$16+1)&lt;$D129,$D129&lt;YEAR(I$16)),_xlfn.DAYS(DATE($D129,12,31),DATE($D129,1,1))+1,0)),0))</f>
        <v>0</v>
      </c>
      <c r="J129" s="122" cm="1">
        <f t="array" ref="J129">IF(YEAR(J$16)=$D129, J$46-SUM(_xlfn._xlws.FILTER(J$63:J128,MOD(_xlfn.SEQUENCE(ROWS(J$63:J128)),5)=2)),ROUND(J$46/_xlfn.DAYS(J$16,I$16)*IF(YEAR(I$16+1)=$D129,_xlfn.DAYS(DATE($D129,12,31),I$16)+1,IF(AND(YEAR(I$16+1)&lt;$D129,$D129&lt;YEAR(J$16)),_xlfn.DAYS(DATE($D129,12,31),DATE($D129,1,1))+1,0)),0))</f>
        <v>0</v>
      </c>
      <c r="K129" s="122" cm="1">
        <f t="array" ref="K129">IF(YEAR(K$16)=$D129, K$46-SUM(_xlfn._xlws.FILTER(K$63:K128,MOD(_xlfn.SEQUENCE(ROWS(K$63:K128)),5)=2)),ROUND(K$46/_xlfn.DAYS(K$16,J$16)*IF(YEAR(J$16+1)=$D129,_xlfn.DAYS(DATE($D129,12,31),J$16)+1,IF(AND(YEAR(J$16+1)&lt;$D129,$D129&lt;YEAR(K$16)),_xlfn.DAYS(DATE($D129,12,31),DATE($D129,1,1))+1,0)),0))</f>
        <v>0</v>
      </c>
      <c r="L129" s="122" cm="1">
        <f t="array" ref="L129">IF(YEAR(L$16)=$D129, L$46-SUM(_xlfn._xlws.FILTER(L$63:L128,MOD(_xlfn.SEQUENCE(ROWS(L$63:L128)),5)=2)),ROUND(L$46/_xlfn.DAYS(L$16,K$16)*IF(YEAR(K$16+1)=$D129,_xlfn.DAYS(DATE($D129,12,31),K$16)+1,IF(AND(YEAR(K$16+1)&lt;$D129,$D129&lt;YEAR(L$16)),_xlfn.DAYS(DATE($D129,12,31),DATE($D129,1,1))+1,0)),0))</f>
        <v>0</v>
      </c>
      <c r="M129" s="122" cm="1">
        <f t="array" ref="M129">IF(YEAR(M$16)=$D129, M$46-SUM(_xlfn._xlws.FILTER(M$63:M128,MOD(_xlfn.SEQUENCE(ROWS(M$63:M128)),5)=2)),ROUND(M$46/_xlfn.DAYS(M$16,L$16)*IF(YEAR(L$16+1)=$D129,_xlfn.DAYS(DATE($D129,12,31),L$16)+1,IF(AND(YEAR(L$16+1)&lt;$D129,$D129&lt;YEAR(M$16)),_xlfn.DAYS(DATE($D129,12,31),DATE($D129,1,1))+1,0)),0))</f>
        <v>0</v>
      </c>
      <c r="N129" s="122" cm="1">
        <f t="array" ref="N129">IF(YEAR(N$16)=$D129, N$46-SUM(_xlfn._xlws.FILTER(N$63:N128,MOD(_xlfn.SEQUENCE(ROWS(N$63:N128)),5)=2)),ROUND(N$46/_xlfn.DAYS(N$16,M$16)*IF(YEAR(M$16+1)=$D129,_xlfn.DAYS(DATE($D129,12,31),M$16)+1,IF(AND(YEAR(M$16+1)&lt;$D129,$D129&lt;YEAR(N$16)),_xlfn.DAYS(DATE($D129,12,31),DATE($D129,1,1))+1,0)),0))</f>
        <v>0</v>
      </c>
      <c r="O129" s="122" cm="1">
        <f t="array" ref="O129">IF(YEAR(O$16)=$D129, O$46-SUM(_xlfn._xlws.FILTER(O$63:O128,MOD(_xlfn.SEQUENCE(ROWS(O$63:O128)),5)=2)),ROUND(O$46/_xlfn.DAYS(O$16,N$16)*IF(YEAR(N$16+1)=$D129,_xlfn.DAYS(DATE($D129,12,31),N$16)+1,IF(AND(YEAR(N$16+1)&lt;$D129,$D129&lt;YEAR(O$16)),_xlfn.DAYS(DATE($D129,12,31),DATE($D129,1,1))+1,0)),0))</f>
        <v>0</v>
      </c>
      <c r="P129" s="122" cm="1">
        <f t="array" ref="P129">IF(YEAR(P$16)=$D129, P$46-SUM(_xlfn._xlws.FILTER(P$63:P128,MOD(_xlfn.SEQUENCE(ROWS(P$63:P128)),5)=2)),ROUND(P$46/_xlfn.DAYS(P$16,O$16)*IF(YEAR(O$16+1)=$D129,_xlfn.DAYS(DATE($D129,12,31),O$16)+1,IF(AND(YEAR(O$16+1)&lt;$D129,$D129&lt;YEAR(P$16)),_xlfn.DAYS(DATE($D129,12,31),DATE($D129,1,1))+1,0)),0))</f>
        <v>0</v>
      </c>
      <c r="Q129" s="122" cm="1">
        <f t="array" ref="Q129">IF(YEAR(Q$16)=$D129, Q$46-SUM(_xlfn._xlws.FILTER(Q$63:Q128,MOD(_xlfn.SEQUENCE(ROWS(Q$63:Q128)),5)=2)),ROUND(Q$46/_xlfn.DAYS(Q$16,P$16)*IF(YEAR(P$16+1)=$D129,_xlfn.DAYS(DATE($D129,12,31),P$16)+1,IF(AND(YEAR(P$16+1)&lt;$D129,$D129&lt;YEAR(Q$16)),_xlfn.DAYS(DATE($D129,12,31),DATE($D129,1,1))+1,0)),0))</f>
        <v>1726</v>
      </c>
      <c r="R129" s="122" cm="1">
        <f t="array" ref="R129">IF(YEAR(R$16)=$D129, R$46-SUM(_xlfn._xlws.FILTER(R$63:R128,MOD(_xlfn.SEQUENCE(ROWS(R$63:R128)),5)=2)),ROUND(R$46/_xlfn.DAYS(R$16,Q$16)*IF(YEAR(Q$16+1)=$D129,_xlfn.DAYS(DATE($D129,12,31),Q$16)+1,IF(AND(YEAR(Q$16+1)&lt;$D129,$D129&lt;YEAR(R$16)),_xlfn.DAYS(DATE($D129,12,31),DATE($D129,1,1))+1,0)),0))</f>
        <v>700</v>
      </c>
      <c r="S129" s="122" cm="1">
        <f t="array" ref="S129">IF(YEAR(S$16)=$D129, S$46-SUM(_xlfn._xlws.FILTER(S$63:S128,MOD(_xlfn.SEQUENCE(ROWS(S$63:S128)),5)=2)),ROUND(S$46/_xlfn.DAYS(S$16,R$16)*IF(YEAR(R$16+1)=$D129,_xlfn.DAYS(DATE($D129,12,31),R$16)+1,IF(AND(YEAR(R$16+1)&lt;$D129,$D129&lt;YEAR(S$16)),_xlfn.DAYS(DATE($D129,12,31),DATE($D129,1,1))+1,0)),0))</f>
        <v>0</v>
      </c>
      <c r="T129" s="122" cm="1">
        <f t="array" ref="T129">IF(YEAR(T$16)=$D129, T$46-SUM(_xlfn._xlws.FILTER(T$63:T128,MOD(_xlfn.SEQUENCE(ROWS(T$63:T128)),5)=2)),ROUND(T$46/_xlfn.DAYS(T$16,S$16)*IF(YEAR(S$16+1)=$D129,_xlfn.DAYS(DATE($D129,12,31),S$16)+1,IF(AND(YEAR(S$16+1)&lt;$D129,$D129&lt;YEAR(T$16)),_xlfn.DAYS(DATE($D129,12,31),DATE($D129,1,1))+1,0)),0))</f>
        <v>0</v>
      </c>
      <c r="U129" s="122" cm="1">
        <f t="array" ref="U129">IF(YEAR(U$16)=$D129, U$46-SUM(_xlfn._xlws.FILTER(U$63:U128,MOD(_xlfn.SEQUENCE(ROWS(U$63:U128)),5)=2)),ROUND(U$46/_xlfn.DAYS(U$16,T$16)*IF(YEAR(T$16+1)=$D129,_xlfn.DAYS(DATE($D129,12,31),T$16)+1,IF(AND(YEAR(T$16+1)&lt;$D129,$D129&lt;YEAR(U$16)),_xlfn.DAYS(DATE($D129,12,31),DATE($D129,1,1))+1,0)),0))</f>
        <v>0</v>
      </c>
      <c r="V129" s="122" cm="1">
        <f t="array" ref="V129">IF(YEAR(V$16)=$D129, V$46-SUM(_xlfn._xlws.FILTER(V$63:V128,MOD(_xlfn.SEQUENCE(ROWS(V$63:V128)),5)=2)),ROUND(V$46/_xlfn.DAYS(V$16,U$16)*IF(YEAR(U$16+1)=$D129,_xlfn.DAYS(DATE($D129,12,31),U$16)+1,IF(AND(YEAR(U$16+1)&lt;$D129,$D129&lt;YEAR(V$16)),_xlfn.DAYS(DATE($D129,12,31),DATE($D129,1,1))+1,0)),0))</f>
        <v>0</v>
      </c>
      <c r="W129" s="122" cm="1">
        <f t="array" ref="W129">IF(YEAR(W$16)=$D129, W$46-SUM(_xlfn._xlws.FILTER(W$63:W128,MOD(_xlfn.SEQUENCE(ROWS(W$63:W128)),5)=2)),ROUND(W$46/_xlfn.DAYS(W$16,V$16)*IF(YEAR(V$16+1)=$D129,_xlfn.DAYS(DATE($D129,12,31),V$16)+1,IF(AND(YEAR(V$16+1)&lt;$D129,$D129&lt;YEAR(W$16)),_xlfn.DAYS(DATE($D129,12,31),DATE($D129,1,1))+1,0)),0))</f>
        <v>0</v>
      </c>
      <c r="X129" s="122" cm="1">
        <f t="array" ref="X129">IF(YEAR(X$16)=$D129, X$46-SUM(_xlfn._xlws.FILTER(X$63:X128,MOD(_xlfn.SEQUENCE(ROWS(X$63:X128)),5)=2)),ROUND(X$46/_xlfn.DAYS(X$16,W$16)*IF(YEAR(W$16+1)=$D129,_xlfn.DAYS(DATE($D129,12,31),W$16)+1,IF(AND(YEAR(W$16+1)&lt;$D129,$D129&lt;YEAR(X$16)),_xlfn.DAYS(DATE($D129,12,31),DATE($D129,1,1))+1,0)),0))</f>
        <v>0</v>
      </c>
    </row>
    <row r="130" spans="1:24" ht="17" hidden="1" outlineLevel="1" x14ac:dyDescent="0.25">
      <c r="A130" s="5">
        <v>29</v>
      </c>
      <c r="B130" s="129" t="s">
        <v>166</v>
      </c>
      <c r="C130" s="120" t="s">
        <v>167</v>
      </c>
      <c r="D130" s="121">
        <f t="shared" si="48"/>
        <v>2033</v>
      </c>
      <c r="E130" s="123">
        <f>E128-E129</f>
        <v>0</v>
      </c>
      <c r="F130" s="123">
        <f t="shared" ref="F130:X130" si="69">F128-F129</f>
        <v>0</v>
      </c>
      <c r="G130" s="123">
        <f t="shared" si="69"/>
        <v>0</v>
      </c>
      <c r="H130" s="123">
        <f t="shared" si="69"/>
        <v>0</v>
      </c>
      <c r="I130" s="123">
        <f t="shared" si="69"/>
        <v>0</v>
      </c>
      <c r="J130" s="123">
        <f t="shared" si="69"/>
        <v>0</v>
      </c>
      <c r="K130" s="123">
        <f t="shared" si="69"/>
        <v>0</v>
      </c>
      <c r="L130" s="123">
        <f t="shared" si="69"/>
        <v>0</v>
      </c>
      <c r="M130" s="123">
        <f t="shared" si="69"/>
        <v>0</v>
      </c>
      <c r="N130" s="123">
        <f t="shared" si="69"/>
        <v>0</v>
      </c>
      <c r="O130" s="123">
        <f t="shared" si="69"/>
        <v>0</v>
      </c>
      <c r="P130" s="123">
        <f t="shared" si="69"/>
        <v>0</v>
      </c>
      <c r="Q130" s="123">
        <f t="shared" si="69"/>
        <v>9781</v>
      </c>
      <c r="R130" s="123">
        <f t="shared" si="69"/>
        <v>3968</v>
      </c>
      <c r="S130" s="123">
        <f t="shared" si="69"/>
        <v>0</v>
      </c>
      <c r="T130" s="123">
        <f t="shared" si="69"/>
        <v>0</v>
      </c>
      <c r="U130" s="123">
        <f t="shared" si="69"/>
        <v>0</v>
      </c>
      <c r="V130" s="123">
        <f t="shared" si="69"/>
        <v>0</v>
      </c>
      <c r="W130" s="123">
        <f t="shared" si="69"/>
        <v>0</v>
      </c>
      <c r="X130" s="123">
        <f t="shared" si="69"/>
        <v>0</v>
      </c>
    </row>
    <row r="131" spans="1:24" ht="17" hidden="1" outlineLevel="1" x14ac:dyDescent="0.25">
      <c r="A131" s="5">
        <v>31</v>
      </c>
      <c r="B131" s="129" t="s">
        <v>168</v>
      </c>
      <c r="C131" s="120" t="s">
        <v>169</v>
      </c>
      <c r="D131" s="121">
        <f t="shared" si="48"/>
        <v>2033</v>
      </c>
      <c r="E131" s="122" cm="1">
        <f t="array" ref="E131">IF(YEAR(E$16)=$D131, E$59-SUM(_xlfn._xlws.FILTER(E$63:E130,MOD(_xlfn.SEQUENCE(ROWS(E$63:E130)),5)=4)),ROUND(E$59/_xlfn.DAYS(E$16,D$16)*IF(YEAR(D$16+1)=$D131,_xlfn.DAYS(DATE($D131,12,31),D$16)+1,IF(AND(YEAR(D$16+1)&lt;$D131,$D131&lt;YEAR(E$16)),_xlfn.DAYS(DATE($D131,12,31),DATE($D131,1,1))+1,0)),0))</f>
        <v>0</v>
      </c>
      <c r="F131" s="122" cm="1">
        <f t="array" ref="F131">IF(YEAR(F$16)=$D131, F$59-SUM(_xlfn._xlws.FILTER(F$63:F130,MOD(_xlfn.SEQUENCE(ROWS(F$63:F130)),5)=4)),ROUND(F$59/_xlfn.DAYS(F$16,E$16)*IF(YEAR(E$16+1)=$D131,_xlfn.DAYS(DATE($D131,12,31),E$16)+1,IF(AND(YEAR(E$16+1)&lt;$D131,$D131&lt;YEAR(F$16)),_xlfn.DAYS(DATE($D131,12,31),DATE($D131,1,1))+1,0)),0))</f>
        <v>0</v>
      </c>
      <c r="G131" s="122" cm="1">
        <f t="array" ref="G131">IF(YEAR(G$16)=$D131, G$59-SUM(_xlfn._xlws.FILTER(G$63:G130,MOD(_xlfn.SEQUENCE(ROWS(G$63:G130)),5)=4)),ROUND(G$59/_xlfn.DAYS(G$16,F$16)*IF(YEAR(F$16+1)=$D131,_xlfn.DAYS(DATE($D131,12,31),F$16)+1,IF(AND(YEAR(F$16+1)&lt;$D131,$D131&lt;YEAR(G$16)),_xlfn.DAYS(DATE($D131,12,31),DATE($D131,1,1))+1,0)),0))</f>
        <v>0</v>
      </c>
      <c r="H131" s="122" cm="1">
        <f t="array" ref="H131">IF(YEAR(H$16)=$D131, H$59-SUM(_xlfn._xlws.FILTER(H$63:H130,MOD(_xlfn.SEQUENCE(ROWS(H$63:H130)),5)=4)),ROUND(H$59/_xlfn.DAYS(H$16,G$16)*IF(YEAR(G$16+1)=$D131,_xlfn.DAYS(DATE($D131,12,31),G$16)+1,IF(AND(YEAR(G$16+1)&lt;$D131,$D131&lt;YEAR(H$16)),_xlfn.DAYS(DATE($D131,12,31),DATE($D131,1,1))+1,0)),0))</f>
        <v>0</v>
      </c>
      <c r="I131" s="122" cm="1">
        <f t="array" ref="I131">IF(YEAR(I$16)=$D131, I$59-SUM(_xlfn._xlws.FILTER(I$63:I130,MOD(_xlfn.SEQUENCE(ROWS(I$63:I130)),5)=4)),ROUND(I$59/_xlfn.DAYS(I$16,H$16)*IF(YEAR(H$16+1)=$D131,_xlfn.DAYS(DATE($D131,12,31),H$16)+1,IF(AND(YEAR(H$16+1)&lt;$D131,$D131&lt;YEAR(I$16)),_xlfn.DAYS(DATE($D131,12,31),DATE($D131,1,1))+1,0)),0))</f>
        <v>0</v>
      </c>
      <c r="J131" s="122" cm="1">
        <f t="array" ref="J131">IF(YEAR(J$16)=$D131, J$59-SUM(_xlfn._xlws.FILTER(J$63:J130,MOD(_xlfn.SEQUENCE(ROWS(J$63:J130)),5)=4)),ROUND(J$59/_xlfn.DAYS(J$16,I$16)*IF(YEAR(I$16+1)=$D131,_xlfn.DAYS(DATE($D131,12,31),I$16)+1,IF(AND(YEAR(I$16+1)&lt;$D131,$D131&lt;YEAR(J$16)),_xlfn.DAYS(DATE($D131,12,31),DATE($D131,1,1))+1,0)),0))</f>
        <v>0</v>
      </c>
      <c r="K131" s="122" cm="1">
        <f t="array" ref="K131">IF(YEAR(K$16)=$D131, K$59-SUM(_xlfn._xlws.FILTER(K$63:K130,MOD(_xlfn.SEQUENCE(ROWS(K$63:K130)),5)=4)),ROUND(K$59/_xlfn.DAYS(K$16,J$16)*IF(YEAR(J$16+1)=$D131,_xlfn.DAYS(DATE($D131,12,31),J$16)+1,IF(AND(YEAR(J$16+1)&lt;$D131,$D131&lt;YEAR(K$16)),_xlfn.DAYS(DATE($D131,12,31),DATE($D131,1,1))+1,0)),0))</f>
        <v>0</v>
      </c>
      <c r="L131" s="122" cm="1">
        <f t="array" ref="L131">IF(YEAR(L$16)=$D131, L$59-SUM(_xlfn._xlws.FILTER(L$63:L130,MOD(_xlfn.SEQUENCE(ROWS(L$63:L130)),5)=4)),ROUND(L$59/_xlfn.DAYS(L$16,K$16)*IF(YEAR(K$16+1)=$D131,_xlfn.DAYS(DATE($D131,12,31),K$16)+1,IF(AND(YEAR(K$16+1)&lt;$D131,$D131&lt;YEAR(L$16)),_xlfn.DAYS(DATE($D131,12,31),DATE($D131,1,1))+1,0)),0))</f>
        <v>0</v>
      </c>
      <c r="M131" s="122" cm="1">
        <f t="array" ref="M131">IF(YEAR(M$16)=$D131, M$59-SUM(_xlfn._xlws.FILTER(M$63:M130,MOD(_xlfn.SEQUENCE(ROWS(M$63:M130)),5)=4)),ROUND(M$59/_xlfn.DAYS(M$16,L$16)*IF(YEAR(L$16+1)=$D131,_xlfn.DAYS(DATE($D131,12,31),L$16)+1,IF(AND(YEAR(L$16+1)&lt;$D131,$D131&lt;YEAR(M$16)),_xlfn.DAYS(DATE($D131,12,31),DATE($D131,1,1))+1,0)),0))</f>
        <v>0</v>
      </c>
      <c r="N131" s="122" cm="1">
        <f t="array" ref="N131">IF(YEAR(N$16)=$D131, N$59-SUM(_xlfn._xlws.FILTER(N$63:N130,MOD(_xlfn.SEQUENCE(ROWS(N$63:N130)),5)=4)),ROUND(N$59/_xlfn.DAYS(N$16,M$16)*IF(YEAR(M$16+1)=$D131,_xlfn.DAYS(DATE($D131,12,31),M$16)+1,IF(AND(YEAR(M$16+1)&lt;$D131,$D131&lt;YEAR(N$16)),_xlfn.DAYS(DATE($D131,12,31),DATE($D131,1,1))+1,0)),0))</f>
        <v>0</v>
      </c>
      <c r="O131" s="122" cm="1">
        <f t="array" ref="O131">IF(YEAR(O$16)=$D131, O$59-SUM(_xlfn._xlws.FILTER(O$63:O130,MOD(_xlfn.SEQUENCE(ROWS(O$63:O130)),5)=4)),ROUND(O$59/_xlfn.DAYS(O$16,N$16)*IF(YEAR(N$16+1)=$D131,_xlfn.DAYS(DATE($D131,12,31),N$16)+1,IF(AND(YEAR(N$16+1)&lt;$D131,$D131&lt;YEAR(O$16)),_xlfn.DAYS(DATE($D131,12,31),DATE($D131,1,1))+1,0)),0))</f>
        <v>0</v>
      </c>
      <c r="P131" s="122" cm="1">
        <f t="array" ref="P131">IF(YEAR(P$16)=$D131, P$59-SUM(_xlfn._xlws.FILTER(P$63:P130,MOD(_xlfn.SEQUENCE(ROWS(P$63:P130)),5)=4)),ROUND(P$59/_xlfn.DAYS(P$16,O$16)*IF(YEAR(O$16+1)=$D131,_xlfn.DAYS(DATE($D131,12,31),O$16)+1,IF(AND(YEAR(O$16+1)&lt;$D131,$D131&lt;YEAR(P$16)),_xlfn.DAYS(DATE($D131,12,31),DATE($D131,1,1))+1,0)),0))</f>
        <v>0</v>
      </c>
      <c r="Q131" s="122" cm="1">
        <f t="array" ref="Q131">IF(YEAR(Q$16)=$D131, Q$59-SUM(_xlfn._xlws.FILTER(Q$63:Q130,MOD(_xlfn.SEQUENCE(ROWS(Q$63:Q130)),5)=4)),ROUND(Q$59/_xlfn.DAYS(Q$16,P$16)*IF(YEAR(P$16+1)=$D131,_xlfn.DAYS(DATE($D131,12,31),P$16)+1,IF(AND(YEAR(P$16+1)&lt;$D131,$D131&lt;YEAR(Q$16)),_xlfn.DAYS(DATE($D131,12,31),DATE($D131,1,1))+1,0)),0))</f>
        <v>11507</v>
      </c>
      <c r="R131" s="122" cm="1">
        <f t="array" ref="R131">IF(YEAR(R$16)=$D131, R$59-SUM(_xlfn._xlws.FILTER(R$63:R130,MOD(_xlfn.SEQUENCE(ROWS(R$63:R130)),5)=4)),ROUND(R$59/_xlfn.DAYS(R$16,Q$16)*IF(YEAR(Q$16+1)=$D131,_xlfn.DAYS(DATE($D131,12,31),Q$16)+1,IF(AND(YEAR(Q$16+1)&lt;$D131,$D131&lt;YEAR(R$16)),_xlfn.DAYS(DATE($D131,12,31),DATE($D131,1,1))+1,0)),0))</f>
        <v>4668</v>
      </c>
      <c r="S131" s="122" cm="1">
        <f t="array" ref="S131">IF(YEAR(S$16)=$D131, S$59-SUM(_xlfn._xlws.FILTER(S$63:S130,MOD(_xlfn.SEQUENCE(ROWS(S$63:S130)),5)=4)),ROUND(S$59/_xlfn.DAYS(S$16,R$16)*IF(YEAR(R$16+1)=$D131,_xlfn.DAYS(DATE($D131,12,31),R$16)+1,IF(AND(YEAR(R$16+1)&lt;$D131,$D131&lt;YEAR(S$16)),_xlfn.DAYS(DATE($D131,12,31),DATE($D131,1,1))+1,0)),0))</f>
        <v>0</v>
      </c>
      <c r="T131" s="122" cm="1">
        <f t="array" ref="T131">IF(YEAR(T$16)=$D131, T$59-SUM(_xlfn._xlws.FILTER(T$63:T130,MOD(_xlfn.SEQUENCE(ROWS(T$63:T130)),5)=4)),ROUND(T$59/_xlfn.DAYS(T$16,S$16)*IF(YEAR(S$16+1)=$D131,_xlfn.DAYS(DATE($D131,12,31),S$16)+1,IF(AND(YEAR(S$16+1)&lt;$D131,$D131&lt;YEAR(T$16)),_xlfn.DAYS(DATE($D131,12,31),DATE($D131,1,1))+1,0)),0))</f>
        <v>0</v>
      </c>
      <c r="U131" s="122" cm="1">
        <f t="array" ref="U131">IF(YEAR(U$16)=$D131, U$59-SUM(_xlfn._xlws.FILTER(U$63:U130,MOD(_xlfn.SEQUENCE(ROWS(U$63:U130)),5)=4)),ROUND(U$59/_xlfn.DAYS(U$16,T$16)*IF(YEAR(T$16+1)=$D131,_xlfn.DAYS(DATE($D131,12,31),T$16)+1,IF(AND(YEAR(T$16+1)&lt;$D131,$D131&lt;YEAR(U$16)),_xlfn.DAYS(DATE($D131,12,31),DATE($D131,1,1))+1,0)),0))</f>
        <v>0</v>
      </c>
      <c r="V131" s="122" cm="1">
        <f t="array" ref="V131">IF(YEAR(V$16)=$D131, V$59-SUM(_xlfn._xlws.FILTER(V$63:V130,MOD(_xlfn.SEQUENCE(ROWS(V$63:V130)),5)=4)),ROUND(V$59/_xlfn.DAYS(V$16,U$16)*IF(YEAR(U$16+1)=$D131,_xlfn.DAYS(DATE($D131,12,31),U$16)+1,IF(AND(YEAR(U$16+1)&lt;$D131,$D131&lt;YEAR(V$16)),_xlfn.DAYS(DATE($D131,12,31),DATE($D131,1,1))+1,0)),0))</f>
        <v>0</v>
      </c>
      <c r="W131" s="122" cm="1">
        <f t="array" ref="W131">IF(YEAR(W$16)=$D131, W$59-SUM(_xlfn._xlws.FILTER(W$63:W130,MOD(_xlfn.SEQUENCE(ROWS(W$63:W130)),5)=4)),ROUND(W$59/_xlfn.DAYS(W$16,V$16)*IF(YEAR(V$16+1)=$D131,_xlfn.DAYS(DATE($D131,12,31),V$16)+1,IF(AND(YEAR(V$16+1)&lt;$D131,$D131&lt;YEAR(W$16)),_xlfn.DAYS(DATE($D131,12,31),DATE($D131,1,1))+1,0)),0))</f>
        <v>0</v>
      </c>
      <c r="X131" s="122" cm="1">
        <f t="array" ref="X131">IF(YEAR(X$16)=$D131, X$59-SUM(_xlfn._xlws.FILTER(X$63:X130,MOD(_xlfn.SEQUENCE(ROWS(X$63:X130)),5)=4)),ROUND(X$59/_xlfn.DAYS(X$16,W$16)*IF(YEAR(W$16+1)=$D131,_xlfn.DAYS(DATE($D131,12,31),W$16)+1,IF(AND(YEAR(W$16+1)&lt;$D131,$D131&lt;YEAR(X$16)),_xlfn.DAYS(DATE($D131,12,31),DATE($D131,1,1))+1,0)),0))</f>
        <v>0</v>
      </c>
    </row>
    <row r="132" spans="1:24" ht="17" hidden="1" outlineLevel="1" x14ac:dyDescent="0.25">
      <c r="A132" s="5">
        <v>33</v>
      </c>
      <c r="B132" s="129" t="s">
        <v>170</v>
      </c>
      <c r="C132" s="124" t="s">
        <v>171</v>
      </c>
      <c r="D132" s="125">
        <f t="shared" si="48"/>
        <v>2033</v>
      </c>
      <c r="E132" s="126">
        <f>E128-E131</f>
        <v>0</v>
      </c>
      <c r="F132" s="126">
        <f t="shared" ref="F132:X132" si="70">F128-F131</f>
        <v>0</v>
      </c>
      <c r="G132" s="126">
        <f t="shared" si="70"/>
        <v>0</v>
      </c>
      <c r="H132" s="126">
        <f t="shared" si="70"/>
        <v>0</v>
      </c>
      <c r="I132" s="126">
        <f t="shared" si="70"/>
        <v>0</v>
      </c>
      <c r="J132" s="126">
        <f t="shared" si="70"/>
        <v>0</v>
      </c>
      <c r="K132" s="126">
        <f t="shared" si="70"/>
        <v>0</v>
      </c>
      <c r="L132" s="126">
        <f t="shared" si="70"/>
        <v>0</v>
      </c>
      <c r="M132" s="126">
        <f t="shared" si="70"/>
        <v>0</v>
      </c>
      <c r="N132" s="126">
        <f t="shared" si="70"/>
        <v>0</v>
      </c>
      <c r="O132" s="126">
        <f t="shared" si="70"/>
        <v>0</v>
      </c>
      <c r="P132" s="126">
        <f t="shared" si="70"/>
        <v>0</v>
      </c>
      <c r="Q132" s="126">
        <f t="shared" si="70"/>
        <v>0</v>
      </c>
      <c r="R132" s="126">
        <f t="shared" si="70"/>
        <v>0</v>
      </c>
      <c r="S132" s="126">
        <f t="shared" si="70"/>
        <v>0</v>
      </c>
      <c r="T132" s="126">
        <f t="shared" si="70"/>
        <v>0</v>
      </c>
      <c r="U132" s="126">
        <f t="shared" si="70"/>
        <v>0</v>
      </c>
      <c r="V132" s="126">
        <f t="shared" si="70"/>
        <v>0</v>
      </c>
      <c r="W132" s="126">
        <f t="shared" si="70"/>
        <v>0</v>
      </c>
      <c r="X132" s="126">
        <f t="shared" si="70"/>
        <v>0</v>
      </c>
    </row>
    <row r="133" spans="1:24" ht="17" hidden="1" outlineLevel="1" x14ac:dyDescent="0.25">
      <c r="A133" s="5">
        <v>27</v>
      </c>
      <c r="B133" s="37" t="s">
        <v>162</v>
      </c>
      <c r="C133" s="114" t="s">
        <v>163</v>
      </c>
      <c r="D133" s="115">
        <f t="shared" si="48"/>
        <v>2034</v>
      </c>
      <c r="E133" s="116" cm="1">
        <f t="array" ref="E133">IF(YEAR(E$16)=$D133, E$44-SUM(_xlfn._xlws.FILTER(E$63:E132,MOD(_xlfn.SEQUENCE(ROWS(E$63:E132)),5)=1)),ROUND(E$44/_xlfn.DAYS(E$16,D$16)*IF(YEAR(D$16+1)=$D133,_xlfn.DAYS(DATE($D133,12,31),D$16)+1,IF(AND(YEAR(D$16+1)&lt;$D133,$D133&lt;YEAR(E$16)),_xlfn.DAYS(DATE($D133,12,31),DATE($D133,1,1))+1,0)),0))</f>
        <v>0</v>
      </c>
      <c r="F133" s="116" cm="1">
        <f t="array" ref="F133">IF(YEAR(F$16)=$D133, F$44-SUM(_xlfn._xlws.FILTER(F$63:F132,MOD(_xlfn.SEQUENCE(ROWS(F$63:F132)),5)=1)),ROUND(F$44/_xlfn.DAYS(F$16,E$16)*IF(YEAR(E$16+1)=$D133,_xlfn.DAYS(DATE($D133,12,31),E$16)+1,IF(AND(YEAR(E$16+1)&lt;$D133,$D133&lt;YEAR(F$16)),_xlfn.DAYS(DATE($D133,12,31),DATE($D133,1,1))+1,0)),0))</f>
        <v>0</v>
      </c>
      <c r="G133" s="116" cm="1">
        <f t="array" ref="G133">IF(YEAR(G$16)=$D133, G$44-SUM(_xlfn._xlws.FILTER(G$63:G132,MOD(_xlfn.SEQUENCE(ROWS(G$63:G132)),5)=1)),ROUND(G$44/_xlfn.DAYS(G$16,F$16)*IF(YEAR(F$16+1)=$D133,_xlfn.DAYS(DATE($D133,12,31),F$16)+1,IF(AND(YEAR(F$16+1)&lt;$D133,$D133&lt;YEAR(G$16)),_xlfn.DAYS(DATE($D133,12,31),DATE($D133,1,1))+1,0)),0))</f>
        <v>0</v>
      </c>
      <c r="H133" s="116" cm="1">
        <f t="array" ref="H133">IF(YEAR(H$16)=$D133, H$44-SUM(_xlfn._xlws.FILTER(H$63:H132,MOD(_xlfn.SEQUENCE(ROWS(H$63:H132)),5)=1)),ROUND(H$44/_xlfn.DAYS(H$16,G$16)*IF(YEAR(G$16+1)=$D133,_xlfn.DAYS(DATE($D133,12,31),G$16)+1,IF(AND(YEAR(G$16+1)&lt;$D133,$D133&lt;YEAR(H$16)),_xlfn.DAYS(DATE($D133,12,31),DATE($D133,1,1))+1,0)),0))</f>
        <v>0</v>
      </c>
      <c r="I133" s="116" cm="1">
        <f t="array" ref="I133">IF(YEAR(I$16)=$D133, I$44-SUM(_xlfn._xlws.FILTER(I$63:I132,MOD(_xlfn.SEQUENCE(ROWS(I$63:I132)),5)=1)),ROUND(I$44/_xlfn.DAYS(I$16,H$16)*IF(YEAR(H$16+1)=$D133,_xlfn.DAYS(DATE($D133,12,31),H$16)+1,IF(AND(YEAR(H$16+1)&lt;$D133,$D133&lt;YEAR(I$16)),_xlfn.DAYS(DATE($D133,12,31),DATE($D133,1,1))+1,0)),0))</f>
        <v>0</v>
      </c>
      <c r="J133" s="116" cm="1">
        <f t="array" ref="J133">IF(YEAR(J$16)=$D133, J$44-SUM(_xlfn._xlws.FILTER(J$63:J132,MOD(_xlfn.SEQUENCE(ROWS(J$63:J132)),5)=1)),ROUND(J$44/_xlfn.DAYS(J$16,I$16)*IF(YEAR(I$16+1)=$D133,_xlfn.DAYS(DATE($D133,12,31),I$16)+1,IF(AND(YEAR(I$16+1)&lt;$D133,$D133&lt;YEAR(J$16)),_xlfn.DAYS(DATE($D133,12,31),DATE($D133,1,1))+1,0)),0))</f>
        <v>0</v>
      </c>
      <c r="K133" s="116" cm="1">
        <f t="array" ref="K133">IF(YEAR(K$16)=$D133, K$44-SUM(_xlfn._xlws.FILTER(K$63:K132,MOD(_xlfn.SEQUENCE(ROWS(K$63:K132)),5)=1)),ROUND(K$44/_xlfn.DAYS(K$16,J$16)*IF(YEAR(J$16+1)=$D133,_xlfn.DAYS(DATE($D133,12,31),J$16)+1,IF(AND(YEAR(J$16+1)&lt;$D133,$D133&lt;YEAR(K$16)),_xlfn.DAYS(DATE($D133,12,31),DATE($D133,1,1))+1,0)),0))</f>
        <v>0</v>
      </c>
      <c r="L133" s="116" cm="1">
        <f t="array" ref="L133">IF(YEAR(L$16)=$D133, L$44-SUM(_xlfn._xlws.FILTER(L$63:L132,MOD(_xlfn.SEQUENCE(ROWS(L$63:L132)),5)=1)),ROUND(L$44/_xlfn.DAYS(L$16,K$16)*IF(YEAR(K$16+1)=$D133,_xlfn.DAYS(DATE($D133,12,31),K$16)+1,IF(AND(YEAR(K$16+1)&lt;$D133,$D133&lt;YEAR(L$16)),_xlfn.DAYS(DATE($D133,12,31),DATE($D133,1,1))+1,0)),0))</f>
        <v>0</v>
      </c>
      <c r="M133" s="116" cm="1">
        <f t="array" ref="M133">IF(YEAR(M$16)=$D133, M$44-SUM(_xlfn._xlws.FILTER(M$63:M132,MOD(_xlfn.SEQUENCE(ROWS(M$63:M132)),5)=1)),ROUND(M$44/_xlfn.DAYS(M$16,L$16)*IF(YEAR(L$16+1)=$D133,_xlfn.DAYS(DATE($D133,12,31),L$16)+1,IF(AND(YEAR(L$16+1)&lt;$D133,$D133&lt;YEAR(M$16)),_xlfn.DAYS(DATE($D133,12,31),DATE($D133,1,1))+1,0)),0))</f>
        <v>0</v>
      </c>
      <c r="N133" s="116" cm="1">
        <f t="array" ref="N133">IF(YEAR(N$16)=$D133, N$44-SUM(_xlfn._xlws.FILTER(N$63:N132,MOD(_xlfn.SEQUENCE(ROWS(N$63:N132)),5)=1)),ROUND(N$44/_xlfn.DAYS(N$16,M$16)*IF(YEAR(M$16+1)=$D133,_xlfn.DAYS(DATE($D133,12,31),M$16)+1,IF(AND(YEAR(M$16+1)&lt;$D133,$D133&lt;YEAR(N$16)),_xlfn.DAYS(DATE($D133,12,31),DATE($D133,1,1))+1,0)),0))</f>
        <v>0</v>
      </c>
      <c r="O133" s="116" cm="1">
        <f t="array" ref="O133">IF(YEAR(O$16)=$D133, O$44-SUM(_xlfn._xlws.FILTER(O$63:O132,MOD(_xlfn.SEQUENCE(ROWS(O$63:O132)),5)=1)),ROUND(O$44/_xlfn.DAYS(O$16,N$16)*IF(YEAR(N$16+1)=$D133,_xlfn.DAYS(DATE($D133,12,31),N$16)+1,IF(AND(YEAR(N$16+1)&lt;$D133,$D133&lt;YEAR(O$16)),_xlfn.DAYS(DATE($D133,12,31),DATE($D133,1,1))+1,0)),0))</f>
        <v>0</v>
      </c>
      <c r="P133" s="116" cm="1">
        <f t="array" ref="P133">IF(YEAR(P$16)=$D133, P$44-SUM(_xlfn._xlws.FILTER(P$63:P132,MOD(_xlfn.SEQUENCE(ROWS(P$63:P132)),5)=1)),ROUND(P$44/_xlfn.DAYS(P$16,O$16)*IF(YEAR(O$16+1)=$D133,_xlfn.DAYS(DATE($D133,12,31),O$16)+1,IF(AND(YEAR(O$16+1)&lt;$D133,$D133&lt;YEAR(P$16)),_xlfn.DAYS(DATE($D133,12,31),DATE($D133,1,1))+1,0)),0))</f>
        <v>0</v>
      </c>
      <c r="Q133" s="116" cm="1">
        <f t="array" ref="Q133">IF(YEAR(Q$16)=$D133, Q$44-SUM(_xlfn._xlws.FILTER(Q$63:Q132,MOD(_xlfn.SEQUENCE(ROWS(Q$63:Q132)),5)=1)),ROUND(Q$44/_xlfn.DAYS(Q$16,P$16)*IF(YEAR(P$16+1)=$D133,_xlfn.DAYS(DATE($D133,12,31),P$16)+1,IF(AND(YEAR(P$16+1)&lt;$D133,$D133&lt;YEAR(Q$16)),_xlfn.DAYS(DATE($D133,12,31),DATE($D133,1,1))+1,0)),0))</f>
        <v>0</v>
      </c>
      <c r="R133" s="116" cm="1">
        <f t="array" ref="R133">IF(YEAR(R$16)=$D133, R$44-SUM(_xlfn._xlws.FILTER(R$63:R132,MOD(_xlfn.SEQUENCE(ROWS(R$63:R132)),5)=1)),ROUND(R$44/_xlfn.DAYS(R$16,Q$16)*IF(YEAR(Q$16+1)=$D133,_xlfn.DAYS(DATE($D133,12,31),Q$16)+1,IF(AND(YEAR(Q$16+1)&lt;$D133,$D133&lt;YEAR(R$16)),_xlfn.DAYS(DATE($D133,12,31),DATE($D133,1,1))+1,0)),0))</f>
        <v>11107</v>
      </c>
      <c r="S133" s="116" cm="1">
        <f t="array" ref="S133">IF(YEAR(S$16)=$D133, S$44-SUM(_xlfn._xlws.FILTER(S$63:S132,MOD(_xlfn.SEQUENCE(ROWS(S$63:S132)),5)=1)),ROUND(S$44/_xlfn.DAYS(S$16,R$16)*IF(YEAR(R$16+1)=$D133,_xlfn.DAYS(DATE($D133,12,31),R$16)+1,IF(AND(YEAR(R$16+1)&lt;$D133,$D133&lt;YEAR(S$16)),_xlfn.DAYS(DATE($D133,12,31),DATE($D133,1,1))+1,0)),0))</f>
        <v>4488</v>
      </c>
      <c r="T133" s="116" cm="1">
        <f t="array" ref="T133">IF(YEAR(T$16)=$D133, T$44-SUM(_xlfn._xlws.FILTER(T$63:T132,MOD(_xlfn.SEQUENCE(ROWS(T$63:T132)),5)=1)),ROUND(T$44/_xlfn.DAYS(T$16,S$16)*IF(YEAR(S$16+1)=$D133,_xlfn.DAYS(DATE($D133,12,31),S$16)+1,IF(AND(YEAR(S$16+1)&lt;$D133,$D133&lt;YEAR(T$16)),_xlfn.DAYS(DATE($D133,12,31),DATE($D133,1,1))+1,0)),0))</f>
        <v>0</v>
      </c>
      <c r="U133" s="116" cm="1">
        <f t="array" ref="U133">IF(YEAR(U$16)=$D133, U$44-SUM(_xlfn._xlws.FILTER(U$63:U132,MOD(_xlfn.SEQUENCE(ROWS(U$63:U132)),5)=1)),ROUND(U$44/_xlfn.DAYS(U$16,T$16)*IF(YEAR(T$16+1)=$D133,_xlfn.DAYS(DATE($D133,12,31),T$16)+1,IF(AND(YEAR(T$16+1)&lt;$D133,$D133&lt;YEAR(U$16)),_xlfn.DAYS(DATE($D133,12,31),DATE($D133,1,1))+1,0)),0))</f>
        <v>0</v>
      </c>
      <c r="V133" s="116" cm="1">
        <f t="array" ref="V133">IF(YEAR(V$16)=$D133, V$44-SUM(_xlfn._xlws.FILTER(V$63:V132,MOD(_xlfn.SEQUENCE(ROWS(V$63:V132)),5)=1)),ROUND(V$44/_xlfn.DAYS(V$16,U$16)*IF(YEAR(U$16+1)=$D133,_xlfn.DAYS(DATE($D133,12,31),U$16)+1,IF(AND(YEAR(U$16+1)&lt;$D133,$D133&lt;YEAR(V$16)),_xlfn.DAYS(DATE($D133,12,31),DATE($D133,1,1))+1,0)),0))</f>
        <v>0</v>
      </c>
      <c r="W133" s="116" cm="1">
        <f t="array" ref="W133">IF(YEAR(W$16)=$D133, W$44-SUM(_xlfn._xlws.FILTER(W$63:W132,MOD(_xlfn.SEQUENCE(ROWS(W$63:W132)),5)=1)),ROUND(W$44/_xlfn.DAYS(W$16,V$16)*IF(YEAR(V$16+1)=$D133,_xlfn.DAYS(DATE($D133,12,31),V$16)+1,IF(AND(YEAR(V$16+1)&lt;$D133,$D133&lt;YEAR(W$16)),_xlfn.DAYS(DATE($D133,12,31),DATE($D133,1,1))+1,0)),0))</f>
        <v>0</v>
      </c>
      <c r="X133" s="116" cm="1">
        <f t="array" ref="X133">IF(YEAR(X$16)=$D133, X$44-SUM(_xlfn._xlws.FILTER(X$63:X132,MOD(_xlfn.SEQUENCE(ROWS(X$63:X132)),5)=1)),ROUND(X$44/_xlfn.DAYS(X$16,W$16)*IF(YEAR(W$16+1)=$D133,_xlfn.DAYS(DATE($D133,12,31),W$16)+1,IF(AND(YEAR(W$16+1)&lt;$D133,$D133&lt;YEAR(X$16)),_xlfn.DAYS(DATE($D133,12,31),DATE($D133,1,1))+1,0)),0))</f>
        <v>0</v>
      </c>
    </row>
    <row r="134" spans="1:24" ht="17" hidden="1" outlineLevel="1" x14ac:dyDescent="0.25">
      <c r="A134" s="5">
        <v>28</v>
      </c>
      <c r="B134" s="129" t="s">
        <v>164</v>
      </c>
      <c r="C134" s="114" t="s">
        <v>165</v>
      </c>
      <c r="D134" s="115">
        <f t="shared" si="48"/>
        <v>2034</v>
      </c>
      <c r="E134" s="116" cm="1">
        <f t="array" ref="E134">IF(YEAR(E$16)=$D134, E$46-SUM(_xlfn._xlws.FILTER(E$63:E133,MOD(_xlfn.SEQUENCE(ROWS(E$63:E133)),5)=2)),ROUND(E$46/_xlfn.DAYS(E$16,D$16)*IF(YEAR(D$16+1)=$D134,_xlfn.DAYS(DATE($D134,12,31),D$16)+1,IF(AND(YEAR(D$16+1)&lt;$D134,$D134&lt;YEAR(E$16)),_xlfn.DAYS(DATE($D134,12,31),DATE($D134,1,1))+1,0)),0))</f>
        <v>0</v>
      </c>
      <c r="F134" s="116" cm="1">
        <f t="array" ref="F134">IF(YEAR(F$16)=$D134, F$46-SUM(_xlfn._xlws.FILTER(F$63:F133,MOD(_xlfn.SEQUENCE(ROWS(F$63:F133)),5)=2)),ROUND(F$46/_xlfn.DAYS(F$16,E$16)*IF(YEAR(E$16+1)=$D134,_xlfn.DAYS(DATE($D134,12,31),E$16)+1,IF(AND(YEAR(E$16+1)&lt;$D134,$D134&lt;YEAR(F$16)),_xlfn.DAYS(DATE($D134,12,31),DATE($D134,1,1))+1,0)),0))</f>
        <v>0</v>
      </c>
      <c r="G134" s="116" cm="1">
        <f t="array" ref="G134">IF(YEAR(G$16)=$D134, G$46-SUM(_xlfn._xlws.FILTER(G$63:G133,MOD(_xlfn.SEQUENCE(ROWS(G$63:G133)),5)=2)),ROUND(G$46/_xlfn.DAYS(G$16,F$16)*IF(YEAR(F$16+1)=$D134,_xlfn.DAYS(DATE($D134,12,31),F$16)+1,IF(AND(YEAR(F$16+1)&lt;$D134,$D134&lt;YEAR(G$16)),_xlfn.DAYS(DATE($D134,12,31),DATE($D134,1,1))+1,0)),0))</f>
        <v>0</v>
      </c>
      <c r="H134" s="116" cm="1">
        <f t="array" ref="H134">IF(YEAR(H$16)=$D134, H$46-SUM(_xlfn._xlws.FILTER(H$63:H133,MOD(_xlfn.SEQUENCE(ROWS(H$63:H133)),5)=2)),ROUND(H$46/_xlfn.DAYS(H$16,G$16)*IF(YEAR(G$16+1)=$D134,_xlfn.DAYS(DATE($D134,12,31),G$16)+1,IF(AND(YEAR(G$16+1)&lt;$D134,$D134&lt;YEAR(H$16)),_xlfn.DAYS(DATE($D134,12,31),DATE($D134,1,1))+1,0)),0))</f>
        <v>0</v>
      </c>
      <c r="I134" s="116" cm="1">
        <f t="array" ref="I134">IF(YEAR(I$16)=$D134, I$46-SUM(_xlfn._xlws.FILTER(I$63:I133,MOD(_xlfn.SEQUENCE(ROWS(I$63:I133)),5)=2)),ROUND(I$46/_xlfn.DAYS(I$16,H$16)*IF(YEAR(H$16+1)=$D134,_xlfn.DAYS(DATE($D134,12,31),H$16)+1,IF(AND(YEAR(H$16+1)&lt;$D134,$D134&lt;YEAR(I$16)),_xlfn.DAYS(DATE($D134,12,31),DATE($D134,1,1))+1,0)),0))</f>
        <v>0</v>
      </c>
      <c r="J134" s="116" cm="1">
        <f t="array" ref="J134">IF(YEAR(J$16)=$D134, J$46-SUM(_xlfn._xlws.FILTER(J$63:J133,MOD(_xlfn.SEQUENCE(ROWS(J$63:J133)),5)=2)),ROUND(J$46/_xlfn.DAYS(J$16,I$16)*IF(YEAR(I$16+1)=$D134,_xlfn.DAYS(DATE($D134,12,31),I$16)+1,IF(AND(YEAR(I$16+1)&lt;$D134,$D134&lt;YEAR(J$16)),_xlfn.DAYS(DATE($D134,12,31),DATE($D134,1,1))+1,0)),0))</f>
        <v>0</v>
      </c>
      <c r="K134" s="116" cm="1">
        <f t="array" ref="K134">IF(YEAR(K$16)=$D134, K$46-SUM(_xlfn._xlws.FILTER(K$63:K133,MOD(_xlfn.SEQUENCE(ROWS(K$63:K133)),5)=2)),ROUND(K$46/_xlfn.DAYS(K$16,J$16)*IF(YEAR(J$16+1)=$D134,_xlfn.DAYS(DATE($D134,12,31),J$16)+1,IF(AND(YEAR(J$16+1)&lt;$D134,$D134&lt;YEAR(K$16)),_xlfn.DAYS(DATE($D134,12,31),DATE($D134,1,1))+1,0)),0))</f>
        <v>0</v>
      </c>
      <c r="L134" s="116" cm="1">
        <f t="array" ref="L134">IF(YEAR(L$16)=$D134, L$46-SUM(_xlfn._xlws.FILTER(L$63:L133,MOD(_xlfn.SEQUENCE(ROWS(L$63:L133)),5)=2)),ROUND(L$46/_xlfn.DAYS(L$16,K$16)*IF(YEAR(K$16+1)=$D134,_xlfn.DAYS(DATE($D134,12,31),K$16)+1,IF(AND(YEAR(K$16+1)&lt;$D134,$D134&lt;YEAR(L$16)),_xlfn.DAYS(DATE($D134,12,31),DATE($D134,1,1))+1,0)),0))</f>
        <v>0</v>
      </c>
      <c r="M134" s="116" cm="1">
        <f t="array" ref="M134">IF(YEAR(M$16)=$D134, M$46-SUM(_xlfn._xlws.FILTER(M$63:M133,MOD(_xlfn.SEQUENCE(ROWS(M$63:M133)),5)=2)),ROUND(M$46/_xlfn.DAYS(M$16,L$16)*IF(YEAR(L$16+1)=$D134,_xlfn.DAYS(DATE($D134,12,31),L$16)+1,IF(AND(YEAR(L$16+1)&lt;$D134,$D134&lt;YEAR(M$16)),_xlfn.DAYS(DATE($D134,12,31),DATE($D134,1,1))+1,0)),0))</f>
        <v>0</v>
      </c>
      <c r="N134" s="116" cm="1">
        <f t="array" ref="N134">IF(YEAR(N$16)=$D134, N$46-SUM(_xlfn._xlws.FILTER(N$63:N133,MOD(_xlfn.SEQUENCE(ROWS(N$63:N133)),5)=2)),ROUND(N$46/_xlfn.DAYS(N$16,M$16)*IF(YEAR(M$16+1)=$D134,_xlfn.DAYS(DATE($D134,12,31),M$16)+1,IF(AND(YEAR(M$16+1)&lt;$D134,$D134&lt;YEAR(N$16)),_xlfn.DAYS(DATE($D134,12,31),DATE($D134,1,1))+1,0)),0))</f>
        <v>0</v>
      </c>
      <c r="O134" s="116" cm="1">
        <f t="array" ref="O134">IF(YEAR(O$16)=$D134, O$46-SUM(_xlfn._xlws.FILTER(O$63:O133,MOD(_xlfn.SEQUENCE(ROWS(O$63:O133)),5)=2)),ROUND(O$46/_xlfn.DAYS(O$16,N$16)*IF(YEAR(N$16+1)=$D134,_xlfn.DAYS(DATE($D134,12,31),N$16)+1,IF(AND(YEAR(N$16+1)&lt;$D134,$D134&lt;YEAR(O$16)),_xlfn.DAYS(DATE($D134,12,31),DATE($D134,1,1))+1,0)),0))</f>
        <v>0</v>
      </c>
      <c r="P134" s="116" cm="1">
        <f t="array" ref="P134">IF(YEAR(P$16)=$D134, P$46-SUM(_xlfn._xlws.FILTER(P$63:P133,MOD(_xlfn.SEQUENCE(ROWS(P$63:P133)),5)=2)),ROUND(P$46/_xlfn.DAYS(P$16,O$16)*IF(YEAR(O$16+1)=$D134,_xlfn.DAYS(DATE($D134,12,31),O$16)+1,IF(AND(YEAR(O$16+1)&lt;$D134,$D134&lt;YEAR(P$16)),_xlfn.DAYS(DATE($D134,12,31),DATE($D134,1,1))+1,0)),0))</f>
        <v>0</v>
      </c>
      <c r="Q134" s="116" cm="1">
        <f t="array" ref="Q134">IF(YEAR(Q$16)=$D134, Q$46-SUM(_xlfn._xlws.FILTER(Q$63:Q133,MOD(_xlfn.SEQUENCE(ROWS(Q$63:Q133)),5)=2)),ROUND(Q$46/_xlfn.DAYS(Q$16,P$16)*IF(YEAR(P$16+1)=$D134,_xlfn.DAYS(DATE($D134,12,31),P$16)+1,IF(AND(YEAR(P$16+1)&lt;$D134,$D134&lt;YEAR(Q$16)),_xlfn.DAYS(DATE($D134,12,31),DATE($D134,1,1))+1,0)),0))</f>
        <v>0</v>
      </c>
      <c r="R134" s="116" cm="1">
        <f t="array" ref="R134">IF(YEAR(R$16)=$D134, R$46-SUM(_xlfn._xlws.FILTER(R$63:R133,MOD(_xlfn.SEQUENCE(ROWS(R$63:R133)),5)=2)),ROUND(R$46/_xlfn.DAYS(R$16,Q$16)*IF(YEAR(Q$16+1)=$D134,_xlfn.DAYS(DATE($D134,12,31),Q$16)+1,IF(AND(YEAR(Q$16+1)&lt;$D134,$D134&lt;YEAR(R$16)),_xlfn.DAYS(DATE($D134,12,31),DATE($D134,1,1))+1,0)),0))</f>
        <v>1667</v>
      </c>
      <c r="S134" s="116" cm="1">
        <f t="array" ref="S134">IF(YEAR(S$16)=$D134, S$46-SUM(_xlfn._xlws.FILTER(S$63:S133,MOD(_xlfn.SEQUENCE(ROWS(S$63:S133)),5)=2)),ROUND(S$46/_xlfn.DAYS(S$16,R$16)*IF(YEAR(R$16+1)=$D134,_xlfn.DAYS(DATE($D134,12,31),R$16)+1,IF(AND(YEAR(R$16+1)&lt;$D134,$D134&lt;YEAR(S$16)),_xlfn.DAYS(DATE($D134,12,31),DATE($D134,1,1))+1,0)),0))</f>
        <v>673</v>
      </c>
      <c r="T134" s="116" cm="1">
        <f t="array" ref="T134">IF(YEAR(T$16)=$D134, T$46-SUM(_xlfn._xlws.FILTER(T$63:T133,MOD(_xlfn.SEQUENCE(ROWS(T$63:T133)),5)=2)),ROUND(T$46/_xlfn.DAYS(T$16,S$16)*IF(YEAR(S$16+1)=$D134,_xlfn.DAYS(DATE($D134,12,31),S$16)+1,IF(AND(YEAR(S$16+1)&lt;$D134,$D134&lt;YEAR(T$16)),_xlfn.DAYS(DATE($D134,12,31),DATE($D134,1,1))+1,0)),0))</f>
        <v>0</v>
      </c>
      <c r="U134" s="116" cm="1">
        <f t="array" ref="U134">IF(YEAR(U$16)=$D134, U$46-SUM(_xlfn._xlws.FILTER(U$63:U133,MOD(_xlfn.SEQUENCE(ROWS(U$63:U133)),5)=2)),ROUND(U$46/_xlfn.DAYS(U$16,T$16)*IF(YEAR(T$16+1)=$D134,_xlfn.DAYS(DATE($D134,12,31),T$16)+1,IF(AND(YEAR(T$16+1)&lt;$D134,$D134&lt;YEAR(U$16)),_xlfn.DAYS(DATE($D134,12,31),DATE($D134,1,1))+1,0)),0))</f>
        <v>0</v>
      </c>
      <c r="V134" s="116" cm="1">
        <f t="array" ref="V134">IF(YEAR(V$16)=$D134, V$46-SUM(_xlfn._xlws.FILTER(V$63:V133,MOD(_xlfn.SEQUENCE(ROWS(V$63:V133)),5)=2)),ROUND(V$46/_xlfn.DAYS(V$16,U$16)*IF(YEAR(U$16+1)=$D134,_xlfn.DAYS(DATE($D134,12,31),U$16)+1,IF(AND(YEAR(U$16+1)&lt;$D134,$D134&lt;YEAR(V$16)),_xlfn.DAYS(DATE($D134,12,31),DATE($D134,1,1))+1,0)),0))</f>
        <v>0</v>
      </c>
      <c r="W134" s="116" cm="1">
        <f t="array" ref="W134">IF(YEAR(W$16)=$D134, W$46-SUM(_xlfn._xlws.FILTER(W$63:W133,MOD(_xlfn.SEQUENCE(ROWS(W$63:W133)),5)=2)),ROUND(W$46/_xlfn.DAYS(W$16,V$16)*IF(YEAR(V$16+1)=$D134,_xlfn.DAYS(DATE($D134,12,31),V$16)+1,IF(AND(YEAR(V$16+1)&lt;$D134,$D134&lt;YEAR(W$16)),_xlfn.DAYS(DATE($D134,12,31),DATE($D134,1,1))+1,0)),0))</f>
        <v>0</v>
      </c>
      <c r="X134" s="116" cm="1">
        <f t="array" ref="X134">IF(YEAR(X$16)=$D134, X$46-SUM(_xlfn._xlws.FILTER(X$63:X133,MOD(_xlfn.SEQUENCE(ROWS(X$63:X133)),5)=2)),ROUND(X$46/_xlfn.DAYS(X$16,W$16)*IF(YEAR(W$16+1)=$D134,_xlfn.DAYS(DATE($D134,12,31),W$16)+1,IF(AND(YEAR(W$16+1)&lt;$D134,$D134&lt;YEAR(X$16)),_xlfn.DAYS(DATE($D134,12,31),DATE($D134,1,1))+1,0)),0))</f>
        <v>0</v>
      </c>
    </row>
    <row r="135" spans="1:24" ht="17" hidden="1" outlineLevel="1" x14ac:dyDescent="0.25">
      <c r="A135" s="5">
        <v>29</v>
      </c>
      <c r="B135" s="129" t="s">
        <v>166</v>
      </c>
      <c r="C135" s="114" t="s">
        <v>167</v>
      </c>
      <c r="D135" s="115">
        <f t="shared" si="48"/>
        <v>2034</v>
      </c>
      <c r="E135" s="116">
        <f>E133-E134</f>
        <v>0</v>
      </c>
      <c r="F135" s="116">
        <f t="shared" ref="F135:X135" si="71">F133-F134</f>
        <v>0</v>
      </c>
      <c r="G135" s="116">
        <f t="shared" si="71"/>
        <v>0</v>
      </c>
      <c r="H135" s="116">
        <f t="shared" si="71"/>
        <v>0</v>
      </c>
      <c r="I135" s="116">
        <f t="shared" si="71"/>
        <v>0</v>
      </c>
      <c r="J135" s="116">
        <f t="shared" si="71"/>
        <v>0</v>
      </c>
      <c r="K135" s="116">
        <f t="shared" si="71"/>
        <v>0</v>
      </c>
      <c r="L135" s="116">
        <f t="shared" si="71"/>
        <v>0</v>
      </c>
      <c r="M135" s="116">
        <f t="shared" si="71"/>
        <v>0</v>
      </c>
      <c r="N135" s="116">
        <f t="shared" si="71"/>
        <v>0</v>
      </c>
      <c r="O135" s="116">
        <f t="shared" si="71"/>
        <v>0</v>
      </c>
      <c r="P135" s="116">
        <f t="shared" si="71"/>
        <v>0</v>
      </c>
      <c r="Q135" s="116">
        <f t="shared" si="71"/>
        <v>0</v>
      </c>
      <c r="R135" s="116">
        <f t="shared" si="71"/>
        <v>9440</v>
      </c>
      <c r="S135" s="116">
        <f t="shared" si="71"/>
        <v>3815</v>
      </c>
      <c r="T135" s="116">
        <f t="shared" si="71"/>
        <v>0</v>
      </c>
      <c r="U135" s="116">
        <f t="shared" si="71"/>
        <v>0</v>
      </c>
      <c r="V135" s="116">
        <f t="shared" si="71"/>
        <v>0</v>
      </c>
      <c r="W135" s="116">
        <f t="shared" si="71"/>
        <v>0</v>
      </c>
      <c r="X135" s="116">
        <f t="shared" si="71"/>
        <v>0</v>
      </c>
    </row>
    <row r="136" spans="1:24" ht="17" hidden="1" outlineLevel="1" x14ac:dyDescent="0.25">
      <c r="A136" s="5">
        <v>31</v>
      </c>
      <c r="B136" s="129" t="s">
        <v>168</v>
      </c>
      <c r="C136" s="114" t="s">
        <v>169</v>
      </c>
      <c r="D136" s="115">
        <f t="shared" si="48"/>
        <v>2034</v>
      </c>
      <c r="E136" s="116" cm="1">
        <f t="array" ref="E136">IF(YEAR(E$16)=$D136, E$59-SUM(_xlfn._xlws.FILTER(E$63:E135,MOD(_xlfn.SEQUENCE(ROWS(E$63:E135)),5)=4)),ROUND(E$59/_xlfn.DAYS(E$16,D$16)*IF(YEAR(D$16+1)=$D136,_xlfn.DAYS(DATE($D136,12,31),D$16)+1,IF(AND(YEAR(D$16+1)&lt;$D136,$D136&lt;YEAR(E$16)),_xlfn.DAYS(DATE($D136,12,31),DATE($D136,1,1))+1,0)),0))</f>
        <v>0</v>
      </c>
      <c r="F136" s="116" cm="1">
        <f t="array" ref="F136">IF(YEAR(F$16)=$D136, F$59-SUM(_xlfn._xlws.FILTER(F$63:F135,MOD(_xlfn.SEQUENCE(ROWS(F$63:F135)),5)=4)),ROUND(F$59/_xlfn.DAYS(F$16,E$16)*IF(YEAR(E$16+1)=$D136,_xlfn.DAYS(DATE($D136,12,31),E$16)+1,IF(AND(YEAR(E$16+1)&lt;$D136,$D136&lt;YEAR(F$16)),_xlfn.DAYS(DATE($D136,12,31),DATE($D136,1,1))+1,0)),0))</f>
        <v>0</v>
      </c>
      <c r="G136" s="116" cm="1">
        <f t="array" ref="G136">IF(YEAR(G$16)=$D136, G$59-SUM(_xlfn._xlws.FILTER(G$63:G135,MOD(_xlfn.SEQUENCE(ROWS(G$63:G135)),5)=4)),ROUND(G$59/_xlfn.DAYS(G$16,F$16)*IF(YEAR(F$16+1)=$D136,_xlfn.DAYS(DATE($D136,12,31),F$16)+1,IF(AND(YEAR(F$16+1)&lt;$D136,$D136&lt;YEAR(G$16)),_xlfn.DAYS(DATE($D136,12,31),DATE($D136,1,1))+1,0)),0))</f>
        <v>0</v>
      </c>
      <c r="H136" s="116" cm="1">
        <f t="array" ref="H136">IF(YEAR(H$16)=$D136, H$59-SUM(_xlfn._xlws.FILTER(H$63:H135,MOD(_xlfn.SEQUENCE(ROWS(H$63:H135)),5)=4)),ROUND(H$59/_xlfn.DAYS(H$16,G$16)*IF(YEAR(G$16+1)=$D136,_xlfn.DAYS(DATE($D136,12,31),G$16)+1,IF(AND(YEAR(G$16+1)&lt;$D136,$D136&lt;YEAR(H$16)),_xlfn.DAYS(DATE($D136,12,31),DATE($D136,1,1))+1,0)),0))</f>
        <v>0</v>
      </c>
      <c r="I136" s="116" cm="1">
        <f t="array" ref="I136">IF(YEAR(I$16)=$D136, I$59-SUM(_xlfn._xlws.FILTER(I$63:I135,MOD(_xlfn.SEQUENCE(ROWS(I$63:I135)),5)=4)),ROUND(I$59/_xlfn.DAYS(I$16,H$16)*IF(YEAR(H$16+1)=$D136,_xlfn.DAYS(DATE($D136,12,31),H$16)+1,IF(AND(YEAR(H$16+1)&lt;$D136,$D136&lt;YEAR(I$16)),_xlfn.DAYS(DATE($D136,12,31),DATE($D136,1,1))+1,0)),0))</f>
        <v>0</v>
      </c>
      <c r="J136" s="116" cm="1">
        <f t="array" ref="J136">IF(YEAR(J$16)=$D136, J$59-SUM(_xlfn._xlws.FILTER(J$63:J135,MOD(_xlfn.SEQUENCE(ROWS(J$63:J135)),5)=4)),ROUND(J$59/_xlfn.DAYS(J$16,I$16)*IF(YEAR(I$16+1)=$D136,_xlfn.DAYS(DATE($D136,12,31),I$16)+1,IF(AND(YEAR(I$16+1)&lt;$D136,$D136&lt;YEAR(J$16)),_xlfn.DAYS(DATE($D136,12,31),DATE($D136,1,1))+1,0)),0))</f>
        <v>0</v>
      </c>
      <c r="K136" s="116" cm="1">
        <f t="array" ref="K136">IF(YEAR(K$16)=$D136, K$59-SUM(_xlfn._xlws.FILTER(K$63:K135,MOD(_xlfn.SEQUENCE(ROWS(K$63:K135)),5)=4)),ROUND(K$59/_xlfn.DAYS(K$16,J$16)*IF(YEAR(J$16+1)=$D136,_xlfn.DAYS(DATE($D136,12,31),J$16)+1,IF(AND(YEAR(J$16+1)&lt;$D136,$D136&lt;YEAR(K$16)),_xlfn.DAYS(DATE($D136,12,31),DATE($D136,1,1))+1,0)),0))</f>
        <v>0</v>
      </c>
      <c r="L136" s="116" cm="1">
        <f t="array" ref="L136">IF(YEAR(L$16)=$D136, L$59-SUM(_xlfn._xlws.FILTER(L$63:L135,MOD(_xlfn.SEQUENCE(ROWS(L$63:L135)),5)=4)),ROUND(L$59/_xlfn.DAYS(L$16,K$16)*IF(YEAR(K$16+1)=$D136,_xlfn.DAYS(DATE($D136,12,31),K$16)+1,IF(AND(YEAR(K$16+1)&lt;$D136,$D136&lt;YEAR(L$16)),_xlfn.DAYS(DATE($D136,12,31),DATE($D136,1,1))+1,0)),0))</f>
        <v>0</v>
      </c>
      <c r="M136" s="116" cm="1">
        <f t="array" ref="M136">IF(YEAR(M$16)=$D136, M$59-SUM(_xlfn._xlws.FILTER(M$63:M135,MOD(_xlfn.SEQUENCE(ROWS(M$63:M135)),5)=4)),ROUND(M$59/_xlfn.DAYS(M$16,L$16)*IF(YEAR(L$16+1)=$D136,_xlfn.DAYS(DATE($D136,12,31),L$16)+1,IF(AND(YEAR(L$16+1)&lt;$D136,$D136&lt;YEAR(M$16)),_xlfn.DAYS(DATE($D136,12,31),DATE($D136,1,1))+1,0)),0))</f>
        <v>0</v>
      </c>
      <c r="N136" s="116" cm="1">
        <f t="array" ref="N136">IF(YEAR(N$16)=$D136, N$59-SUM(_xlfn._xlws.FILTER(N$63:N135,MOD(_xlfn.SEQUENCE(ROWS(N$63:N135)),5)=4)),ROUND(N$59/_xlfn.DAYS(N$16,M$16)*IF(YEAR(M$16+1)=$D136,_xlfn.DAYS(DATE($D136,12,31),M$16)+1,IF(AND(YEAR(M$16+1)&lt;$D136,$D136&lt;YEAR(N$16)),_xlfn.DAYS(DATE($D136,12,31),DATE($D136,1,1))+1,0)),0))</f>
        <v>0</v>
      </c>
      <c r="O136" s="116" cm="1">
        <f t="array" ref="O136">IF(YEAR(O$16)=$D136, O$59-SUM(_xlfn._xlws.FILTER(O$63:O135,MOD(_xlfn.SEQUENCE(ROWS(O$63:O135)),5)=4)),ROUND(O$59/_xlfn.DAYS(O$16,N$16)*IF(YEAR(N$16+1)=$D136,_xlfn.DAYS(DATE($D136,12,31),N$16)+1,IF(AND(YEAR(N$16+1)&lt;$D136,$D136&lt;YEAR(O$16)),_xlfn.DAYS(DATE($D136,12,31),DATE($D136,1,1))+1,0)),0))</f>
        <v>0</v>
      </c>
      <c r="P136" s="116" cm="1">
        <f t="array" ref="P136">IF(YEAR(P$16)=$D136, P$59-SUM(_xlfn._xlws.FILTER(P$63:P135,MOD(_xlfn.SEQUENCE(ROWS(P$63:P135)),5)=4)),ROUND(P$59/_xlfn.DAYS(P$16,O$16)*IF(YEAR(O$16+1)=$D136,_xlfn.DAYS(DATE($D136,12,31),O$16)+1,IF(AND(YEAR(O$16+1)&lt;$D136,$D136&lt;YEAR(P$16)),_xlfn.DAYS(DATE($D136,12,31),DATE($D136,1,1))+1,0)),0))</f>
        <v>0</v>
      </c>
      <c r="Q136" s="116" cm="1">
        <f t="array" ref="Q136">IF(YEAR(Q$16)=$D136, Q$59-SUM(_xlfn._xlws.FILTER(Q$63:Q135,MOD(_xlfn.SEQUENCE(ROWS(Q$63:Q135)),5)=4)),ROUND(Q$59/_xlfn.DAYS(Q$16,P$16)*IF(YEAR(P$16+1)=$D136,_xlfn.DAYS(DATE($D136,12,31),P$16)+1,IF(AND(YEAR(P$16+1)&lt;$D136,$D136&lt;YEAR(Q$16)),_xlfn.DAYS(DATE($D136,12,31),DATE($D136,1,1))+1,0)),0))</f>
        <v>0</v>
      </c>
      <c r="R136" s="116" cm="1">
        <f t="array" ref="R136">IF(YEAR(R$16)=$D136, R$59-SUM(_xlfn._xlws.FILTER(R$63:R135,MOD(_xlfn.SEQUENCE(ROWS(R$63:R135)),5)=4)),ROUND(R$59/_xlfn.DAYS(R$16,Q$16)*IF(YEAR(Q$16+1)=$D136,_xlfn.DAYS(DATE($D136,12,31),Q$16)+1,IF(AND(YEAR(Q$16+1)&lt;$D136,$D136&lt;YEAR(R$16)),_xlfn.DAYS(DATE($D136,12,31),DATE($D136,1,1))+1,0)),0))</f>
        <v>11107</v>
      </c>
      <c r="S136" s="116" cm="1">
        <f t="array" ref="S136">IF(YEAR(S$16)=$D136, S$59-SUM(_xlfn._xlws.FILTER(S$63:S135,MOD(_xlfn.SEQUENCE(ROWS(S$63:S135)),5)=4)),ROUND(S$59/_xlfn.DAYS(S$16,R$16)*IF(YEAR(R$16+1)=$D136,_xlfn.DAYS(DATE($D136,12,31),R$16)+1,IF(AND(YEAR(R$16+1)&lt;$D136,$D136&lt;YEAR(S$16)),_xlfn.DAYS(DATE($D136,12,31),DATE($D136,1,1))+1,0)),0))</f>
        <v>4488</v>
      </c>
      <c r="T136" s="116" cm="1">
        <f t="array" ref="T136">IF(YEAR(T$16)=$D136, T$59-SUM(_xlfn._xlws.FILTER(T$63:T135,MOD(_xlfn.SEQUENCE(ROWS(T$63:T135)),5)=4)),ROUND(T$59/_xlfn.DAYS(T$16,S$16)*IF(YEAR(S$16+1)=$D136,_xlfn.DAYS(DATE($D136,12,31),S$16)+1,IF(AND(YEAR(S$16+1)&lt;$D136,$D136&lt;YEAR(T$16)),_xlfn.DAYS(DATE($D136,12,31),DATE($D136,1,1))+1,0)),0))</f>
        <v>0</v>
      </c>
      <c r="U136" s="116" cm="1">
        <f t="array" ref="U136">IF(YEAR(U$16)=$D136, U$59-SUM(_xlfn._xlws.FILTER(U$63:U135,MOD(_xlfn.SEQUENCE(ROWS(U$63:U135)),5)=4)),ROUND(U$59/_xlfn.DAYS(U$16,T$16)*IF(YEAR(T$16+1)=$D136,_xlfn.DAYS(DATE($D136,12,31),T$16)+1,IF(AND(YEAR(T$16+1)&lt;$D136,$D136&lt;YEAR(U$16)),_xlfn.DAYS(DATE($D136,12,31),DATE($D136,1,1))+1,0)),0))</f>
        <v>0</v>
      </c>
      <c r="V136" s="116" cm="1">
        <f t="array" ref="V136">IF(YEAR(V$16)=$D136, V$59-SUM(_xlfn._xlws.FILTER(V$63:V135,MOD(_xlfn.SEQUENCE(ROWS(V$63:V135)),5)=4)),ROUND(V$59/_xlfn.DAYS(V$16,U$16)*IF(YEAR(U$16+1)=$D136,_xlfn.DAYS(DATE($D136,12,31),U$16)+1,IF(AND(YEAR(U$16+1)&lt;$D136,$D136&lt;YEAR(V$16)),_xlfn.DAYS(DATE($D136,12,31),DATE($D136,1,1))+1,0)),0))</f>
        <v>0</v>
      </c>
      <c r="W136" s="116" cm="1">
        <f t="array" ref="W136">IF(YEAR(W$16)=$D136, W$59-SUM(_xlfn._xlws.FILTER(W$63:W135,MOD(_xlfn.SEQUENCE(ROWS(W$63:W135)),5)=4)),ROUND(W$59/_xlfn.DAYS(W$16,V$16)*IF(YEAR(V$16+1)=$D136,_xlfn.DAYS(DATE($D136,12,31),V$16)+1,IF(AND(YEAR(V$16+1)&lt;$D136,$D136&lt;YEAR(W$16)),_xlfn.DAYS(DATE($D136,12,31),DATE($D136,1,1))+1,0)),0))</f>
        <v>0</v>
      </c>
      <c r="X136" s="116" cm="1">
        <f t="array" ref="X136">IF(YEAR(X$16)=$D136, X$59-SUM(_xlfn._xlws.FILTER(X$63:X135,MOD(_xlfn.SEQUENCE(ROWS(X$63:X135)),5)=4)),ROUND(X$59/_xlfn.DAYS(X$16,W$16)*IF(YEAR(W$16+1)=$D136,_xlfn.DAYS(DATE($D136,12,31),W$16)+1,IF(AND(YEAR(W$16+1)&lt;$D136,$D136&lt;YEAR(X$16)),_xlfn.DAYS(DATE($D136,12,31),DATE($D136,1,1))+1,0)),0))</f>
        <v>0</v>
      </c>
    </row>
    <row r="137" spans="1:24" ht="17" hidden="1" outlineLevel="1" x14ac:dyDescent="0.25">
      <c r="A137" s="5">
        <v>33</v>
      </c>
      <c r="B137" s="129" t="s">
        <v>170</v>
      </c>
      <c r="C137" s="117" t="s">
        <v>171</v>
      </c>
      <c r="D137" s="118">
        <f t="shared" si="48"/>
        <v>2034</v>
      </c>
      <c r="E137" s="119">
        <f>E133-E136</f>
        <v>0</v>
      </c>
      <c r="F137" s="119">
        <f t="shared" ref="F137:X137" si="72">F133-F136</f>
        <v>0</v>
      </c>
      <c r="G137" s="119">
        <f t="shared" si="72"/>
        <v>0</v>
      </c>
      <c r="H137" s="119">
        <f t="shared" si="72"/>
        <v>0</v>
      </c>
      <c r="I137" s="119">
        <f t="shared" si="72"/>
        <v>0</v>
      </c>
      <c r="J137" s="119">
        <f t="shared" si="72"/>
        <v>0</v>
      </c>
      <c r="K137" s="119">
        <f t="shared" si="72"/>
        <v>0</v>
      </c>
      <c r="L137" s="119">
        <f t="shared" si="72"/>
        <v>0</v>
      </c>
      <c r="M137" s="119">
        <f t="shared" si="72"/>
        <v>0</v>
      </c>
      <c r="N137" s="119">
        <f t="shared" si="72"/>
        <v>0</v>
      </c>
      <c r="O137" s="119">
        <f t="shared" si="72"/>
        <v>0</v>
      </c>
      <c r="P137" s="119">
        <f t="shared" si="72"/>
        <v>0</v>
      </c>
      <c r="Q137" s="119">
        <f t="shared" si="72"/>
        <v>0</v>
      </c>
      <c r="R137" s="119">
        <f t="shared" si="72"/>
        <v>0</v>
      </c>
      <c r="S137" s="119">
        <f t="shared" si="72"/>
        <v>0</v>
      </c>
      <c r="T137" s="119">
        <f t="shared" si="72"/>
        <v>0</v>
      </c>
      <c r="U137" s="119">
        <f t="shared" si="72"/>
        <v>0</v>
      </c>
      <c r="V137" s="119">
        <f t="shared" si="72"/>
        <v>0</v>
      </c>
      <c r="W137" s="119">
        <f t="shared" si="72"/>
        <v>0</v>
      </c>
      <c r="X137" s="119">
        <f t="shared" si="72"/>
        <v>0</v>
      </c>
    </row>
    <row r="138" spans="1:24" ht="17" hidden="1" outlineLevel="1" x14ac:dyDescent="0.25">
      <c r="A138" s="5">
        <v>27</v>
      </c>
      <c r="B138" s="37" t="s">
        <v>162</v>
      </c>
      <c r="C138" s="120" t="s">
        <v>163</v>
      </c>
      <c r="D138" s="121">
        <f t="shared" si="48"/>
        <v>2035</v>
      </c>
      <c r="E138" s="122" cm="1">
        <f t="array" ref="E138">IF(YEAR(E$16)=$D138, E$44-SUM(_xlfn._xlws.FILTER(E$63:E137,MOD(_xlfn.SEQUENCE(ROWS(E$63:E137)),5)=1)),ROUND(E$44/_xlfn.DAYS(E$16,D$16)*IF(YEAR(D$16+1)=$D138,_xlfn.DAYS(DATE($D138,12,31),D$16)+1,IF(AND(YEAR(D$16+1)&lt;$D138,$D138&lt;YEAR(E$16)),_xlfn.DAYS(DATE($D138,12,31),DATE($D138,1,1))+1,0)),0))</f>
        <v>0</v>
      </c>
      <c r="F138" s="122" cm="1">
        <f t="array" ref="F138">IF(YEAR(F$16)=$D138, F$44-SUM(_xlfn._xlws.FILTER(F$63:F137,MOD(_xlfn.SEQUENCE(ROWS(F$63:F137)),5)=1)),ROUND(F$44/_xlfn.DAYS(F$16,E$16)*IF(YEAR(E$16+1)=$D138,_xlfn.DAYS(DATE($D138,12,31),E$16)+1,IF(AND(YEAR(E$16+1)&lt;$D138,$D138&lt;YEAR(F$16)),_xlfn.DAYS(DATE($D138,12,31),DATE($D138,1,1))+1,0)),0))</f>
        <v>0</v>
      </c>
      <c r="G138" s="122" cm="1">
        <f t="array" ref="G138">IF(YEAR(G$16)=$D138, G$44-SUM(_xlfn._xlws.FILTER(G$63:G137,MOD(_xlfn.SEQUENCE(ROWS(G$63:G137)),5)=1)),ROUND(G$44/_xlfn.DAYS(G$16,F$16)*IF(YEAR(F$16+1)=$D138,_xlfn.DAYS(DATE($D138,12,31),F$16)+1,IF(AND(YEAR(F$16+1)&lt;$D138,$D138&lt;YEAR(G$16)),_xlfn.DAYS(DATE($D138,12,31),DATE($D138,1,1))+1,0)),0))</f>
        <v>0</v>
      </c>
      <c r="H138" s="122" cm="1">
        <f t="array" ref="H138">IF(YEAR(H$16)=$D138, H$44-SUM(_xlfn._xlws.FILTER(H$63:H137,MOD(_xlfn.SEQUENCE(ROWS(H$63:H137)),5)=1)),ROUND(H$44/_xlfn.DAYS(H$16,G$16)*IF(YEAR(G$16+1)=$D138,_xlfn.DAYS(DATE($D138,12,31),G$16)+1,IF(AND(YEAR(G$16+1)&lt;$D138,$D138&lt;YEAR(H$16)),_xlfn.DAYS(DATE($D138,12,31),DATE($D138,1,1))+1,0)),0))</f>
        <v>0</v>
      </c>
      <c r="I138" s="122" cm="1">
        <f t="array" ref="I138">IF(YEAR(I$16)=$D138, I$44-SUM(_xlfn._xlws.FILTER(I$63:I137,MOD(_xlfn.SEQUENCE(ROWS(I$63:I137)),5)=1)),ROUND(I$44/_xlfn.DAYS(I$16,H$16)*IF(YEAR(H$16+1)=$D138,_xlfn.DAYS(DATE($D138,12,31),H$16)+1,IF(AND(YEAR(H$16+1)&lt;$D138,$D138&lt;YEAR(I$16)),_xlfn.DAYS(DATE($D138,12,31),DATE($D138,1,1))+1,0)),0))</f>
        <v>0</v>
      </c>
      <c r="J138" s="122" cm="1">
        <f t="array" ref="J138">IF(YEAR(J$16)=$D138, J$44-SUM(_xlfn._xlws.FILTER(J$63:J137,MOD(_xlfn.SEQUENCE(ROWS(J$63:J137)),5)=1)),ROUND(J$44/_xlfn.DAYS(J$16,I$16)*IF(YEAR(I$16+1)=$D138,_xlfn.DAYS(DATE($D138,12,31),I$16)+1,IF(AND(YEAR(I$16+1)&lt;$D138,$D138&lt;YEAR(J$16)),_xlfn.DAYS(DATE($D138,12,31),DATE($D138,1,1))+1,0)),0))</f>
        <v>0</v>
      </c>
      <c r="K138" s="122" cm="1">
        <f t="array" ref="K138">IF(YEAR(K$16)=$D138, K$44-SUM(_xlfn._xlws.FILTER(K$63:K137,MOD(_xlfn.SEQUENCE(ROWS(K$63:K137)),5)=1)),ROUND(K$44/_xlfn.DAYS(K$16,J$16)*IF(YEAR(J$16+1)=$D138,_xlfn.DAYS(DATE($D138,12,31),J$16)+1,IF(AND(YEAR(J$16+1)&lt;$D138,$D138&lt;YEAR(K$16)),_xlfn.DAYS(DATE($D138,12,31),DATE($D138,1,1))+1,0)),0))</f>
        <v>0</v>
      </c>
      <c r="L138" s="122" cm="1">
        <f t="array" ref="L138">IF(YEAR(L$16)=$D138, L$44-SUM(_xlfn._xlws.FILTER(L$63:L137,MOD(_xlfn.SEQUENCE(ROWS(L$63:L137)),5)=1)),ROUND(L$44/_xlfn.DAYS(L$16,K$16)*IF(YEAR(K$16+1)=$D138,_xlfn.DAYS(DATE($D138,12,31),K$16)+1,IF(AND(YEAR(K$16+1)&lt;$D138,$D138&lt;YEAR(L$16)),_xlfn.DAYS(DATE($D138,12,31),DATE($D138,1,1))+1,0)),0))</f>
        <v>0</v>
      </c>
      <c r="M138" s="122" cm="1">
        <f t="array" ref="M138">IF(YEAR(M$16)=$D138, M$44-SUM(_xlfn._xlws.FILTER(M$63:M137,MOD(_xlfn.SEQUENCE(ROWS(M$63:M137)),5)=1)),ROUND(M$44/_xlfn.DAYS(M$16,L$16)*IF(YEAR(L$16+1)=$D138,_xlfn.DAYS(DATE($D138,12,31),L$16)+1,IF(AND(YEAR(L$16+1)&lt;$D138,$D138&lt;YEAR(M$16)),_xlfn.DAYS(DATE($D138,12,31),DATE($D138,1,1))+1,0)),0))</f>
        <v>0</v>
      </c>
      <c r="N138" s="122" cm="1">
        <f t="array" ref="N138">IF(YEAR(N$16)=$D138, N$44-SUM(_xlfn._xlws.FILTER(N$63:N137,MOD(_xlfn.SEQUENCE(ROWS(N$63:N137)),5)=1)),ROUND(N$44/_xlfn.DAYS(N$16,M$16)*IF(YEAR(M$16+1)=$D138,_xlfn.DAYS(DATE($D138,12,31),M$16)+1,IF(AND(YEAR(M$16+1)&lt;$D138,$D138&lt;YEAR(N$16)),_xlfn.DAYS(DATE($D138,12,31),DATE($D138,1,1))+1,0)),0))</f>
        <v>0</v>
      </c>
      <c r="O138" s="122" cm="1">
        <f t="array" ref="O138">IF(YEAR(O$16)=$D138, O$44-SUM(_xlfn._xlws.FILTER(O$63:O137,MOD(_xlfn.SEQUENCE(ROWS(O$63:O137)),5)=1)),ROUND(O$44/_xlfn.DAYS(O$16,N$16)*IF(YEAR(N$16+1)=$D138,_xlfn.DAYS(DATE($D138,12,31),N$16)+1,IF(AND(YEAR(N$16+1)&lt;$D138,$D138&lt;YEAR(O$16)),_xlfn.DAYS(DATE($D138,12,31),DATE($D138,1,1))+1,0)),0))</f>
        <v>0</v>
      </c>
      <c r="P138" s="122" cm="1">
        <f t="array" ref="P138">IF(YEAR(P$16)=$D138, P$44-SUM(_xlfn._xlws.FILTER(P$63:P137,MOD(_xlfn.SEQUENCE(ROWS(P$63:P137)),5)=1)),ROUND(P$44/_xlfn.DAYS(P$16,O$16)*IF(YEAR(O$16+1)=$D138,_xlfn.DAYS(DATE($D138,12,31),O$16)+1,IF(AND(YEAR(O$16+1)&lt;$D138,$D138&lt;YEAR(P$16)),_xlfn.DAYS(DATE($D138,12,31),DATE($D138,1,1))+1,0)),0))</f>
        <v>0</v>
      </c>
      <c r="Q138" s="122" cm="1">
        <f t="array" ref="Q138">IF(YEAR(Q$16)=$D138, Q$44-SUM(_xlfn._xlws.FILTER(Q$63:Q137,MOD(_xlfn.SEQUENCE(ROWS(Q$63:Q137)),5)=1)),ROUND(Q$44/_xlfn.DAYS(Q$16,P$16)*IF(YEAR(P$16+1)=$D138,_xlfn.DAYS(DATE($D138,12,31),P$16)+1,IF(AND(YEAR(P$16+1)&lt;$D138,$D138&lt;YEAR(Q$16)),_xlfn.DAYS(DATE($D138,12,31),DATE($D138,1,1))+1,0)),0))</f>
        <v>0</v>
      </c>
      <c r="R138" s="122" cm="1">
        <f t="array" ref="R138">IF(YEAR(R$16)=$D138, R$44-SUM(_xlfn._xlws.FILTER(R$63:R137,MOD(_xlfn.SEQUENCE(ROWS(R$63:R137)),5)=1)),ROUND(R$44/_xlfn.DAYS(R$16,Q$16)*IF(YEAR(Q$16+1)=$D138,_xlfn.DAYS(DATE($D138,12,31),Q$16)+1,IF(AND(YEAR(Q$16+1)&lt;$D138,$D138&lt;YEAR(R$16)),_xlfn.DAYS(DATE($D138,12,31),DATE($D138,1,1))+1,0)),0))</f>
        <v>0</v>
      </c>
      <c r="S138" s="122" cm="1">
        <f t="array" ref="S138">IF(YEAR(S$16)=$D138, S$44-SUM(_xlfn._xlws.FILTER(S$63:S137,MOD(_xlfn.SEQUENCE(ROWS(S$63:S137)),5)=1)),ROUND(S$44/_xlfn.DAYS(S$16,R$16)*IF(YEAR(R$16+1)=$D138,_xlfn.DAYS(DATE($D138,12,31),R$16)+1,IF(AND(YEAR(R$16+1)&lt;$D138,$D138&lt;YEAR(S$16)),_xlfn.DAYS(DATE($D138,12,31),DATE($D138,1,1))+1,0)),0))</f>
        <v>10680</v>
      </c>
      <c r="T138" s="122" cm="1">
        <f t="array" ref="T138">IF(YEAR(T$16)=$D138, T$44-SUM(_xlfn._xlws.FILTER(T$63:T137,MOD(_xlfn.SEQUENCE(ROWS(T$63:T137)),5)=1)),ROUND(T$44/_xlfn.DAYS(T$16,S$16)*IF(YEAR(S$16+1)=$D138,_xlfn.DAYS(DATE($D138,12,31),S$16)+1,IF(AND(YEAR(S$16+1)&lt;$D138,$D138&lt;YEAR(T$16)),_xlfn.DAYS(DATE($D138,12,31),DATE($D138,1,1))+1,0)),0))</f>
        <v>4285</v>
      </c>
      <c r="U138" s="122" cm="1">
        <f t="array" ref="U138">IF(YEAR(U$16)=$D138, U$44-SUM(_xlfn._xlws.FILTER(U$63:U137,MOD(_xlfn.SEQUENCE(ROWS(U$63:U137)),5)=1)),ROUND(U$44/_xlfn.DAYS(U$16,T$16)*IF(YEAR(T$16+1)=$D138,_xlfn.DAYS(DATE($D138,12,31),T$16)+1,IF(AND(YEAR(T$16+1)&lt;$D138,$D138&lt;YEAR(U$16)),_xlfn.DAYS(DATE($D138,12,31),DATE($D138,1,1))+1,0)),0))</f>
        <v>0</v>
      </c>
      <c r="V138" s="122" cm="1">
        <f t="array" ref="V138">IF(YEAR(V$16)=$D138, V$44-SUM(_xlfn._xlws.FILTER(V$63:V137,MOD(_xlfn.SEQUENCE(ROWS(V$63:V137)),5)=1)),ROUND(V$44/_xlfn.DAYS(V$16,U$16)*IF(YEAR(U$16+1)=$D138,_xlfn.DAYS(DATE($D138,12,31),U$16)+1,IF(AND(YEAR(U$16+1)&lt;$D138,$D138&lt;YEAR(V$16)),_xlfn.DAYS(DATE($D138,12,31),DATE($D138,1,1))+1,0)),0))</f>
        <v>0</v>
      </c>
      <c r="W138" s="122" cm="1">
        <f t="array" ref="W138">IF(YEAR(W$16)=$D138, W$44-SUM(_xlfn._xlws.FILTER(W$63:W137,MOD(_xlfn.SEQUENCE(ROWS(W$63:W137)),5)=1)),ROUND(W$44/_xlfn.DAYS(W$16,V$16)*IF(YEAR(V$16+1)=$D138,_xlfn.DAYS(DATE($D138,12,31),V$16)+1,IF(AND(YEAR(V$16+1)&lt;$D138,$D138&lt;YEAR(W$16)),_xlfn.DAYS(DATE($D138,12,31),DATE($D138,1,1))+1,0)),0))</f>
        <v>0</v>
      </c>
      <c r="X138" s="122" cm="1">
        <f t="array" ref="X138">IF(YEAR(X$16)=$D138, X$44-SUM(_xlfn._xlws.FILTER(X$63:X137,MOD(_xlfn.SEQUENCE(ROWS(X$63:X137)),5)=1)),ROUND(X$44/_xlfn.DAYS(X$16,W$16)*IF(YEAR(W$16+1)=$D138,_xlfn.DAYS(DATE($D138,12,31),W$16)+1,IF(AND(YEAR(W$16+1)&lt;$D138,$D138&lt;YEAR(X$16)),_xlfn.DAYS(DATE($D138,12,31),DATE($D138,1,1))+1,0)),0))</f>
        <v>0</v>
      </c>
    </row>
    <row r="139" spans="1:24" ht="17" hidden="1" outlineLevel="1" x14ac:dyDescent="0.25">
      <c r="A139" s="5">
        <v>28</v>
      </c>
      <c r="B139" s="129" t="s">
        <v>164</v>
      </c>
      <c r="C139" s="120" t="s">
        <v>165</v>
      </c>
      <c r="D139" s="121">
        <f t="shared" si="48"/>
        <v>2035</v>
      </c>
      <c r="E139" s="122" cm="1">
        <f t="array" ref="E139">IF(YEAR(E$16)=$D139, E$46-SUM(_xlfn._xlws.FILTER(E$63:E138,MOD(_xlfn.SEQUENCE(ROWS(E$63:E138)),5)=2)),ROUND(E$46/_xlfn.DAYS(E$16,D$16)*IF(YEAR(D$16+1)=$D139,_xlfn.DAYS(DATE($D139,12,31),D$16)+1,IF(AND(YEAR(D$16+1)&lt;$D139,$D139&lt;YEAR(E$16)),_xlfn.DAYS(DATE($D139,12,31),DATE($D139,1,1))+1,0)),0))</f>
        <v>0</v>
      </c>
      <c r="F139" s="122" cm="1">
        <f t="array" ref="F139">IF(YEAR(F$16)=$D139, F$46-SUM(_xlfn._xlws.FILTER(F$63:F138,MOD(_xlfn.SEQUENCE(ROWS(F$63:F138)),5)=2)),ROUND(F$46/_xlfn.DAYS(F$16,E$16)*IF(YEAR(E$16+1)=$D139,_xlfn.DAYS(DATE($D139,12,31),E$16)+1,IF(AND(YEAR(E$16+1)&lt;$D139,$D139&lt;YEAR(F$16)),_xlfn.DAYS(DATE($D139,12,31),DATE($D139,1,1))+1,0)),0))</f>
        <v>0</v>
      </c>
      <c r="G139" s="122" cm="1">
        <f t="array" ref="G139">IF(YEAR(G$16)=$D139, G$46-SUM(_xlfn._xlws.FILTER(G$63:G138,MOD(_xlfn.SEQUENCE(ROWS(G$63:G138)),5)=2)),ROUND(G$46/_xlfn.DAYS(G$16,F$16)*IF(YEAR(F$16+1)=$D139,_xlfn.DAYS(DATE($D139,12,31),F$16)+1,IF(AND(YEAR(F$16+1)&lt;$D139,$D139&lt;YEAR(G$16)),_xlfn.DAYS(DATE($D139,12,31),DATE($D139,1,1))+1,0)),0))</f>
        <v>0</v>
      </c>
      <c r="H139" s="122" cm="1">
        <f t="array" ref="H139">IF(YEAR(H$16)=$D139, H$46-SUM(_xlfn._xlws.FILTER(H$63:H138,MOD(_xlfn.SEQUENCE(ROWS(H$63:H138)),5)=2)),ROUND(H$46/_xlfn.DAYS(H$16,G$16)*IF(YEAR(G$16+1)=$D139,_xlfn.DAYS(DATE($D139,12,31),G$16)+1,IF(AND(YEAR(G$16+1)&lt;$D139,$D139&lt;YEAR(H$16)),_xlfn.DAYS(DATE($D139,12,31),DATE($D139,1,1))+1,0)),0))</f>
        <v>0</v>
      </c>
      <c r="I139" s="122" cm="1">
        <f t="array" ref="I139">IF(YEAR(I$16)=$D139, I$46-SUM(_xlfn._xlws.FILTER(I$63:I138,MOD(_xlfn.SEQUENCE(ROWS(I$63:I138)),5)=2)),ROUND(I$46/_xlfn.DAYS(I$16,H$16)*IF(YEAR(H$16+1)=$D139,_xlfn.DAYS(DATE($D139,12,31),H$16)+1,IF(AND(YEAR(H$16+1)&lt;$D139,$D139&lt;YEAR(I$16)),_xlfn.DAYS(DATE($D139,12,31),DATE($D139,1,1))+1,0)),0))</f>
        <v>0</v>
      </c>
      <c r="J139" s="122" cm="1">
        <f t="array" ref="J139">IF(YEAR(J$16)=$D139, J$46-SUM(_xlfn._xlws.FILTER(J$63:J138,MOD(_xlfn.SEQUENCE(ROWS(J$63:J138)),5)=2)),ROUND(J$46/_xlfn.DAYS(J$16,I$16)*IF(YEAR(I$16+1)=$D139,_xlfn.DAYS(DATE($D139,12,31),I$16)+1,IF(AND(YEAR(I$16+1)&lt;$D139,$D139&lt;YEAR(J$16)),_xlfn.DAYS(DATE($D139,12,31),DATE($D139,1,1))+1,0)),0))</f>
        <v>0</v>
      </c>
      <c r="K139" s="122" cm="1">
        <f t="array" ref="K139">IF(YEAR(K$16)=$D139, K$46-SUM(_xlfn._xlws.FILTER(K$63:K138,MOD(_xlfn.SEQUENCE(ROWS(K$63:K138)),5)=2)),ROUND(K$46/_xlfn.DAYS(K$16,J$16)*IF(YEAR(J$16+1)=$D139,_xlfn.DAYS(DATE($D139,12,31),J$16)+1,IF(AND(YEAR(J$16+1)&lt;$D139,$D139&lt;YEAR(K$16)),_xlfn.DAYS(DATE($D139,12,31),DATE($D139,1,1))+1,0)),0))</f>
        <v>0</v>
      </c>
      <c r="L139" s="122" cm="1">
        <f t="array" ref="L139">IF(YEAR(L$16)=$D139, L$46-SUM(_xlfn._xlws.FILTER(L$63:L138,MOD(_xlfn.SEQUENCE(ROWS(L$63:L138)),5)=2)),ROUND(L$46/_xlfn.DAYS(L$16,K$16)*IF(YEAR(K$16+1)=$D139,_xlfn.DAYS(DATE($D139,12,31),K$16)+1,IF(AND(YEAR(K$16+1)&lt;$D139,$D139&lt;YEAR(L$16)),_xlfn.DAYS(DATE($D139,12,31),DATE($D139,1,1))+1,0)),0))</f>
        <v>0</v>
      </c>
      <c r="M139" s="122" cm="1">
        <f t="array" ref="M139">IF(YEAR(M$16)=$D139, M$46-SUM(_xlfn._xlws.FILTER(M$63:M138,MOD(_xlfn.SEQUENCE(ROWS(M$63:M138)),5)=2)),ROUND(M$46/_xlfn.DAYS(M$16,L$16)*IF(YEAR(L$16+1)=$D139,_xlfn.DAYS(DATE($D139,12,31),L$16)+1,IF(AND(YEAR(L$16+1)&lt;$D139,$D139&lt;YEAR(M$16)),_xlfn.DAYS(DATE($D139,12,31),DATE($D139,1,1))+1,0)),0))</f>
        <v>0</v>
      </c>
      <c r="N139" s="122" cm="1">
        <f t="array" ref="N139">IF(YEAR(N$16)=$D139, N$46-SUM(_xlfn._xlws.FILTER(N$63:N138,MOD(_xlfn.SEQUENCE(ROWS(N$63:N138)),5)=2)),ROUND(N$46/_xlfn.DAYS(N$16,M$16)*IF(YEAR(M$16+1)=$D139,_xlfn.DAYS(DATE($D139,12,31),M$16)+1,IF(AND(YEAR(M$16+1)&lt;$D139,$D139&lt;YEAR(N$16)),_xlfn.DAYS(DATE($D139,12,31),DATE($D139,1,1))+1,0)),0))</f>
        <v>0</v>
      </c>
      <c r="O139" s="122" cm="1">
        <f t="array" ref="O139">IF(YEAR(O$16)=$D139, O$46-SUM(_xlfn._xlws.FILTER(O$63:O138,MOD(_xlfn.SEQUENCE(ROWS(O$63:O138)),5)=2)),ROUND(O$46/_xlfn.DAYS(O$16,N$16)*IF(YEAR(N$16+1)=$D139,_xlfn.DAYS(DATE($D139,12,31),N$16)+1,IF(AND(YEAR(N$16+1)&lt;$D139,$D139&lt;YEAR(O$16)),_xlfn.DAYS(DATE($D139,12,31),DATE($D139,1,1))+1,0)),0))</f>
        <v>0</v>
      </c>
      <c r="P139" s="122" cm="1">
        <f t="array" ref="P139">IF(YEAR(P$16)=$D139, P$46-SUM(_xlfn._xlws.FILTER(P$63:P138,MOD(_xlfn.SEQUENCE(ROWS(P$63:P138)),5)=2)),ROUND(P$46/_xlfn.DAYS(P$16,O$16)*IF(YEAR(O$16+1)=$D139,_xlfn.DAYS(DATE($D139,12,31),O$16)+1,IF(AND(YEAR(O$16+1)&lt;$D139,$D139&lt;YEAR(P$16)),_xlfn.DAYS(DATE($D139,12,31),DATE($D139,1,1))+1,0)),0))</f>
        <v>0</v>
      </c>
      <c r="Q139" s="122" cm="1">
        <f t="array" ref="Q139">IF(YEAR(Q$16)=$D139, Q$46-SUM(_xlfn._xlws.FILTER(Q$63:Q138,MOD(_xlfn.SEQUENCE(ROWS(Q$63:Q138)),5)=2)),ROUND(Q$46/_xlfn.DAYS(Q$16,P$16)*IF(YEAR(P$16+1)=$D139,_xlfn.DAYS(DATE($D139,12,31),P$16)+1,IF(AND(YEAR(P$16+1)&lt;$D139,$D139&lt;YEAR(Q$16)),_xlfn.DAYS(DATE($D139,12,31),DATE($D139,1,1))+1,0)),0))</f>
        <v>0</v>
      </c>
      <c r="R139" s="122" cm="1">
        <f t="array" ref="R139">IF(YEAR(R$16)=$D139, R$46-SUM(_xlfn._xlws.FILTER(R$63:R138,MOD(_xlfn.SEQUENCE(ROWS(R$63:R138)),5)=2)),ROUND(R$46/_xlfn.DAYS(R$16,Q$16)*IF(YEAR(Q$16+1)=$D139,_xlfn.DAYS(DATE($D139,12,31),Q$16)+1,IF(AND(YEAR(Q$16+1)&lt;$D139,$D139&lt;YEAR(R$16)),_xlfn.DAYS(DATE($D139,12,31),DATE($D139,1,1))+1,0)),0))</f>
        <v>0</v>
      </c>
      <c r="S139" s="122" cm="1">
        <f t="array" ref="S139">IF(YEAR(S$16)=$D139, S$46-SUM(_xlfn._xlws.FILTER(S$63:S138,MOD(_xlfn.SEQUENCE(ROWS(S$63:S138)),5)=2)),ROUND(S$46/_xlfn.DAYS(S$16,R$16)*IF(YEAR(R$16+1)=$D139,_xlfn.DAYS(DATE($D139,12,31),R$16)+1,IF(AND(YEAR(R$16+1)&lt;$D139,$D139&lt;YEAR(S$16)),_xlfn.DAYS(DATE($D139,12,31),DATE($D139,1,1))+1,0)),0))</f>
        <v>1603</v>
      </c>
      <c r="T139" s="122" cm="1">
        <f t="array" ref="T139">IF(YEAR(T$16)=$D139, T$46-SUM(_xlfn._xlws.FILTER(T$63:T138,MOD(_xlfn.SEQUENCE(ROWS(T$63:T138)),5)=2)),ROUND(T$46/_xlfn.DAYS(T$16,S$16)*IF(YEAR(S$16+1)=$D139,_xlfn.DAYS(DATE($D139,12,31),S$16)+1,IF(AND(YEAR(S$16+1)&lt;$D139,$D139&lt;YEAR(T$16)),_xlfn.DAYS(DATE($D139,12,31),DATE($D139,1,1))+1,0)),0))</f>
        <v>457</v>
      </c>
      <c r="U139" s="122" cm="1">
        <f t="array" ref="U139">IF(YEAR(U$16)=$D139, U$46-SUM(_xlfn._xlws.FILTER(U$63:U138,MOD(_xlfn.SEQUENCE(ROWS(U$63:U138)),5)=2)),ROUND(U$46/_xlfn.DAYS(U$16,T$16)*IF(YEAR(T$16+1)=$D139,_xlfn.DAYS(DATE($D139,12,31),T$16)+1,IF(AND(YEAR(T$16+1)&lt;$D139,$D139&lt;YEAR(U$16)),_xlfn.DAYS(DATE($D139,12,31),DATE($D139,1,1))+1,0)),0))</f>
        <v>0</v>
      </c>
      <c r="V139" s="122" cm="1">
        <f t="array" ref="V139">IF(YEAR(V$16)=$D139, V$46-SUM(_xlfn._xlws.FILTER(V$63:V138,MOD(_xlfn.SEQUENCE(ROWS(V$63:V138)),5)=2)),ROUND(V$46/_xlfn.DAYS(V$16,U$16)*IF(YEAR(U$16+1)=$D139,_xlfn.DAYS(DATE($D139,12,31),U$16)+1,IF(AND(YEAR(U$16+1)&lt;$D139,$D139&lt;YEAR(V$16)),_xlfn.DAYS(DATE($D139,12,31),DATE($D139,1,1))+1,0)),0))</f>
        <v>0</v>
      </c>
      <c r="W139" s="122" cm="1">
        <f t="array" ref="W139">IF(YEAR(W$16)=$D139, W$46-SUM(_xlfn._xlws.FILTER(W$63:W138,MOD(_xlfn.SEQUENCE(ROWS(W$63:W138)),5)=2)),ROUND(W$46/_xlfn.DAYS(W$16,V$16)*IF(YEAR(V$16+1)=$D139,_xlfn.DAYS(DATE($D139,12,31),V$16)+1,IF(AND(YEAR(V$16+1)&lt;$D139,$D139&lt;YEAR(W$16)),_xlfn.DAYS(DATE($D139,12,31),DATE($D139,1,1))+1,0)),0))</f>
        <v>0</v>
      </c>
      <c r="X139" s="122" cm="1">
        <f t="array" ref="X139">IF(YEAR(X$16)=$D139, X$46-SUM(_xlfn._xlws.FILTER(X$63:X138,MOD(_xlfn.SEQUENCE(ROWS(X$63:X138)),5)=2)),ROUND(X$46/_xlfn.DAYS(X$16,W$16)*IF(YEAR(W$16+1)=$D139,_xlfn.DAYS(DATE($D139,12,31),W$16)+1,IF(AND(YEAR(W$16+1)&lt;$D139,$D139&lt;YEAR(X$16)),_xlfn.DAYS(DATE($D139,12,31),DATE($D139,1,1))+1,0)),0))</f>
        <v>0</v>
      </c>
    </row>
    <row r="140" spans="1:24" ht="17" hidden="1" outlineLevel="1" x14ac:dyDescent="0.25">
      <c r="A140" s="5">
        <v>29</v>
      </c>
      <c r="B140" s="129" t="s">
        <v>166</v>
      </c>
      <c r="C140" s="120" t="s">
        <v>167</v>
      </c>
      <c r="D140" s="121">
        <f t="shared" si="48"/>
        <v>2035</v>
      </c>
      <c r="E140" s="123">
        <f>E138-E139</f>
        <v>0</v>
      </c>
      <c r="F140" s="123">
        <f t="shared" ref="F140:X140" si="73">F138-F139</f>
        <v>0</v>
      </c>
      <c r="G140" s="123">
        <f t="shared" si="73"/>
        <v>0</v>
      </c>
      <c r="H140" s="123">
        <f t="shared" si="73"/>
        <v>0</v>
      </c>
      <c r="I140" s="123">
        <f t="shared" si="73"/>
        <v>0</v>
      </c>
      <c r="J140" s="123">
        <f t="shared" si="73"/>
        <v>0</v>
      </c>
      <c r="K140" s="123">
        <f t="shared" si="73"/>
        <v>0</v>
      </c>
      <c r="L140" s="123">
        <f t="shared" si="73"/>
        <v>0</v>
      </c>
      <c r="M140" s="123">
        <f t="shared" si="73"/>
        <v>0</v>
      </c>
      <c r="N140" s="123">
        <f t="shared" si="73"/>
        <v>0</v>
      </c>
      <c r="O140" s="123">
        <f t="shared" si="73"/>
        <v>0</v>
      </c>
      <c r="P140" s="123">
        <f t="shared" si="73"/>
        <v>0</v>
      </c>
      <c r="Q140" s="123">
        <f t="shared" si="73"/>
        <v>0</v>
      </c>
      <c r="R140" s="123">
        <f t="shared" si="73"/>
        <v>0</v>
      </c>
      <c r="S140" s="123">
        <f t="shared" si="73"/>
        <v>9077</v>
      </c>
      <c r="T140" s="123">
        <f t="shared" si="73"/>
        <v>3828</v>
      </c>
      <c r="U140" s="123">
        <f t="shared" si="73"/>
        <v>0</v>
      </c>
      <c r="V140" s="123">
        <f t="shared" si="73"/>
        <v>0</v>
      </c>
      <c r="W140" s="123">
        <f t="shared" si="73"/>
        <v>0</v>
      </c>
      <c r="X140" s="123">
        <f t="shared" si="73"/>
        <v>0</v>
      </c>
    </row>
    <row r="141" spans="1:24" ht="17" hidden="1" outlineLevel="1" x14ac:dyDescent="0.25">
      <c r="A141" s="5">
        <v>31</v>
      </c>
      <c r="B141" s="129" t="s">
        <v>168</v>
      </c>
      <c r="C141" s="120" t="s">
        <v>169</v>
      </c>
      <c r="D141" s="121">
        <f t="shared" si="48"/>
        <v>2035</v>
      </c>
      <c r="E141" s="122" cm="1">
        <f t="array" ref="E141">IF(YEAR(E$16)=$D141, E$59-SUM(_xlfn._xlws.FILTER(E$63:E140,MOD(_xlfn.SEQUENCE(ROWS(E$63:E140)),5)=4)),ROUND(E$59/_xlfn.DAYS(E$16,D$16)*IF(YEAR(D$16+1)=$D141,_xlfn.DAYS(DATE($D141,12,31),D$16)+1,IF(AND(YEAR(D$16+1)&lt;$D141,$D141&lt;YEAR(E$16)),_xlfn.DAYS(DATE($D141,12,31),DATE($D141,1,1))+1,0)),0))</f>
        <v>0</v>
      </c>
      <c r="F141" s="122" cm="1">
        <f t="array" ref="F141">IF(YEAR(F$16)=$D141, F$59-SUM(_xlfn._xlws.FILTER(F$63:F140,MOD(_xlfn.SEQUENCE(ROWS(F$63:F140)),5)=4)),ROUND(F$59/_xlfn.DAYS(F$16,E$16)*IF(YEAR(E$16+1)=$D141,_xlfn.DAYS(DATE($D141,12,31),E$16)+1,IF(AND(YEAR(E$16+1)&lt;$D141,$D141&lt;YEAR(F$16)),_xlfn.DAYS(DATE($D141,12,31),DATE($D141,1,1))+1,0)),0))</f>
        <v>0</v>
      </c>
      <c r="G141" s="122" cm="1">
        <f t="array" ref="G141">IF(YEAR(G$16)=$D141, G$59-SUM(_xlfn._xlws.FILTER(G$63:G140,MOD(_xlfn.SEQUENCE(ROWS(G$63:G140)),5)=4)),ROUND(G$59/_xlfn.DAYS(G$16,F$16)*IF(YEAR(F$16+1)=$D141,_xlfn.DAYS(DATE($D141,12,31),F$16)+1,IF(AND(YEAR(F$16+1)&lt;$D141,$D141&lt;YEAR(G$16)),_xlfn.DAYS(DATE($D141,12,31),DATE($D141,1,1))+1,0)),0))</f>
        <v>0</v>
      </c>
      <c r="H141" s="122" cm="1">
        <f t="array" ref="H141">IF(YEAR(H$16)=$D141, H$59-SUM(_xlfn._xlws.FILTER(H$63:H140,MOD(_xlfn.SEQUENCE(ROWS(H$63:H140)),5)=4)),ROUND(H$59/_xlfn.DAYS(H$16,G$16)*IF(YEAR(G$16+1)=$D141,_xlfn.DAYS(DATE($D141,12,31),G$16)+1,IF(AND(YEAR(G$16+1)&lt;$D141,$D141&lt;YEAR(H$16)),_xlfn.DAYS(DATE($D141,12,31),DATE($D141,1,1))+1,0)),0))</f>
        <v>0</v>
      </c>
      <c r="I141" s="122" cm="1">
        <f t="array" ref="I141">IF(YEAR(I$16)=$D141, I$59-SUM(_xlfn._xlws.FILTER(I$63:I140,MOD(_xlfn.SEQUENCE(ROWS(I$63:I140)),5)=4)),ROUND(I$59/_xlfn.DAYS(I$16,H$16)*IF(YEAR(H$16+1)=$D141,_xlfn.DAYS(DATE($D141,12,31),H$16)+1,IF(AND(YEAR(H$16+1)&lt;$D141,$D141&lt;YEAR(I$16)),_xlfn.DAYS(DATE($D141,12,31),DATE($D141,1,1))+1,0)),0))</f>
        <v>0</v>
      </c>
      <c r="J141" s="122" cm="1">
        <f t="array" ref="J141">IF(YEAR(J$16)=$D141, J$59-SUM(_xlfn._xlws.FILTER(J$63:J140,MOD(_xlfn.SEQUENCE(ROWS(J$63:J140)),5)=4)),ROUND(J$59/_xlfn.DAYS(J$16,I$16)*IF(YEAR(I$16+1)=$D141,_xlfn.DAYS(DATE($D141,12,31),I$16)+1,IF(AND(YEAR(I$16+1)&lt;$D141,$D141&lt;YEAR(J$16)),_xlfn.DAYS(DATE($D141,12,31),DATE($D141,1,1))+1,0)),0))</f>
        <v>0</v>
      </c>
      <c r="K141" s="122" cm="1">
        <f t="array" ref="K141">IF(YEAR(K$16)=$D141, K$59-SUM(_xlfn._xlws.FILTER(K$63:K140,MOD(_xlfn.SEQUENCE(ROWS(K$63:K140)),5)=4)),ROUND(K$59/_xlfn.DAYS(K$16,J$16)*IF(YEAR(J$16+1)=$D141,_xlfn.DAYS(DATE($D141,12,31),J$16)+1,IF(AND(YEAR(J$16+1)&lt;$D141,$D141&lt;YEAR(K$16)),_xlfn.DAYS(DATE($D141,12,31),DATE($D141,1,1))+1,0)),0))</f>
        <v>0</v>
      </c>
      <c r="L141" s="122" cm="1">
        <f t="array" ref="L141">IF(YEAR(L$16)=$D141, L$59-SUM(_xlfn._xlws.FILTER(L$63:L140,MOD(_xlfn.SEQUENCE(ROWS(L$63:L140)),5)=4)),ROUND(L$59/_xlfn.DAYS(L$16,K$16)*IF(YEAR(K$16+1)=$D141,_xlfn.DAYS(DATE($D141,12,31),K$16)+1,IF(AND(YEAR(K$16+1)&lt;$D141,$D141&lt;YEAR(L$16)),_xlfn.DAYS(DATE($D141,12,31),DATE($D141,1,1))+1,0)),0))</f>
        <v>0</v>
      </c>
      <c r="M141" s="122" cm="1">
        <f t="array" ref="M141">IF(YEAR(M$16)=$D141, M$59-SUM(_xlfn._xlws.FILTER(M$63:M140,MOD(_xlfn.SEQUENCE(ROWS(M$63:M140)),5)=4)),ROUND(M$59/_xlfn.DAYS(M$16,L$16)*IF(YEAR(L$16+1)=$D141,_xlfn.DAYS(DATE($D141,12,31),L$16)+1,IF(AND(YEAR(L$16+1)&lt;$D141,$D141&lt;YEAR(M$16)),_xlfn.DAYS(DATE($D141,12,31),DATE($D141,1,1))+1,0)),0))</f>
        <v>0</v>
      </c>
      <c r="N141" s="122" cm="1">
        <f t="array" ref="N141">IF(YEAR(N$16)=$D141, N$59-SUM(_xlfn._xlws.FILTER(N$63:N140,MOD(_xlfn.SEQUENCE(ROWS(N$63:N140)),5)=4)),ROUND(N$59/_xlfn.DAYS(N$16,M$16)*IF(YEAR(M$16+1)=$D141,_xlfn.DAYS(DATE($D141,12,31),M$16)+1,IF(AND(YEAR(M$16+1)&lt;$D141,$D141&lt;YEAR(N$16)),_xlfn.DAYS(DATE($D141,12,31),DATE($D141,1,1))+1,0)),0))</f>
        <v>0</v>
      </c>
      <c r="O141" s="122" cm="1">
        <f t="array" ref="O141">IF(YEAR(O$16)=$D141, O$59-SUM(_xlfn._xlws.FILTER(O$63:O140,MOD(_xlfn.SEQUENCE(ROWS(O$63:O140)),5)=4)),ROUND(O$59/_xlfn.DAYS(O$16,N$16)*IF(YEAR(N$16+1)=$D141,_xlfn.DAYS(DATE($D141,12,31),N$16)+1,IF(AND(YEAR(N$16+1)&lt;$D141,$D141&lt;YEAR(O$16)),_xlfn.DAYS(DATE($D141,12,31),DATE($D141,1,1))+1,0)),0))</f>
        <v>0</v>
      </c>
      <c r="P141" s="122" cm="1">
        <f t="array" ref="P141">IF(YEAR(P$16)=$D141, P$59-SUM(_xlfn._xlws.FILTER(P$63:P140,MOD(_xlfn.SEQUENCE(ROWS(P$63:P140)),5)=4)),ROUND(P$59/_xlfn.DAYS(P$16,O$16)*IF(YEAR(O$16+1)=$D141,_xlfn.DAYS(DATE($D141,12,31),O$16)+1,IF(AND(YEAR(O$16+1)&lt;$D141,$D141&lt;YEAR(P$16)),_xlfn.DAYS(DATE($D141,12,31),DATE($D141,1,1))+1,0)),0))</f>
        <v>0</v>
      </c>
      <c r="Q141" s="122" cm="1">
        <f t="array" ref="Q141">IF(YEAR(Q$16)=$D141, Q$59-SUM(_xlfn._xlws.FILTER(Q$63:Q140,MOD(_xlfn.SEQUENCE(ROWS(Q$63:Q140)),5)=4)),ROUND(Q$59/_xlfn.DAYS(Q$16,P$16)*IF(YEAR(P$16+1)=$D141,_xlfn.DAYS(DATE($D141,12,31),P$16)+1,IF(AND(YEAR(P$16+1)&lt;$D141,$D141&lt;YEAR(Q$16)),_xlfn.DAYS(DATE($D141,12,31),DATE($D141,1,1))+1,0)),0))</f>
        <v>0</v>
      </c>
      <c r="R141" s="122" cm="1">
        <f t="array" ref="R141">IF(YEAR(R$16)=$D141, R$59-SUM(_xlfn._xlws.FILTER(R$63:R140,MOD(_xlfn.SEQUENCE(ROWS(R$63:R140)),5)=4)),ROUND(R$59/_xlfn.DAYS(R$16,Q$16)*IF(YEAR(Q$16+1)=$D141,_xlfn.DAYS(DATE($D141,12,31),Q$16)+1,IF(AND(YEAR(Q$16+1)&lt;$D141,$D141&lt;YEAR(R$16)),_xlfn.DAYS(DATE($D141,12,31),DATE($D141,1,1))+1,0)),0))</f>
        <v>0</v>
      </c>
      <c r="S141" s="122" cm="1">
        <f t="array" ref="S141">IF(YEAR(S$16)=$D141, S$59-SUM(_xlfn._xlws.FILTER(S$63:S140,MOD(_xlfn.SEQUENCE(ROWS(S$63:S140)),5)=4)),ROUND(S$59/_xlfn.DAYS(S$16,R$16)*IF(YEAR(R$16+1)=$D141,_xlfn.DAYS(DATE($D141,12,31),R$16)+1,IF(AND(YEAR(R$16+1)&lt;$D141,$D141&lt;YEAR(S$16)),_xlfn.DAYS(DATE($D141,12,31),DATE($D141,1,1))+1,0)),0))</f>
        <v>10680</v>
      </c>
      <c r="T141" s="122" cm="1">
        <f t="array" ref="T141">IF(YEAR(T$16)=$D141, T$59-SUM(_xlfn._xlws.FILTER(T$63:T140,MOD(_xlfn.SEQUENCE(ROWS(T$63:T140)),5)=4)),ROUND(T$59/_xlfn.DAYS(T$16,S$16)*IF(YEAR(S$16+1)=$D141,_xlfn.DAYS(DATE($D141,12,31),S$16)+1,IF(AND(YEAR(S$16+1)&lt;$D141,$D141&lt;YEAR(T$16)),_xlfn.DAYS(DATE($D141,12,31),DATE($D141,1,1))+1,0)),0))</f>
        <v>3043</v>
      </c>
      <c r="U141" s="122" cm="1">
        <f t="array" ref="U141">IF(YEAR(U$16)=$D141, U$59-SUM(_xlfn._xlws.FILTER(U$63:U140,MOD(_xlfn.SEQUENCE(ROWS(U$63:U140)),5)=4)),ROUND(U$59/_xlfn.DAYS(U$16,T$16)*IF(YEAR(T$16+1)=$D141,_xlfn.DAYS(DATE($D141,12,31),T$16)+1,IF(AND(YEAR(T$16+1)&lt;$D141,$D141&lt;YEAR(U$16)),_xlfn.DAYS(DATE($D141,12,31),DATE($D141,1,1))+1,0)),0))</f>
        <v>0</v>
      </c>
      <c r="V141" s="122" cm="1">
        <f t="array" ref="V141">IF(YEAR(V$16)=$D141, V$59-SUM(_xlfn._xlws.FILTER(V$63:V140,MOD(_xlfn.SEQUENCE(ROWS(V$63:V140)),5)=4)),ROUND(V$59/_xlfn.DAYS(V$16,U$16)*IF(YEAR(U$16+1)=$D141,_xlfn.DAYS(DATE($D141,12,31),U$16)+1,IF(AND(YEAR(U$16+1)&lt;$D141,$D141&lt;YEAR(V$16)),_xlfn.DAYS(DATE($D141,12,31),DATE($D141,1,1))+1,0)),0))</f>
        <v>0</v>
      </c>
      <c r="W141" s="122" cm="1">
        <f t="array" ref="W141">IF(YEAR(W$16)=$D141, W$59-SUM(_xlfn._xlws.FILTER(W$63:W140,MOD(_xlfn.SEQUENCE(ROWS(W$63:W140)),5)=4)),ROUND(W$59/_xlfn.DAYS(W$16,V$16)*IF(YEAR(V$16+1)=$D141,_xlfn.DAYS(DATE($D141,12,31),V$16)+1,IF(AND(YEAR(V$16+1)&lt;$D141,$D141&lt;YEAR(W$16)),_xlfn.DAYS(DATE($D141,12,31),DATE($D141,1,1))+1,0)),0))</f>
        <v>0</v>
      </c>
      <c r="X141" s="122" cm="1">
        <f t="array" ref="X141">IF(YEAR(X$16)=$D141, X$59-SUM(_xlfn._xlws.FILTER(X$63:X140,MOD(_xlfn.SEQUENCE(ROWS(X$63:X140)),5)=4)),ROUND(X$59/_xlfn.DAYS(X$16,W$16)*IF(YEAR(W$16+1)=$D141,_xlfn.DAYS(DATE($D141,12,31),W$16)+1,IF(AND(YEAR(W$16+1)&lt;$D141,$D141&lt;YEAR(X$16)),_xlfn.DAYS(DATE($D141,12,31),DATE($D141,1,1))+1,0)),0))</f>
        <v>0</v>
      </c>
    </row>
    <row r="142" spans="1:24" ht="17" hidden="1" outlineLevel="1" x14ac:dyDescent="0.25">
      <c r="A142" s="5">
        <v>33</v>
      </c>
      <c r="B142" s="129" t="s">
        <v>170</v>
      </c>
      <c r="C142" s="124" t="s">
        <v>171</v>
      </c>
      <c r="D142" s="125">
        <f t="shared" si="48"/>
        <v>2035</v>
      </c>
      <c r="E142" s="126">
        <f>E138-E141</f>
        <v>0</v>
      </c>
      <c r="F142" s="126">
        <f t="shared" ref="F142:X142" si="74">F138-F141</f>
        <v>0</v>
      </c>
      <c r="G142" s="126">
        <f t="shared" si="74"/>
        <v>0</v>
      </c>
      <c r="H142" s="126">
        <f t="shared" si="74"/>
        <v>0</v>
      </c>
      <c r="I142" s="126">
        <f t="shared" si="74"/>
        <v>0</v>
      </c>
      <c r="J142" s="126">
        <f t="shared" si="74"/>
        <v>0</v>
      </c>
      <c r="K142" s="126">
        <f t="shared" si="74"/>
        <v>0</v>
      </c>
      <c r="L142" s="126">
        <f t="shared" si="74"/>
        <v>0</v>
      </c>
      <c r="M142" s="126">
        <f t="shared" si="74"/>
        <v>0</v>
      </c>
      <c r="N142" s="126">
        <f t="shared" si="74"/>
        <v>0</v>
      </c>
      <c r="O142" s="126">
        <f t="shared" si="74"/>
        <v>0</v>
      </c>
      <c r="P142" s="126">
        <f t="shared" si="74"/>
        <v>0</v>
      </c>
      <c r="Q142" s="126">
        <f t="shared" si="74"/>
        <v>0</v>
      </c>
      <c r="R142" s="126">
        <f t="shared" si="74"/>
        <v>0</v>
      </c>
      <c r="S142" s="126">
        <f t="shared" si="74"/>
        <v>0</v>
      </c>
      <c r="T142" s="126">
        <f t="shared" si="74"/>
        <v>1242</v>
      </c>
      <c r="U142" s="126">
        <f t="shared" si="74"/>
        <v>0</v>
      </c>
      <c r="V142" s="126">
        <f t="shared" si="74"/>
        <v>0</v>
      </c>
      <c r="W142" s="126">
        <f t="shared" si="74"/>
        <v>0</v>
      </c>
      <c r="X142" s="126">
        <f t="shared" si="74"/>
        <v>0</v>
      </c>
    </row>
    <row r="143" spans="1:24" ht="17" hidden="1" outlineLevel="1" x14ac:dyDescent="0.25">
      <c r="A143" s="5">
        <v>27</v>
      </c>
      <c r="B143" s="37" t="s">
        <v>162</v>
      </c>
      <c r="C143" s="114" t="s">
        <v>163</v>
      </c>
      <c r="D143" s="115">
        <f t="shared" ref="D143:D167" si="75">D138+1</f>
        <v>2036</v>
      </c>
      <c r="E143" s="116" cm="1">
        <f t="array" ref="E143">IF(YEAR(E$16)=$D143, E$44-SUM(_xlfn._xlws.FILTER(E$63:E142,MOD(_xlfn.SEQUENCE(ROWS(E$63:E142)),5)=1)),ROUND(E$44/_xlfn.DAYS(E$16,D$16)*IF(YEAR(D$16+1)=$D143,_xlfn.DAYS(DATE($D143,12,31),D$16)+1,IF(AND(YEAR(D$16+1)&lt;$D143,$D143&lt;YEAR(E$16)),_xlfn.DAYS(DATE($D143,12,31),DATE($D143,1,1))+1,0)),0))</f>
        <v>0</v>
      </c>
      <c r="F143" s="116" cm="1">
        <f t="array" ref="F143">IF(YEAR(F$16)=$D143, F$44-SUM(_xlfn._xlws.FILTER(F$63:F142,MOD(_xlfn.SEQUENCE(ROWS(F$63:F142)),5)=1)),ROUND(F$44/_xlfn.DAYS(F$16,E$16)*IF(YEAR(E$16+1)=$D143,_xlfn.DAYS(DATE($D143,12,31),E$16)+1,IF(AND(YEAR(E$16+1)&lt;$D143,$D143&lt;YEAR(F$16)),_xlfn.DAYS(DATE($D143,12,31),DATE($D143,1,1))+1,0)),0))</f>
        <v>0</v>
      </c>
      <c r="G143" s="116" cm="1">
        <f t="array" ref="G143">IF(YEAR(G$16)=$D143, G$44-SUM(_xlfn._xlws.FILTER(G$63:G142,MOD(_xlfn.SEQUENCE(ROWS(G$63:G142)),5)=1)),ROUND(G$44/_xlfn.DAYS(G$16,F$16)*IF(YEAR(F$16+1)=$D143,_xlfn.DAYS(DATE($D143,12,31),F$16)+1,IF(AND(YEAR(F$16+1)&lt;$D143,$D143&lt;YEAR(G$16)),_xlfn.DAYS(DATE($D143,12,31),DATE($D143,1,1))+1,0)),0))</f>
        <v>0</v>
      </c>
      <c r="H143" s="116" cm="1">
        <f t="array" ref="H143">IF(YEAR(H$16)=$D143, H$44-SUM(_xlfn._xlws.FILTER(H$63:H142,MOD(_xlfn.SEQUENCE(ROWS(H$63:H142)),5)=1)),ROUND(H$44/_xlfn.DAYS(H$16,G$16)*IF(YEAR(G$16+1)=$D143,_xlfn.DAYS(DATE($D143,12,31),G$16)+1,IF(AND(YEAR(G$16+1)&lt;$D143,$D143&lt;YEAR(H$16)),_xlfn.DAYS(DATE($D143,12,31),DATE($D143,1,1))+1,0)),0))</f>
        <v>0</v>
      </c>
      <c r="I143" s="116" cm="1">
        <f t="array" ref="I143">IF(YEAR(I$16)=$D143, I$44-SUM(_xlfn._xlws.FILTER(I$63:I142,MOD(_xlfn.SEQUENCE(ROWS(I$63:I142)),5)=1)),ROUND(I$44/_xlfn.DAYS(I$16,H$16)*IF(YEAR(H$16+1)=$D143,_xlfn.DAYS(DATE($D143,12,31),H$16)+1,IF(AND(YEAR(H$16+1)&lt;$D143,$D143&lt;YEAR(I$16)),_xlfn.DAYS(DATE($D143,12,31),DATE($D143,1,1))+1,0)),0))</f>
        <v>0</v>
      </c>
      <c r="J143" s="116" cm="1">
        <f t="array" ref="J143">IF(YEAR(J$16)=$D143, J$44-SUM(_xlfn._xlws.FILTER(J$63:J142,MOD(_xlfn.SEQUENCE(ROWS(J$63:J142)),5)=1)),ROUND(J$44/_xlfn.DAYS(J$16,I$16)*IF(YEAR(I$16+1)=$D143,_xlfn.DAYS(DATE($D143,12,31),I$16)+1,IF(AND(YEAR(I$16+1)&lt;$D143,$D143&lt;YEAR(J$16)),_xlfn.DAYS(DATE($D143,12,31),DATE($D143,1,1))+1,0)),0))</f>
        <v>0</v>
      </c>
      <c r="K143" s="116" cm="1">
        <f t="array" ref="K143">IF(YEAR(K$16)=$D143, K$44-SUM(_xlfn._xlws.FILTER(K$63:K142,MOD(_xlfn.SEQUENCE(ROWS(K$63:K142)),5)=1)),ROUND(K$44/_xlfn.DAYS(K$16,J$16)*IF(YEAR(J$16+1)=$D143,_xlfn.DAYS(DATE($D143,12,31),J$16)+1,IF(AND(YEAR(J$16+1)&lt;$D143,$D143&lt;YEAR(K$16)),_xlfn.DAYS(DATE($D143,12,31),DATE($D143,1,1))+1,0)),0))</f>
        <v>0</v>
      </c>
      <c r="L143" s="116" cm="1">
        <f t="array" ref="L143">IF(YEAR(L$16)=$D143, L$44-SUM(_xlfn._xlws.FILTER(L$63:L142,MOD(_xlfn.SEQUENCE(ROWS(L$63:L142)),5)=1)),ROUND(L$44/_xlfn.DAYS(L$16,K$16)*IF(YEAR(K$16+1)=$D143,_xlfn.DAYS(DATE($D143,12,31),K$16)+1,IF(AND(YEAR(K$16+1)&lt;$D143,$D143&lt;YEAR(L$16)),_xlfn.DAYS(DATE($D143,12,31),DATE($D143,1,1))+1,0)),0))</f>
        <v>0</v>
      </c>
      <c r="M143" s="116" cm="1">
        <f t="array" ref="M143">IF(YEAR(M$16)=$D143, M$44-SUM(_xlfn._xlws.FILTER(M$63:M142,MOD(_xlfn.SEQUENCE(ROWS(M$63:M142)),5)=1)),ROUND(M$44/_xlfn.DAYS(M$16,L$16)*IF(YEAR(L$16+1)=$D143,_xlfn.DAYS(DATE($D143,12,31),L$16)+1,IF(AND(YEAR(L$16+1)&lt;$D143,$D143&lt;YEAR(M$16)),_xlfn.DAYS(DATE($D143,12,31),DATE($D143,1,1))+1,0)),0))</f>
        <v>0</v>
      </c>
      <c r="N143" s="116" cm="1">
        <f t="array" ref="N143">IF(YEAR(N$16)=$D143, N$44-SUM(_xlfn._xlws.FILTER(N$63:N142,MOD(_xlfn.SEQUENCE(ROWS(N$63:N142)),5)=1)),ROUND(N$44/_xlfn.DAYS(N$16,M$16)*IF(YEAR(M$16+1)=$D143,_xlfn.DAYS(DATE($D143,12,31),M$16)+1,IF(AND(YEAR(M$16+1)&lt;$D143,$D143&lt;YEAR(N$16)),_xlfn.DAYS(DATE($D143,12,31),DATE($D143,1,1))+1,0)),0))</f>
        <v>0</v>
      </c>
      <c r="O143" s="116" cm="1">
        <f t="array" ref="O143">IF(YEAR(O$16)=$D143, O$44-SUM(_xlfn._xlws.FILTER(O$63:O142,MOD(_xlfn.SEQUENCE(ROWS(O$63:O142)),5)=1)),ROUND(O$44/_xlfn.DAYS(O$16,N$16)*IF(YEAR(N$16+1)=$D143,_xlfn.DAYS(DATE($D143,12,31),N$16)+1,IF(AND(YEAR(N$16+1)&lt;$D143,$D143&lt;YEAR(O$16)),_xlfn.DAYS(DATE($D143,12,31),DATE($D143,1,1))+1,0)),0))</f>
        <v>0</v>
      </c>
      <c r="P143" s="116" cm="1">
        <f t="array" ref="P143">IF(YEAR(P$16)=$D143, P$44-SUM(_xlfn._xlws.FILTER(P$63:P142,MOD(_xlfn.SEQUENCE(ROWS(P$63:P142)),5)=1)),ROUND(P$44/_xlfn.DAYS(P$16,O$16)*IF(YEAR(O$16+1)=$D143,_xlfn.DAYS(DATE($D143,12,31),O$16)+1,IF(AND(YEAR(O$16+1)&lt;$D143,$D143&lt;YEAR(P$16)),_xlfn.DAYS(DATE($D143,12,31),DATE($D143,1,1))+1,0)),0))</f>
        <v>0</v>
      </c>
      <c r="Q143" s="116" cm="1">
        <f t="array" ref="Q143">IF(YEAR(Q$16)=$D143, Q$44-SUM(_xlfn._xlws.FILTER(Q$63:Q142,MOD(_xlfn.SEQUENCE(ROWS(Q$63:Q142)),5)=1)),ROUND(Q$44/_xlfn.DAYS(Q$16,P$16)*IF(YEAR(P$16+1)=$D143,_xlfn.DAYS(DATE($D143,12,31),P$16)+1,IF(AND(YEAR(P$16+1)&lt;$D143,$D143&lt;YEAR(Q$16)),_xlfn.DAYS(DATE($D143,12,31),DATE($D143,1,1))+1,0)),0))</f>
        <v>0</v>
      </c>
      <c r="R143" s="116" cm="1">
        <f t="array" ref="R143">IF(YEAR(R$16)=$D143, R$44-SUM(_xlfn._xlws.FILTER(R$63:R142,MOD(_xlfn.SEQUENCE(ROWS(R$63:R142)),5)=1)),ROUND(R$44/_xlfn.DAYS(R$16,Q$16)*IF(YEAR(Q$16+1)=$D143,_xlfn.DAYS(DATE($D143,12,31),Q$16)+1,IF(AND(YEAR(Q$16+1)&lt;$D143,$D143&lt;YEAR(R$16)),_xlfn.DAYS(DATE($D143,12,31),DATE($D143,1,1))+1,0)),0))</f>
        <v>0</v>
      </c>
      <c r="S143" s="116" cm="1">
        <f t="array" ref="S143">IF(YEAR(S$16)=$D143, S$44-SUM(_xlfn._xlws.FILTER(S$63:S142,MOD(_xlfn.SEQUENCE(ROWS(S$63:S142)),5)=1)),ROUND(S$44/_xlfn.DAYS(S$16,R$16)*IF(YEAR(R$16+1)=$D143,_xlfn.DAYS(DATE($D143,12,31),R$16)+1,IF(AND(YEAR(R$16+1)&lt;$D143,$D143&lt;YEAR(S$16)),_xlfn.DAYS(DATE($D143,12,31),DATE($D143,1,1))+1,0)),0))</f>
        <v>0</v>
      </c>
      <c r="T143" s="116" cm="1">
        <f t="array" ref="T143">IF(YEAR(T$16)=$D143, T$44-SUM(_xlfn._xlws.FILTER(T$63:T142,MOD(_xlfn.SEQUENCE(ROWS(T$63:T142)),5)=1)),ROUND(T$44/_xlfn.DAYS(T$16,S$16)*IF(YEAR(S$16+1)=$D143,_xlfn.DAYS(DATE($D143,12,31),S$16)+1,IF(AND(YEAR(S$16+1)&lt;$D143,$D143&lt;YEAR(T$16)),_xlfn.DAYS(DATE($D143,12,31),DATE($D143,1,1))+1,0)),0))</f>
        <v>10238</v>
      </c>
      <c r="U143" s="116" cm="1">
        <f t="array" ref="U143">IF(YEAR(U$16)=$D143, U$44-SUM(_xlfn._xlws.FILTER(U$63:U142,MOD(_xlfn.SEQUENCE(ROWS(U$63:U142)),5)=1)),ROUND(U$44/_xlfn.DAYS(U$16,T$16)*IF(YEAR(T$16+1)=$D143,_xlfn.DAYS(DATE($D143,12,31),T$16)+1,IF(AND(YEAR(T$16+1)&lt;$D143,$D143&lt;YEAR(U$16)),_xlfn.DAYS(DATE($D143,12,31),DATE($D143,1,1))+1,0)),0))</f>
        <v>4095</v>
      </c>
      <c r="V143" s="116" cm="1">
        <f t="array" ref="V143">IF(YEAR(V$16)=$D143, V$44-SUM(_xlfn._xlws.FILTER(V$63:V142,MOD(_xlfn.SEQUENCE(ROWS(V$63:V142)),5)=1)),ROUND(V$44/_xlfn.DAYS(V$16,U$16)*IF(YEAR(U$16+1)=$D143,_xlfn.DAYS(DATE($D143,12,31),U$16)+1,IF(AND(YEAR(U$16+1)&lt;$D143,$D143&lt;YEAR(V$16)),_xlfn.DAYS(DATE($D143,12,31),DATE($D143,1,1))+1,0)),0))</f>
        <v>0</v>
      </c>
      <c r="W143" s="116" cm="1">
        <f t="array" ref="W143">IF(YEAR(W$16)=$D143, W$44-SUM(_xlfn._xlws.FILTER(W$63:W142,MOD(_xlfn.SEQUENCE(ROWS(W$63:W142)),5)=1)),ROUND(W$44/_xlfn.DAYS(W$16,V$16)*IF(YEAR(V$16+1)=$D143,_xlfn.DAYS(DATE($D143,12,31),V$16)+1,IF(AND(YEAR(V$16+1)&lt;$D143,$D143&lt;YEAR(W$16)),_xlfn.DAYS(DATE($D143,12,31),DATE($D143,1,1))+1,0)),0))</f>
        <v>0</v>
      </c>
      <c r="X143" s="116" cm="1">
        <f t="array" ref="X143">IF(YEAR(X$16)=$D143, X$44-SUM(_xlfn._xlws.FILTER(X$63:X142,MOD(_xlfn.SEQUENCE(ROWS(X$63:X142)),5)=1)),ROUND(X$44/_xlfn.DAYS(X$16,W$16)*IF(YEAR(W$16+1)=$D143,_xlfn.DAYS(DATE($D143,12,31),W$16)+1,IF(AND(YEAR(W$16+1)&lt;$D143,$D143&lt;YEAR(X$16)),_xlfn.DAYS(DATE($D143,12,31),DATE($D143,1,1))+1,0)),0))</f>
        <v>0</v>
      </c>
    </row>
    <row r="144" spans="1:24" ht="17" hidden="1" outlineLevel="1" x14ac:dyDescent="0.25">
      <c r="A144" s="5">
        <v>28</v>
      </c>
      <c r="B144" s="129" t="s">
        <v>164</v>
      </c>
      <c r="C144" s="114" t="s">
        <v>165</v>
      </c>
      <c r="D144" s="115">
        <f t="shared" si="75"/>
        <v>2036</v>
      </c>
      <c r="E144" s="116" cm="1">
        <f t="array" ref="E144">IF(YEAR(E$16)=$D144, E$46-SUM(_xlfn._xlws.FILTER(E$63:E143,MOD(_xlfn.SEQUENCE(ROWS(E$63:E143)),5)=2)),ROUND(E$46/_xlfn.DAYS(E$16,D$16)*IF(YEAR(D$16+1)=$D144,_xlfn.DAYS(DATE($D144,12,31),D$16)+1,IF(AND(YEAR(D$16+1)&lt;$D144,$D144&lt;YEAR(E$16)),_xlfn.DAYS(DATE($D144,12,31),DATE($D144,1,1))+1,0)),0))</f>
        <v>0</v>
      </c>
      <c r="F144" s="116" cm="1">
        <f t="array" ref="F144">IF(YEAR(F$16)=$D144, F$46-SUM(_xlfn._xlws.FILTER(F$63:F143,MOD(_xlfn.SEQUENCE(ROWS(F$63:F143)),5)=2)),ROUND(F$46/_xlfn.DAYS(F$16,E$16)*IF(YEAR(E$16+1)=$D144,_xlfn.DAYS(DATE($D144,12,31),E$16)+1,IF(AND(YEAR(E$16+1)&lt;$D144,$D144&lt;YEAR(F$16)),_xlfn.DAYS(DATE($D144,12,31),DATE($D144,1,1))+1,0)),0))</f>
        <v>0</v>
      </c>
      <c r="G144" s="116" cm="1">
        <f t="array" ref="G144">IF(YEAR(G$16)=$D144, G$46-SUM(_xlfn._xlws.FILTER(G$63:G143,MOD(_xlfn.SEQUENCE(ROWS(G$63:G143)),5)=2)),ROUND(G$46/_xlfn.DAYS(G$16,F$16)*IF(YEAR(F$16+1)=$D144,_xlfn.DAYS(DATE($D144,12,31),F$16)+1,IF(AND(YEAR(F$16+1)&lt;$D144,$D144&lt;YEAR(G$16)),_xlfn.DAYS(DATE($D144,12,31),DATE($D144,1,1))+1,0)),0))</f>
        <v>0</v>
      </c>
      <c r="H144" s="116" cm="1">
        <f t="array" ref="H144">IF(YEAR(H$16)=$D144, H$46-SUM(_xlfn._xlws.FILTER(H$63:H143,MOD(_xlfn.SEQUENCE(ROWS(H$63:H143)),5)=2)),ROUND(H$46/_xlfn.DAYS(H$16,G$16)*IF(YEAR(G$16+1)=$D144,_xlfn.DAYS(DATE($D144,12,31),G$16)+1,IF(AND(YEAR(G$16+1)&lt;$D144,$D144&lt;YEAR(H$16)),_xlfn.DAYS(DATE($D144,12,31),DATE($D144,1,1))+1,0)),0))</f>
        <v>0</v>
      </c>
      <c r="I144" s="116" cm="1">
        <f t="array" ref="I144">IF(YEAR(I$16)=$D144, I$46-SUM(_xlfn._xlws.FILTER(I$63:I143,MOD(_xlfn.SEQUENCE(ROWS(I$63:I143)),5)=2)),ROUND(I$46/_xlfn.DAYS(I$16,H$16)*IF(YEAR(H$16+1)=$D144,_xlfn.DAYS(DATE($D144,12,31),H$16)+1,IF(AND(YEAR(H$16+1)&lt;$D144,$D144&lt;YEAR(I$16)),_xlfn.DAYS(DATE($D144,12,31),DATE($D144,1,1))+1,0)),0))</f>
        <v>0</v>
      </c>
      <c r="J144" s="116" cm="1">
        <f t="array" ref="J144">IF(YEAR(J$16)=$D144, J$46-SUM(_xlfn._xlws.FILTER(J$63:J143,MOD(_xlfn.SEQUENCE(ROWS(J$63:J143)),5)=2)),ROUND(J$46/_xlfn.DAYS(J$16,I$16)*IF(YEAR(I$16+1)=$D144,_xlfn.DAYS(DATE($D144,12,31),I$16)+1,IF(AND(YEAR(I$16+1)&lt;$D144,$D144&lt;YEAR(J$16)),_xlfn.DAYS(DATE($D144,12,31),DATE($D144,1,1))+1,0)),0))</f>
        <v>0</v>
      </c>
      <c r="K144" s="116" cm="1">
        <f t="array" ref="K144">IF(YEAR(K$16)=$D144, K$46-SUM(_xlfn._xlws.FILTER(K$63:K143,MOD(_xlfn.SEQUENCE(ROWS(K$63:K143)),5)=2)),ROUND(K$46/_xlfn.DAYS(K$16,J$16)*IF(YEAR(J$16+1)=$D144,_xlfn.DAYS(DATE($D144,12,31),J$16)+1,IF(AND(YEAR(J$16+1)&lt;$D144,$D144&lt;YEAR(K$16)),_xlfn.DAYS(DATE($D144,12,31),DATE($D144,1,1))+1,0)),0))</f>
        <v>0</v>
      </c>
      <c r="L144" s="116" cm="1">
        <f t="array" ref="L144">IF(YEAR(L$16)=$D144, L$46-SUM(_xlfn._xlws.FILTER(L$63:L143,MOD(_xlfn.SEQUENCE(ROWS(L$63:L143)),5)=2)),ROUND(L$46/_xlfn.DAYS(L$16,K$16)*IF(YEAR(K$16+1)=$D144,_xlfn.DAYS(DATE($D144,12,31),K$16)+1,IF(AND(YEAR(K$16+1)&lt;$D144,$D144&lt;YEAR(L$16)),_xlfn.DAYS(DATE($D144,12,31),DATE($D144,1,1))+1,0)),0))</f>
        <v>0</v>
      </c>
      <c r="M144" s="116" cm="1">
        <f t="array" ref="M144">IF(YEAR(M$16)=$D144, M$46-SUM(_xlfn._xlws.FILTER(M$63:M143,MOD(_xlfn.SEQUENCE(ROWS(M$63:M143)),5)=2)),ROUND(M$46/_xlfn.DAYS(M$16,L$16)*IF(YEAR(L$16+1)=$D144,_xlfn.DAYS(DATE($D144,12,31),L$16)+1,IF(AND(YEAR(L$16+1)&lt;$D144,$D144&lt;YEAR(M$16)),_xlfn.DAYS(DATE($D144,12,31),DATE($D144,1,1))+1,0)),0))</f>
        <v>0</v>
      </c>
      <c r="N144" s="116" cm="1">
        <f t="array" ref="N144">IF(YEAR(N$16)=$D144, N$46-SUM(_xlfn._xlws.FILTER(N$63:N143,MOD(_xlfn.SEQUENCE(ROWS(N$63:N143)),5)=2)),ROUND(N$46/_xlfn.DAYS(N$16,M$16)*IF(YEAR(M$16+1)=$D144,_xlfn.DAYS(DATE($D144,12,31),M$16)+1,IF(AND(YEAR(M$16+1)&lt;$D144,$D144&lt;YEAR(N$16)),_xlfn.DAYS(DATE($D144,12,31),DATE($D144,1,1))+1,0)),0))</f>
        <v>0</v>
      </c>
      <c r="O144" s="116" cm="1">
        <f t="array" ref="O144">IF(YEAR(O$16)=$D144, O$46-SUM(_xlfn._xlws.FILTER(O$63:O143,MOD(_xlfn.SEQUENCE(ROWS(O$63:O143)),5)=2)),ROUND(O$46/_xlfn.DAYS(O$16,N$16)*IF(YEAR(N$16+1)=$D144,_xlfn.DAYS(DATE($D144,12,31),N$16)+1,IF(AND(YEAR(N$16+1)&lt;$D144,$D144&lt;YEAR(O$16)),_xlfn.DAYS(DATE($D144,12,31),DATE($D144,1,1))+1,0)),0))</f>
        <v>0</v>
      </c>
      <c r="P144" s="116" cm="1">
        <f t="array" ref="P144">IF(YEAR(P$16)=$D144, P$46-SUM(_xlfn._xlws.FILTER(P$63:P143,MOD(_xlfn.SEQUENCE(ROWS(P$63:P143)),5)=2)),ROUND(P$46/_xlfn.DAYS(P$16,O$16)*IF(YEAR(O$16+1)=$D144,_xlfn.DAYS(DATE($D144,12,31),O$16)+1,IF(AND(YEAR(O$16+1)&lt;$D144,$D144&lt;YEAR(P$16)),_xlfn.DAYS(DATE($D144,12,31),DATE($D144,1,1))+1,0)),0))</f>
        <v>0</v>
      </c>
      <c r="Q144" s="116" cm="1">
        <f t="array" ref="Q144">IF(YEAR(Q$16)=$D144, Q$46-SUM(_xlfn._xlws.FILTER(Q$63:Q143,MOD(_xlfn.SEQUENCE(ROWS(Q$63:Q143)),5)=2)),ROUND(Q$46/_xlfn.DAYS(Q$16,P$16)*IF(YEAR(P$16+1)=$D144,_xlfn.DAYS(DATE($D144,12,31),P$16)+1,IF(AND(YEAR(P$16+1)&lt;$D144,$D144&lt;YEAR(Q$16)),_xlfn.DAYS(DATE($D144,12,31),DATE($D144,1,1))+1,0)),0))</f>
        <v>0</v>
      </c>
      <c r="R144" s="116" cm="1">
        <f t="array" ref="R144">IF(YEAR(R$16)=$D144, R$46-SUM(_xlfn._xlws.FILTER(R$63:R143,MOD(_xlfn.SEQUENCE(ROWS(R$63:R143)),5)=2)),ROUND(R$46/_xlfn.DAYS(R$16,Q$16)*IF(YEAR(Q$16+1)=$D144,_xlfn.DAYS(DATE($D144,12,31),Q$16)+1,IF(AND(YEAR(Q$16+1)&lt;$D144,$D144&lt;YEAR(R$16)),_xlfn.DAYS(DATE($D144,12,31),DATE($D144,1,1))+1,0)),0))</f>
        <v>0</v>
      </c>
      <c r="S144" s="116" cm="1">
        <f t="array" ref="S144">IF(YEAR(S$16)=$D144, S$46-SUM(_xlfn._xlws.FILTER(S$63:S143,MOD(_xlfn.SEQUENCE(ROWS(S$63:S143)),5)=2)),ROUND(S$46/_xlfn.DAYS(S$16,R$16)*IF(YEAR(R$16+1)=$D144,_xlfn.DAYS(DATE($D144,12,31),R$16)+1,IF(AND(YEAR(R$16+1)&lt;$D144,$D144&lt;YEAR(S$16)),_xlfn.DAYS(DATE($D144,12,31),DATE($D144,1,1))+1,0)),0))</f>
        <v>0</v>
      </c>
      <c r="T144" s="116" cm="1">
        <f t="array" ref="T144">IF(YEAR(T$16)=$D144, T$46-SUM(_xlfn._xlws.FILTER(T$63:T143,MOD(_xlfn.SEQUENCE(ROWS(T$63:T143)),5)=2)),ROUND(T$46/_xlfn.DAYS(T$16,S$16)*IF(YEAR(S$16+1)=$D144,_xlfn.DAYS(DATE($D144,12,31),S$16)+1,IF(AND(YEAR(S$16+1)&lt;$D144,$D144&lt;YEAR(T$16)),_xlfn.DAYS(DATE($D144,12,31),DATE($D144,1,1))+1,0)),0))</f>
        <v>1091</v>
      </c>
      <c r="U144" s="116" cm="1">
        <f t="array" ref="U144">IF(YEAR(U$16)=$D144, U$46-SUM(_xlfn._xlws.FILTER(U$63:U143,MOD(_xlfn.SEQUENCE(ROWS(U$63:U143)),5)=2)),ROUND(U$46/_xlfn.DAYS(U$16,T$16)*IF(YEAR(T$16+1)=$D144,_xlfn.DAYS(DATE($D144,12,31),T$16)+1,IF(AND(YEAR(T$16+1)&lt;$D144,$D144&lt;YEAR(U$16)),_xlfn.DAYS(DATE($D144,12,31),DATE($D144,1,1))+1,0)),0))</f>
        <v>614</v>
      </c>
      <c r="V144" s="116" cm="1">
        <f t="array" ref="V144">IF(YEAR(V$16)=$D144, V$46-SUM(_xlfn._xlws.FILTER(V$63:V143,MOD(_xlfn.SEQUENCE(ROWS(V$63:V143)),5)=2)),ROUND(V$46/_xlfn.DAYS(V$16,U$16)*IF(YEAR(U$16+1)=$D144,_xlfn.DAYS(DATE($D144,12,31),U$16)+1,IF(AND(YEAR(U$16+1)&lt;$D144,$D144&lt;YEAR(V$16)),_xlfn.DAYS(DATE($D144,12,31),DATE($D144,1,1))+1,0)),0))</f>
        <v>0</v>
      </c>
      <c r="W144" s="116" cm="1">
        <f t="array" ref="W144">IF(YEAR(W$16)=$D144, W$46-SUM(_xlfn._xlws.FILTER(W$63:W143,MOD(_xlfn.SEQUENCE(ROWS(W$63:W143)),5)=2)),ROUND(W$46/_xlfn.DAYS(W$16,V$16)*IF(YEAR(V$16+1)=$D144,_xlfn.DAYS(DATE($D144,12,31),V$16)+1,IF(AND(YEAR(V$16+1)&lt;$D144,$D144&lt;YEAR(W$16)),_xlfn.DAYS(DATE($D144,12,31),DATE($D144,1,1))+1,0)),0))</f>
        <v>0</v>
      </c>
      <c r="X144" s="116" cm="1">
        <f t="array" ref="X144">IF(YEAR(X$16)=$D144, X$46-SUM(_xlfn._xlws.FILTER(X$63:X143,MOD(_xlfn.SEQUENCE(ROWS(X$63:X143)),5)=2)),ROUND(X$46/_xlfn.DAYS(X$16,W$16)*IF(YEAR(W$16+1)=$D144,_xlfn.DAYS(DATE($D144,12,31),W$16)+1,IF(AND(YEAR(W$16+1)&lt;$D144,$D144&lt;YEAR(X$16)),_xlfn.DAYS(DATE($D144,12,31),DATE($D144,1,1))+1,0)),0))</f>
        <v>0</v>
      </c>
    </row>
    <row r="145" spans="1:24" ht="17" hidden="1" outlineLevel="1" x14ac:dyDescent="0.25">
      <c r="A145" s="5">
        <v>29</v>
      </c>
      <c r="B145" s="129" t="s">
        <v>166</v>
      </c>
      <c r="C145" s="114" t="s">
        <v>167</v>
      </c>
      <c r="D145" s="115">
        <f t="shared" si="75"/>
        <v>2036</v>
      </c>
      <c r="E145" s="116">
        <f>E143-E144</f>
        <v>0</v>
      </c>
      <c r="F145" s="116">
        <f t="shared" ref="F145:X145" si="76">F143-F144</f>
        <v>0</v>
      </c>
      <c r="G145" s="116">
        <f t="shared" si="76"/>
        <v>0</v>
      </c>
      <c r="H145" s="116">
        <f t="shared" si="76"/>
        <v>0</v>
      </c>
      <c r="I145" s="116">
        <f t="shared" si="76"/>
        <v>0</v>
      </c>
      <c r="J145" s="116">
        <f t="shared" si="76"/>
        <v>0</v>
      </c>
      <c r="K145" s="116">
        <f t="shared" si="76"/>
        <v>0</v>
      </c>
      <c r="L145" s="116">
        <f t="shared" si="76"/>
        <v>0</v>
      </c>
      <c r="M145" s="116">
        <f t="shared" si="76"/>
        <v>0</v>
      </c>
      <c r="N145" s="116">
        <f t="shared" si="76"/>
        <v>0</v>
      </c>
      <c r="O145" s="116">
        <f t="shared" si="76"/>
        <v>0</v>
      </c>
      <c r="P145" s="116">
        <f t="shared" si="76"/>
        <v>0</v>
      </c>
      <c r="Q145" s="116">
        <f t="shared" si="76"/>
        <v>0</v>
      </c>
      <c r="R145" s="116">
        <f t="shared" si="76"/>
        <v>0</v>
      </c>
      <c r="S145" s="116">
        <f t="shared" si="76"/>
        <v>0</v>
      </c>
      <c r="T145" s="116">
        <f t="shared" si="76"/>
        <v>9147</v>
      </c>
      <c r="U145" s="116">
        <f t="shared" si="76"/>
        <v>3481</v>
      </c>
      <c r="V145" s="116">
        <f t="shared" si="76"/>
        <v>0</v>
      </c>
      <c r="W145" s="116">
        <f t="shared" si="76"/>
        <v>0</v>
      </c>
      <c r="X145" s="116">
        <f t="shared" si="76"/>
        <v>0</v>
      </c>
    </row>
    <row r="146" spans="1:24" ht="17" hidden="1" outlineLevel="1" x14ac:dyDescent="0.25">
      <c r="A146" s="5">
        <v>31</v>
      </c>
      <c r="B146" s="129" t="s">
        <v>168</v>
      </c>
      <c r="C146" s="114" t="s">
        <v>169</v>
      </c>
      <c r="D146" s="115">
        <f t="shared" si="75"/>
        <v>2036</v>
      </c>
      <c r="E146" s="116" cm="1">
        <f t="array" ref="E146">IF(YEAR(E$16)=$D146, E$59-SUM(_xlfn._xlws.FILTER(E$63:E145,MOD(_xlfn.SEQUENCE(ROWS(E$63:E145)),5)=4)),ROUND(E$59/_xlfn.DAYS(E$16,D$16)*IF(YEAR(D$16+1)=$D146,_xlfn.DAYS(DATE($D146,12,31),D$16)+1,IF(AND(YEAR(D$16+1)&lt;$D146,$D146&lt;YEAR(E$16)),_xlfn.DAYS(DATE($D146,12,31),DATE($D146,1,1))+1,0)),0))</f>
        <v>0</v>
      </c>
      <c r="F146" s="116" cm="1">
        <f t="array" ref="F146">IF(YEAR(F$16)=$D146, F$59-SUM(_xlfn._xlws.FILTER(F$63:F145,MOD(_xlfn.SEQUENCE(ROWS(F$63:F145)),5)=4)),ROUND(F$59/_xlfn.DAYS(F$16,E$16)*IF(YEAR(E$16+1)=$D146,_xlfn.DAYS(DATE($D146,12,31),E$16)+1,IF(AND(YEAR(E$16+1)&lt;$D146,$D146&lt;YEAR(F$16)),_xlfn.DAYS(DATE($D146,12,31),DATE($D146,1,1))+1,0)),0))</f>
        <v>0</v>
      </c>
      <c r="G146" s="116" cm="1">
        <f t="array" ref="G146">IF(YEAR(G$16)=$D146, G$59-SUM(_xlfn._xlws.FILTER(G$63:G145,MOD(_xlfn.SEQUENCE(ROWS(G$63:G145)),5)=4)),ROUND(G$59/_xlfn.DAYS(G$16,F$16)*IF(YEAR(F$16+1)=$D146,_xlfn.DAYS(DATE($D146,12,31),F$16)+1,IF(AND(YEAR(F$16+1)&lt;$D146,$D146&lt;YEAR(G$16)),_xlfn.DAYS(DATE($D146,12,31),DATE($D146,1,1))+1,0)),0))</f>
        <v>0</v>
      </c>
      <c r="H146" s="116" cm="1">
        <f t="array" ref="H146">IF(YEAR(H$16)=$D146, H$59-SUM(_xlfn._xlws.FILTER(H$63:H145,MOD(_xlfn.SEQUENCE(ROWS(H$63:H145)),5)=4)),ROUND(H$59/_xlfn.DAYS(H$16,G$16)*IF(YEAR(G$16+1)=$D146,_xlfn.DAYS(DATE($D146,12,31),G$16)+1,IF(AND(YEAR(G$16+1)&lt;$D146,$D146&lt;YEAR(H$16)),_xlfn.DAYS(DATE($D146,12,31),DATE($D146,1,1))+1,0)),0))</f>
        <v>0</v>
      </c>
      <c r="I146" s="116" cm="1">
        <f t="array" ref="I146">IF(YEAR(I$16)=$D146, I$59-SUM(_xlfn._xlws.FILTER(I$63:I145,MOD(_xlfn.SEQUENCE(ROWS(I$63:I145)),5)=4)),ROUND(I$59/_xlfn.DAYS(I$16,H$16)*IF(YEAR(H$16+1)=$D146,_xlfn.DAYS(DATE($D146,12,31),H$16)+1,IF(AND(YEAR(H$16+1)&lt;$D146,$D146&lt;YEAR(I$16)),_xlfn.DAYS(DATE($D146,12,31),DATE($D146,1,1))+1,0)),0))</f>
        <v>0</v>
      </c>
      <c r="J146" s="116" cm="1">
        <f t="array" ref="J146">IF(YEAR(J$16)=$D146, J$59-SUM(_xlfn._xlws.FILTER(J$63:J145,MOD(_xlfn.SEQUENCE(ROWS(J$63:J145)),5)=4)),ROUND(J$59/_xlfn.DAYS(J$16,I$16)*IF(YEAR(I$16+1)=$D146,_xlfn.DAYS(DATE($D146,12,31),I$16)+1,IF(AND(YEAR(I$16+1)&lt;$D146,$D146&lt;YEAR(J$16)),_xlfn.DAYS(DATE($D146,12,31),DATE($D146,1,1))+1,0)),0))</f>
        <v>0</v>
      </c>
      <c r="K146" s="116" cm="1">
        <f t="array" ref="K146">IF(YEAR(K$16)=$D146, K$59-SUM(_xlfn._xlws.FILTER(K$63:K145,MOD(_xlfn.SEQUENCE(ROWS(K$63:K145)),5)=4)),ROUND(K$59/_xlfn.DAYS(K$16,J$16)*IF(YEAR(J$16+1)=$D146,_xlfn.DAYS(DATE($D146,12,31),J$16)+1,IF(AND(YEAR(J$16+1)&lt;$D146,$D146&lt;YEAR(K$16)),_xlfn.DAYS(DATE($D146,12,31),DATE($D146,1,1))+1,0)),0))</f>
        <v>0</v>
      </c>
      <c r="L146" s="116" cm="1">
        <f t="array" ref="L146">IF(YEAR(L$16)=$D146, L$59-SUM(_xlfn._xlws.FILTER(L$63:L145,MOD(_xlfn.SEQUENCE(ROWS(L$63:L145)),5)=4)),ROUND(L$59/_xlfn.DAYS(L$16,K$16)*IF(YEAR(K$16+1)=$D146,_xlfn.DAYS(DATE($D146,12,31),K$16)+1,IF(AND(YEAR(K$16+1)&lt;$D146,$D146&lt;YEAR(L$16)),_xlfn.DAYS(DATE($D146,12,31),DATE($D146,1,1))+1,0)),0))</f>
        <v>0</v>
      </c>
      <c r="M146" s="116" cm="1">
        <f t="array" ref="M146">IF(YEAR(M$16)=$D146, M$59-SUM(_xlfn._xlws.FILTER(M$63:M145,MOD(_xlfn.SEQUENCE(ROWS(M$63:M145)),5)=4)),ROUND(M$59/_xlfn.DAYS(M$16,L$16)*IF(YEAR(L$16+1)=$D146,_xlfn.DAYS(DATE($D146,12,31),L$16)+1,IF(AND(YEAR(L$16+1)&lt;$D146,$D146&lt;YEAR(M$16)),_xlfn.DAYS(DATE($D146,12,31),DATE($D146,1,1))+1,0)),0))</f>
        <v>0</v>
      </c>
      <c r="N146" s="116" cm="1">
        <f t="array" ref="N146">IF(YEAR(N$16)=$D146, N$59-SUM(_xlfn._xlws.FILTER(N$63:N145,MOD(_xlfn.SEQUENCE(ROWS(N$63:N145)),5)=4)),ROUND(N$59/_xlfn.DAYS(N$16,M$16)*IF(YEAR(M$16+1)=$D146,_xlfn.DAYS(DATE($D146,12,31),M$16)+1,IF(AND(YEAR(M$16+1)&lt;$D146,$D146&lt;YEAR(N$16)),_xlfn.DAYS(DATE($D146,12,31),DATE($D146,1,1))+1,0)),0))</f>
        <v>0</v>
      </c>
      <c r="O146" s="116" cm="1">
        <f t="array" ref="O146">IF(YEAR(O$16)=$D146, O$59-SUM(_xlfn._xlws.FILTER(O$63:O145,MOD(_xlfn.SEQUENCE(ROWS(O$63:O145)),5)=4)),ROUND(O$59/_xlfn.DAYS(O$16,N$16)*IF(YEAR(N$16+1)=$D146,_xlfn.DAYS(DATE($D146,12,31),N$16)+1,IF(AND(YEAR(N$16+1)&lt;$D146,$D146&lt;YEAR(O$16)),_xlfn.DAYS(DATE($D146,12,31),DATE($D146,1,1))+1,0)),0))</f>
        <v>0</v>
      </c>
      <c r="P146" s="116" cm="1">
        <f t="array" ref="P146">IF(YEAR(P$16)=$D146, P$59-SUM(_xlfn._xlws.FILTER(P$63:P145,MOD(_xlfn.SEQUENCE(ROWS(P$63:P145)),5)=4)),ROUND(P$59/_xlfn.DAYS(P$16,O$16)*IF(YEAR(O$16+1)=$D146,_xlfn.DAYS(DATE($D146,12,31),O$16)+1,IF(AND(YEAR(O$16+1)&lt;$D146,$D146&lt;YEAR(P$16)),_xlfn.DAYS(DATE($D146,12,31),DATE($D146,1,1))+1,0)),0))</f>
        <v>0</v>
      </c>
      <c r="Q146" s="116" cm="1">
        <f t="array" ref="Q146">IF(YEAR(Q$16)=$D146, Q$59-SUM(_xlfn._xlws.FILTER(Q$63:Q145,MOD(_xlfn.SEQUENCE(ROWS(Q$63:Q145)),5)=4)),ROUND(Q$59/_xlfn.DAYS(Q$16,P$16)*IF(YEAR(P$16+1)=$D146,_xlfn.DAYS(DATE($D146,12,31),P$16)+1,IF(AND(YEAR(P$16+1)&lt;$D146,$D146&lt;YEAR(Q$16)),_xlfn.DAYS(DATE($D146,12,31),DATE($D146,1,1))+1,0)),0))</f>
        <v>0</v>
      </c>
      <c r="R146" s="116" cm="1">
        <f t="array" ref="R146">IF(YEAR(R$16)=$D146, R$59-SUM(_xlfn._xlws.FILTER(R$63:R145,MOD(_xlfn.SEQUENCE(ROWS(R$63:R145)),5)=4)),ROUND(R$59/_xlfn.DAYS(R$16,Q$16)*IF(YEAR(Q$16+1)=$D146,_xlfn.DAYS(DATE($D146,12,31),Q$16)+1,IF(AND(YEAR(Q$16+1)&lt;$D146,$D146&lt;YEAR(R$16)),_xlfn.DAYS(DATE($D146,12,31),DATE($D146,1,1))+1,0)),0))</f>
        <v>0</v>
      </c>
      <c r="S146" s="116" cm="1">
        <f t="array" ref="S146">IF(YEAR(S$16)=$D146, S$59-SUM(_xlfn._xlws.FILTER(S$63:S145,MOD(_xlfn.SEQUENCE(ROWS(S$63:S145)),5)=4)),ROUND(S$59/_xlfn.DAYS(S$16,R$16)*IF(YEAR(R$16+1)=$D146,_xlfn.DAYS(DATE($D146,12,31),R$16)+1,IF(AND(YEAR(R$16+1)&lt;$D146,$D146&lt;YEAR(S$16)),_xlfn.DAYS(DATE($D146,12,31),DATE($D146,1,1))+1,0)),0))</f>
        <v>0</v>
      </c>
      <c r="T146" s="116" cm="1">
        <f t="array" ref="T146">IF(YEAR(T$16)=$D146, T$59-SUM(_xlfn._xlws.FILTER(T$63:T145,MOD(_xlfn.SEQUENCE(ROWS(T$63:T145)),5)=4)),ROUND(T$59/_xlfn.DAYS(T$16,S$16)*IF(YEAR(S$16+1)=$D146,_xlfn.DAYS(DATE($D146,12,31),S$16)+1,IF(AND(YEAR(S$16+1)&lt;$D146,$D146&lt;YEAR(T$16)),_xlfn.DAYS(DATE($D146,12,31),DATE($D146,1,1))+1,0)),0))</f>
        <v>7270.985944605678</v>
      </c>
      <c r="U146" s="116" cm="1">
        <f t="array" ref="U146">IF(YEAR(U$16)=$D146, U$59-SUM(_xlfn._xlws.FILTER(U$63:U145,MOD(_xlfn.SEQUENCE(ROWS(U$63:U145)),5)=4)),ROUND(U$59/_xlfn.DAYS(U$16,T$16)*IF(YEAR(T$16+1)=$D146,_xlfn.DAYS(DATE($D146,12,31),T$16)+1,IF(AND(YEAR(T$16+1)&lt;$D146,$D146&lt;YEAR(U$16)),_xlfn.DAYS(DATE($D146,12,31),DATE($D146,1,1))+1,0)),0))</f>
        <v>4095</v>
      </c>
      <c r="V146" s="116" cm="1">
        <f t="array" ref="V146">IF(YEAR(V$16)=$D146, V$59-SUM(_xlfn._xlws.FILTER(V$63:V145,MOD(_xlfn.SEQUENCE(ROWS(V$63:V145)),5)=4)),ROUND(V$59/_xlfn.DAYS(V$16,U$16)*IF(YEAR(U$16+1)=$D146,_xlfn.DAYS(DATE($D146,12,31),U$16)+1,IF(AND(YEAR(U$16+1)&lt;$D146,$D146&lt;YEAR(V$16)),_xlfn.DAYS(DATE($D146,12,31),DATE($D146,1,1))+1,0)),0))</f>
        <v>0</v>
      </c>
      <c r="W146" s="116" cm="1">
        <f t="array" ref="W146">IF(YEAR(W$16)=$D146, W$59-SUM(_xlfn._xlws.FILTER(W$63:W145,MOD(_xlfn.SEQUENCE(ROWS(W$63:W145)),5)=4)),ROUND(W$59/_xlfn.DAYS(W$16,V$16)*IF(YEAR(V$16+1)=$D146,_xlfn.DAYS(DATE($D146,12,31),V$16)+1,IF(AND(YEAR(V$16+1)&lt;$D146,$D146&lt;YEAR(W$16)),_xlfn.DAYS(DATE($D146,12,31),DATE($D146,1,1))+1,0)),0))</f>
        <v>0</v>
      </c>
      <c r="X146" s="116" cm="1">
        <f t="array" ref="X146">IF(YEAR(X$16)=$D146, X$59-SUM(_xlfn._xlws.FILTER(X$63:X145,MOD(_xlfn.SEQUENCE(ROWS(X$63:X145)),5)=4)),ROUND(X$59/_xlfn.DAYS(X$16,W$16)*IF(YEAR(W$16+1)=$D146,_xlfn.DAYS(DATE($D146,12,31),W$16)+1,IF(AND(YEAR(W$16+1)&lt;$D146,$D146&lt;YEAR(X$16)),_xlfn.DAYS(DATE($D146,12,31),DATE($D146,1,1))+1,0)),0))</f>
        <v>0</v>
      </c>
    </row>
    <row r="147" spans="1:24" ht="17" hidden="1" outlineLevel="1" x14ac:dyDescent="0.25">
      <c r="A147" s="5">
        <v>33</v>
      </c>
      <c r="B147" s="129" t="s">
        <v>170</v>
      </c>
      <c r="C147" s="117" t="s">
        <v>171</v>
      </c>
      <c r="D147" s="118">
        <f t="shared" si="75"/>
        <v>2036</v>
      </c>
      <c r="E147" s="119">
        <f>E143-E146</f>
        <v>0</v>
      </c>
      <c r="F147" s="119">
        <f t="shared" ref="F147:X147" si="77">F143-F146</f>
        <v>0</v>
      </c>
      <c r="G147" s="119">
        <f t="shared" si="77"/>
        <v>0</v>
      </c>
      <c r="H147" s="119">
        <f t="shared" si="77"/>
        <v>0</v>
      </c>
      <c r="I147" s="119">
        <f t="shared" si="77"/>
        <v>0</v>
      </c>
      <c r="J147" s="119">
        <f t="shared" si="77"/>
        <v>0</v>
      </c>
      <c r="K147" s="119">
        <f t="shared" si="77"/>
        <v>0</v>
      </c>
      <c r="L147" s="119">
        <f t="shared" si="77"/>
        <v>0</v>
      </c>
      <c r="M147" s="119">
        <f t="shared" si="77"/>
        <v>0</v>
      </c>
      <c r="N147" s="119">
        <f t="shared" si="77"/>
        <v>0</v>
      </c>
      <c r="O147" s="119">
        <f t="shared" si="77"/>
        <v>0</v>
      </c>
      <c r="P147" s="119">
        <f t="shared" si="77"/>
        <v>0</v>
      </c>
      <c r="Q147" s="119">
        <f t="shared" si="77"/>
        <v>0</v>
      </c>
      <c r="R147" s="119">
        <f t="shared" si="77"/>
        <v>0</v>
      </c>
      <c r="S147" s="119">
        <f t="shared" si="77"/>
        <v>0</v>
      </c>
      <c r="T147" s="119">
        <f t="shared" si="77"/>
        <v>2967.014055394322</v>
      </c>
      <c r="U147" s="119">
        <f t="shared" si="77"/>
        <v>0</v>
      </c>
      <c r="V147" s="119">
        <f t="shared" si="77"/>
        <v>0</v>
      </c>
      <c r="W147" s="119">
        <f t="shared" si="77"/>
        <v>0</v>
      </c>
      <c r="X147" s="119">
        <f t="shared" si="77"/>
        <v>0</v>
      </c>
    </row>
    <row r="148" spans="1:24" ht="17" hidden="1" outlineLevel="1" x14ac:dyDescent="0.25">
      <c r="A148" s="5">
        <v>27</v>
      </c>
      <c r="B148" s="37" t="s">
        <v>162</v>
      </c>
      <c r="C148" s="120" t="s">
        <v>163</v>
      </c>
      <c r="D148" s="121">
        <f t="shared" si="75"/>
        <v>2037</v>
      </c>
      <c r="E148" s="122" cm="1">
        <f t="array" ref="E148">IF(YEAR(E$16)=$D148, E$44-SUM(_xlfn._xlws.FILTER(E$63:E147,MOD(_xlfn.SEQUENCE(ROWS(E$63:E147)),5)=1)),ROUND(E$44/_xlfn.DAYS(E$16,D$16)*IF(YEAR(D$16+1)=$D148,_xlfn.DAYS(DATE($D148,12,31),D$16)+1,IF(AND(YEAR(D$16+1)&lt;$D148,$D148&lt;YEAR(E$16)),_xlfn.DAYS(DATE($D148,12,31),DATE($D148,1,1))+1,0)),0))</f>
        <v>0</v>
      </c>
      <c r="F148" s="122" cm="1">
        <f t="array" ref="F148">IF(YEAR(F$16)=$D148, F$44-SUM(_xlfn._xlws.FILTER(F$63:F147,MOD(_xlfn.SEQUENCE(ROWS(F$63:F147)),5)=1)),ROUND(F$44/_xlfn.DAYS(F$16,E$16)*IF(YEAR(E$16+1)=$D148,_xlfn.DAYS(DATE($D148,12,31),E$16)+1,IF(AND(YEAR(E$16+1)&lt;$D148,$D148&lt;YEAR(F$16)),_xlfn.DAYS(DATE($D148,12,31),DATE($D148,1,1))+1,0)),0))</f>
        <v>0</v>
      </c>
      <c r="G148" s="122" cm="1">
        <f t="array" ref="G148">IF(YEAR(G$16)=$D148, G$44-SUM(_xlfn._xlws.FILTER(G$63:G147,MOD(_xlfn.SEQUENCE(ROWS(G$63:G147)),5)=1)),ROUND(G$44/_xlfn.DAYS(G$16,F$16)*IF(YEAR(F$16+1)=$D148,_xlfn.DAYS(DATE($D148,12,31),F$16)+1,IF(AND(YEAR(F$16+1)&lt;$D148,$D148&lt;YEAR(G$16)),_xlfn.DAYS(DATE($D148,12,31),DATE($D148,1,1))+1,0)),0))</f>
        <v>0</v>
      </c>
      <c r="H148" s="122" cm="1">
        <f t="array" ref="H148">IF(YEAR(H$16)=$D148, H$44-SUM(_xlfn._xlws.FILTER(H$63:H147,MOD(_xlfn.SEQUENCE(ROWS(H$63:H147)),5)=1)),ROUND(H$44/_xlfn.DAYS(H$16,G$16)*IF(YEAR(G$16+1)=$D148,_xlfn.DAYS(DATE($D148,12,31),G$16)+1,IF(AND(YEAR(G$16+1)&lt;$D148,$D148&lt;YEAR(H$16)),_xlfn.DAYS(DATE($D148,12,31),DATE($D148,1,1))+1,0)),0))</f>
        <v>0</v>
      </c>
      <c r="I148" s="122" cm="1">
        <f t="array" ref="I148">IF(YEAR(I$16)=$D148, I$44-SUM(_xlfn._xlws.FILTER(I$63:I147,MOD(_xlfn.SEQUENCE(ROWS(I$63:I147)),5)=1)),ROUND(I$44/_xlfn.DAYS(I$16,H$16)*IF(YEAR(H$16+1)=$D148,_xlfn.DAYS(DATE($D148,12,31),H$16)+1,IF(AND(YEAR(H$16+1)&lt;$D148,$D148&lt;YEAR(I$16)),_xlfn.DAYS(DATE($D148,12,31),DATE($D148,1,1))+1,0)),0))</f>
        <v>0</v>
      </c>
      <c r="J148" s="122" cm="1">
        <f t="array" ref="J148">IF(YEAR(J$16)=$D148, J$44-SUM(_xlfn._xlws.FILTER(J$63:J147,MOD(_xlfn.SEQUENCE(ROWS(J$63:J147)),5)=1)),ROUND(J$44/_xlfn.DAYS(J$16,I$16)*IF(YEAR(I$16+1)=$D148,_xlfn.DAYS(DATE($D148,12,31),I$16)+1,IF(AND(YEAR(I$16+1)&lt;$D148,$D148&lt;YEAR(J$16)),_xlfn.DAYS(DATE($D148,12,31),DATE($D148,1,1))+1,0)),0))</f>
        <v>0</v>
      </c>
      <c r="K148" s="122" cm="1">
        <f t="array" ref="K148">IF(YEAR(K$16)=$D148, K$44-SUM(_xlfn._xlws.FILTER(K$63:K147,MOD(_xlfn.SEQUENCE(ROWS(K$63:K147)),5)=1)),ROUND(K$44/_xlfn.DAYS(K$16,J$16)*IF(YEAR(J$16+1)=$D148,_xlfn.DAYS(DATE($D148,12,31),J$16)+1,IF(AND(YEAR(J$16+1)&lt;$D148,$D148&lt;YEAR(K$16)),_xlfn.DAYS(DATE($D148,12,31),DATE($D148,1,1))+1,0)),0))</f>
        <v>0</v>
      </c>
      <c r="L148" s="122" cm="1">
        <f t="array" ref="L148">IF(YEAR(L$16)=$D148, L$44-SUM(_xlfn._xlws.FILTER(L$63:L147,MOD(_xlfn.SEQUENCE(ROWS(L$63:L147)),5)=1)),ROUND(L$44/_xlfn.DAYS(L$16,K$16)*IF(YEAR(K$16+1)=$D148,_xlfn.DAYS(DATE($D148,12,31),K$16)+1,IF(AND(YEAR(K$16+1)&lt;$D148,$D148&lt;YEAR(L$16)),_xlfn.DAYS(DATE($D148,12,31),DATE($D148,1,1))+1,0)),0))</f>
        <v>0</v>
      </c>
      <c r="M148" s="122" cm="1">
        <f t="array" ref="M148">IF(YEAR(M$16)=$D148, M$44-SUM(_xlfn._xlws.FILTER(M$63:M147,MOD(_xlfn.SEQUENCE(ROWS(M$63:M147)),5)=1)),ROUND(M$44/_xlfn.DAYS(M$16,L$16)*IF(YEAR(L$16+1)=$D148,_xlfn.DAYS(DATE($D148,12,31),L$16)+1,IF(AND(YEAR(L$16+1)&lt;$D148,$D148&lt;YEAR(M$16)),_xlfn.DAYS(DATE($D148,12,31),DATE($D148,1,1))+1,0)),0))</f>
        <v>0</v>
      </c>
      <c r="N148" s="122" cm="1">
        <f t="array" ref="N148">IF(YEAR(N$16)=$D148, N$44-SUM(_xlfn._xlws.FILTER(N$63:N147,MOD(_xlfn.SEQUENCE(ROWS(N$63:N147)),5)=1)),ROUND(N$44/_xlfn.DAYS(N$16,M$16)*IF(YEAR(M$16+1)=$D148,_xlfn.DAYS(DATE($D148,12,31),M$16)+1,IF(AND(YEAR(M$16+1)&lt;$D148,$D148&lt;YEAR(N$16)),_xlfn.DAYS(DATE($D148,12,31),DATE($D148,1,1))+1,0)),0))</f>
        <v>0</v>
      </c>
      <c r="O148" s="122" cm="1">
        <f t="array" ref="O148">IF(YEAR(O$16)=$D148, O$44-SUM(_xlfn._xlws.FILTER(O$63:O147,MOD(_xlfn.SEQUENCE(ROWS(O$63:O147)),5)=1)),ROUND(O$44/_xlfn.DAYS(O$16,N$16)*IF(YEAR(N$16+1)=$D148,_xlfn.DAYS(DATE($D148,12,31),N$16)+1,IF(AND(YEAR(N$16+1)&lt;$D148,$D148&lt;YEAR(O$16)),_xlfn.DAYS(DATE($D148,12,31),DATE($D148,1,1))+1,0)),0))</f>
        <v>0</v>
      </c>
      <c r="P148" s="122" cm="1">
        <f t="array" ref="P148">IF(YEAR(P$16)=$D148, P$44-SUM(_xlfn._xlws.FILTER(P$63:P147,MOD(_xlfn.SEQUENCE(ROWS(P$63:P147)),5)=1)),ROUND(P$44/_xlfn.DAYS(P$16,O$16)*IF(YEAR(O$16+1)=$D148,_xlfn.DAYS(DATE($D148,12,31),O$16)+1,IF(AND(YEAR(O$16+1)&lt;$D148,$D148&lt;YEAR(P$16)),_xlfn.DAYS(DATE($D148,12,31),DATE($D148,1,1))+1,0)),0))</f>
        <v>0</v>
      </c>
      <c r="Q148" s="122" cm="1">
        <f t="array" ref="Q148">IF(YEAR(Q$16)=$D148, Q$44-SUM(_xlfn._xlws.FILTER(Q$63:Q147,MOD(_xlfn.SEQUENCE(ROWS(Q$63:Q147)),5)=1)),ROUND(Q$44/_xlfn.DAYS(Q$16,P$16)*IF(YEAR(P$16+1)=$D148,_xlfn.DAYS(DATE($D148,12,31),P$16)+1,IF(AND(YEAR(P$16+1)&lt;$D148,$D148&lt;YEAR(Q$16)),_xlfn.DAYS(DATE($D148,12,31),DATE($D148,1,1))+1,0)),0))</f>
        <v>0</v>
      </c>
      <c r="R148" s="122" cm="1">
        <f t="array" ref="R148">IF(YEAR(R$16)=$D148, R$44-SUM(_xlfn._xlws.FILTER(R$63:R147,MOD(_xlfn.SEQUENCE(ROWS(R$63:R147)),5)=1)),ROUND(R$44/_xlfn.DAYS(R$16,Q$16)*IF(YEAR(Q$16+1)=$D148,_xlfn.DAYS(DATE($D148,12,31),Q$16)+1,IF(AND(YEAR(Q$16+1)&lt;$D148,$D148&lt;YEAR(R$16)),_xlfn.DAYS(DATE($D148,12,31),DATE($D148,1,1))+1,0)),0))</f>
        <v>0</v>
      </c>
      <c r="S148" s="122" cm="1">
        <f t="array" ref="S148">IF(YEAR(S$16)=$D148, S$44-SUM(_xlfn._xlws.FILTER(S$63:S147,MOD(_xlfn.SEQUENCE(ROWS(S$63:S147)),5)=1)),ROUND(S$44/_xlfn.DAYS(S$16,R$16)*IF(YEAR(R$16+1)=$D148,_xlfn.DAYS(DATE($D148,12,31),R$16)+1,IF(AND(YEAR(R$16+1)&lt;$D148,$D148&lt;YEAR(S$16)),_xlfn.DAYS(DATE($D148,12,31),DATE($D148,1,1))+1,0)),0))</f>
        <v>0</v>
      </c>
      <c r="T148" s="122" cm="1">
        <f t="array" ref="T148">IF(YEAR(T$16)=$D148, T$44-SUM(_xlfn._xlws.FILTER(T$63:T147,MOD(_xlfn.SEQUENCE(ROWS(T$63:T147)),5)=1)),ROUND(T$44/_xlfn.DAYS(T$16,S$16)*IF(YEAR(S$16+1)=$D148,_xlfn.DAYS(DATE($D148,12,31),S$16)+1,IF(AND(YEAR(S$16+1)&lt;$D148,$D148&lt;YEAR(T$16)),_xlfn.DAYS(DATE($D148,12,31),DATE($D148,1,1))+1,0)),0))</f>
        <v>0</v>
      </c>
      <c r="U148" s="122" cm="1">
        <f t="array" ref="U148">IF(YEAR(U$16)=$D148, U$44-SUM(_xlfn._xlws.FILTER(U$63:U147,MOD(_xlfn.SEQUENCE(ROWS(U$63:U147)),5)=1)),ROUND(U$44/_xlfn.DAYS(U$16,T$16)*IF(YEAR(T$16+1)=$D148,_xlfn.DAYS(DATE($D148,12,31),T$16)+1,IF(AND(YEAR(T$16+1)&lt;$D148,$D148&lt;YEAR(U$16)),_xlfn.DAYS(DATE($D148,12,31),DATE($D148,1,1))+1,0)),0))</f>
        <v>9744</v>
      </c>
      <c r="V148" s="122" cm="1">
        <f t="array" ref="V148">IF(YEAR(V$16)=$D148, V$44-SUM(_xlfn._xlws.FILTER(V$63:V147,MOD(_xlfn.SEQUENCE(ROWS(V$63:V147)),5)=1)),ROUND(V$44/_xlfn.DAYS(V$16,U$16)*IF(YEAR(U$16+1)=$D148,_xlfn.DAYS(DATE($D148,12,31),U$16)+1,IF(AND(YEAR(U$16+1)&lt;$D148,$D148&lt;YEAR(V$16)),_xlfn.DAYS(DATE($D148,12,31),DATE($D148,1,1))+1,0)),0))</f>
        <v>3881</v>
      </c>
      <c r="W148" s="122" cm="1">
        <f t="array" ref="W148">IF(YEAR(W$16)=$D148, W$44-SUM(_xlfn._xlws.FILTER(W$63:W147,MOD(_xlfn.SEQUENCE(ROWS(W$63:W147)),5)=1)),ROUND(W$44/_xlfn.DAYS(W$16,V$16)*IF(YEAR(V$16+1)=$D148,_xlfn.DAYS(DATE($D148,12,31),V$16)+1,IF(AND(YEAR(V$16+1)&lt;$D148,$D148&lt;YEAR(W$16)),_xlfn.DAYS(DATE($D148,12,31),DATE($D148,1,1))+1,0)),0))</f>
        <v>0</v>
      </c>
      <c r="X148" s="122" cm="1">
        <f t="array" ref="X148">IF(YEAR(X$16)=$D148, X$44-SUM(_xlfn._xlws.FILTER(X$63:X147,MOD(_xlfn.SEQUENCE(ROWS(X$63:X147)),5)=1)),ROUND(X$44/_xlfn.DAYS(X$16,W$16)*IF(YEAR(W$16+1)=$D148,_xlfn.DAYS(DATE($D148,12,31),W$16)+1,IF(AND(YEAR(W$16+1)&lt;$D148,$D148&lt;YEAR(X$16)),_xlfn.DAYS(DATE($D148,12,31),DATE($D148,1,1))+1,0)),0))</f>
        <v>0</v>
      </c>
    </row>
    <row r="149" spans="1:24" ht="17" hidden="1" outlineLevel="1" x14ac:dyDescent="0.25">
      <c r="A149" s="5">
        <v>28</v>
      </c>
      <c r="B149" s="129" t="s">
        <v>164</v>
      </c>
      <c r="C149" s="120" t="s">
        <v>165</v>
      </c>
      <c r="D149" s="121">
        <f t="shared" si="75"/>
        <v>2037</v>
      </c>
      <c r="E149" s="122" cm="1">
        <f t="array" ref="E149">IF(YEAR(E$16)=$D149, E$46-SUM(_xlfn._xlws.FILTER(E$63:E148,MOD(_xlfn.SEQUENCE(ROWS(E$63:E148)),5)=2)),ROUND(E$46/_xlfn.DAYS(E$16,D$16)*IF(YEAR(D$16+1)=$D149,_xlfn.DAYS(DATE($D149,12,31),D$16)+1,IF(AND(YEAR(D$16+1)&lt;$D149,$D149&lt;YEAR(E$16)),_xlfn.DAYS(DATE($D149,12,31),DATE($D149,1,1))+1,0)),0))</f>
        <v>0</v>
      </c>
      <c r="F149" s="122" cm="1">
        <f t="array" ref="F149">IF(YEAR(F$16)=$D149, F$46-SUM(_xlfn._xlws.FILTER(F$63:F148,MOD(_xlfn.SEQUENCE(ROWS(F$63:F148)),5)=2)),ROUND(F$46/_xlfn.DAYS(F$16,E$16)*IF(YEAR(E$16+1)=$D149,_xlfn.DAYS(DATE($D149,12,31),E$16)+1,IF(AND(YEAR(E$16+1)&lt;$D149,$D149&lt;YEAR(F$16)),_xlfn.DAYS(DATE($D149,12,31),DATE($D149,1,1))+1,0)),0))</f>
        <v>0</v>
      </c>
      <c r="G149" s="122" cm="1">
        <f t="array" ref="G149">IF(YEAR(G$16)=$D149, G$46-SUM(_xlfn._xlws.FILTER(G$63:G148,MOD(_xlfn.SEQUENCE(ROWS(G$63:G148)),5)=2)),ROUND(G$46/_xlfn.DAYS(G$16,F$16)*IF(YEAR(F$16+1)=$D149,_xlfn.DAYS(DATE($D149,12,31),F$16)+1,IF(AND(YEAR(F$16+1)&lt;$D149,$D149&lt;YEAR(G$16)),_xlfn.DAYS(DATE($D149,12,31),DATE($D149,1,1))+1,0)),0))</f>
        <v>0</v>
      </c>
      <c r="H149" s="122" cm="1">
        <f t="array" ref="H149">IF(YEAR(H$16)=$D149, H$46-SUM(_xlfn._xlws.FILTER(H$63:H148,MOD(_xlfn.SEQUENCE(ROWS(H$63:H148)),5)=2)),ROUND(H$46/_xlfn.DAYS(H$16,G$16)*IF(YEAR(G$16+1)=$D149,_xlfn.DAYS(DATE($D149,12,31),G$16)+1,IF(AND(YEAR(G$16+1)&lt;$D149,$D149&lt;YEAR(H$16)),_xlfn.DAYS(DATE($D149,12,31),DATE($D149,1,1))+1,0)),0))</f>
        <v>0</v>
      </c>
      <c r="I149" s="122" cm="1">
        <f t="array" ref="I149">IF(YEAR(I$16)=$D149, I$46-SUM(_xlfn._xlws.FILTER(I$63:I148,MOD(_xlfn.SEQUENCE(ROWS(I$63:I148)),5)=2)),ROUND(I$46/_xlfn.DAYS(I$16,H$16)*IF(YEAR(H$16+1)=$D149,_xlfn.DAYS(DATE($D149,12,31),H$16)+1,IF(AND(YEAR(H$16+1)&lt;$D149,$D149&lt;YEAR(I$16)),_xlfn.DAYS(DATE($D149,12,31),DATE($D149,1,1))+1,0)),0))</f>
        <v>0</v>
      </c>
      <c r="J149" s="122" cm="1">
        <f t="array" ref="J149">IF(YEAR(J$16)=$D149, J$46-SUM(_xlfn._xlws.FILTER(J$63:J148,MOD(_xlfn.SEQUENCE(ROWS(J$63:J148)),5)=2)),ROUND(J$46/_xlfn.DAYS(J$16,I$16)*IF(YEAR(I$16+1)=$D149,_xlfn.DAYS(DATE($D149,12,31),I$16)+1,IF(AND(YEAR(I$16+1)&lt;$D149,$D149&lt;YEAR(J$16)),_xlfn.DAYS(DATE($D149,12,31),DATE($D149,1,1))+1,0)),0))</f>
        <v>0</v>
      </c>
      <c r="K149" s="122" cm="1">
        <f t="array" ref="K149">IF(YEAR(K$16)=$D149, K$46-SUM(_xlfn._xlws.FILTER(K$63:K148,MOD(_xlfn.SEQUENCE(ROWS(K$63:K148)),5)=2)),ROUND(K$46/_xlfn.DAYS(K$16,J$16)*IF(YEAR(J$16+1)=$D149,_xlfn.DAYS(DATE($D149,12,31),J$16)+1,IF(AND(YEAR(J$16+1)&lt;$D149,$D149&lt;YEAR(K$16)),_xlfn.DAYS(DATE($D149,12,31),DATE($D149,1,1))+1,0)),0))</f>
        <v>0</v>
      </c>
      <c r="L149" s="122" cm="1">
        <f t="array" ref="L149">IF(YEAR(L$16)=$D149, L$46-SUM(_xlfn._xlws.FILTER(L$63:L148,MOD(_xlfn.SEQUENCE(ROWS(L$63:L148)),5)=2)),ROUND(L$46/_xlfn.DAYS(L$16,K$16)*IF(YEAR(K$16+1)=$D149,_xlfn.DAYS(DATE($D149,12,31),K$16)+1,IF(AND(YEAR(K$16+1)&lt;$D149,$D149&lt;YEAR(L$16)),_xlfn.DAYS(DATE($D149,12,31),DATE($D149,1,1))+1,0)),0))</f>
        <v>0</v>
      </c>
      <c r="M149" s="122" cm="1">
        <f t="array" ref="M149">IF(YEAR(M$16)=$D149, M$46-SUM(_xlfn._xlws.FILTER(M$63:M148,MOD(_xlfn.SEQUENCE(ROWS(M$63:M148)),5)=2)),ROUND(M$46/_xlfn.DAYS(M$16,L$16)*IF(YEAR(L$16+1)=$D149,_xlfn.DAYS(DATE($D149,12,31),L$16)+1,IF(AND(YEAR(L$16+1)&lt;$D149,$D149&lt;YEAR(M$16)),_xlfn.DAYS(DATE($D149,12,31),DATE($D149,1,1))+1,0)),0))</f>
        <v>0</v>
      </c>
      <c r="N149" s="122" cm="1">
        <f t="array" ref="N149">IF(YEAR(N$16)=$D149, N$46-SUM(_xlfn._xlws.FILTER(N$63:N148,MOD(_xlfn.SEQUENCE(ROWS(N$63:N148)),5)=2)),ROUND(N$46/_xlfn.DAYS(N$16,M$16)*IF(YEAR(M$16+1)=$D149,_xlfn.DAYS(DATE($D149,12,31),M$16)+1,IF(AND(YEAR(M$16+1)&lt;$D149,$D149&lt;YEAR(N$16)),_xlfn.DAYS(DATE($D149,12,31),DATE($D149,1,1))+1,0)),0))</f>
        <v>0</v>
      </c>
      <c r="O149" s="122" cm="1">
        <f t="array" ref="O149">IF(YEAR(O$16)=$D149, O$46-SUM(_xlfn._xlws.FILTER(O$63:O148,MOD(_xlfn.SEQUENCE(ROWS(O$63:O148)),5)=2)),ROUND(O$46/_xlfn.DAYS(O$16,N$16)*IF(YEAR(N$16+1)=$D149,_xlfn.DAYS(DATE($D149,12,31),N$16)+1,IF(AND(YEAR(N$16+1)&lt;$D149,$D149&lt;YEAR(O$16)),_xlfn.DAYS(DATE($D149,12,31),DATE($D149,1,1))+1,0)),0))</f>
        <v>0</v>
      </c>
      <c r="P149" s="122" cm="1">
        <f t="array" ref="P149">IF(YEAR(P$16)=$D149, P$46-SUM(_xlfn._xlws.FILTER(P$63:P148,MOD(_xlfn.SEQUENCE(ROWS(P$63:P148)),5)=2)),ROUND(P$46/_xlfn.DAYS(P$16,O$16)*IF(YEAR(O$16+1)=$D149,_xlfn.DAYS(DATE($D149,12,31),O$16)+1,IF(AND(YEAR(O$16+1)&lt;$D149,$D149&lt;YEAR(P$16)),_xlfn.DAYS(DATE($D149,12,31),DATE($D149,1,1))+1,0)),0))</f>
        <v>0</v>
      </c>
      <c r="Q149" s="122" cm="1">
        <f t="array" ref="Q149">IF(YEAR(Q$16)=$D149, Q$46-SUM(_xlfn._xlws.FILTER(Q$63:Q148,MOD(_xlfn.SEQUENCE(ROWS(Q$63:Q148)),5)=2)),ROUND(Q$46/_xlfn.DAYS(Q$16,P$16)*IF(YEAR(P$16+1)=$D149,_xlfn.DAYS(DATE($D149,12,31),P$16)+1,IF(AND(YEAR(P$16+1)&lt;$D149,$D149&lt;YEAR(Q$16)),_xlfn.DAYS(DATE($D149,12,31),DATE($D149,1,1))+1,0)),0))</f>
        <v>0</v>
      </c>
      <c r="R149" s="122" cm="1">
        <f t="array" ref="R149">IF(YEAR(R$16)=$D149, R$46-SUM(_xlfn._xlws.FILTER(R$63:R148,MOD(_xlfn.SEQUENCE(ROWS(R$63:R148)),5)=2)),ROUND(R$46/_xlfn.DAYS(R$16,Q$16)*IF(YEAR(Q$16+1)=$D149,_xlfn.DAYS(DATE($D149,12,31),Q$16)+1,IF(AND(YEAR(Q$16+1)&lt;$D149,$D149&lt;YEAR(R$16)),_xlfn.DAYS(DATE($D149,12,31),DATE($D149,1,1))+1,0)),0))</f>
        <v>0</v>
      </c>
      <c r="S149" s="122" cm="1">
        <f t="array" ref="S149">IF(YEAR(S$16)=$D149, S$46-SUM(_xlfn._xlws.FILTER(S$63:S148,MOD(_xlfn.SEQUENCE(ROWS(S$63:S148)),5)=2)),ROUND(S$46/_xlfn.DAYS(S$16,R$16)*IF(YEAR(R$16+1)=$D149,_xlfn.DAYS(DATE($D149,12,31),R$16)+1,IF(AND(YEAR(R$16+1)&lt;$D149,$D149&lt;YEAR(S$16)),_xlfn.DAYS(DATE($D149,12,31),DATE($D149,1,1))+1,0)),0))</f>
        <v>0</v>
      </c>
      <c r="T149" s="122" cm="1">
        <f t="array" ref="T149">IF(YEAR(T$16)=$D149, T$46-SUM(_xlfn._xlws.FILTER(T$63:T148,MOD(_xlfn.SEQUENCE(ROWS(T$63:T148)),5)=2)),ROUND(T$46/_xlfn.DAYS(T$16,S$16)*IF(YEAR(S$16+1)=$D149,_xlfn.DAYS(DATE($D149,12,31),S$16)+1,IF(AND(YEAR(S$16+1)&lt;$D149,$D149&lt;YEAR(T$16)),_xlfn.DAYS(DATE($D149,12,31),DATE($D149,1,1))+1,0)),0))</f>
        <v>0</v>
      </c>
      <c r="U149" s="122" cm="1">
        <f t="array" ref="U149">IF(YEAR(U$16)=$D149, U$46-SUM(_xlfn._xlws.FILTER(U$63:U148,MOD(_xlfn.SEQUENCE(ROWS(U$63:U148)),5)=2)),ROUND(U$46/_xlfn.DAYS(U$16,T$16)*IF(YEAR(T$16+1)=$D149,_xlfn.DAYS(DATE($D149,12,31),T$16)+1,IF(AND(YEAR(T$16+1)&lt;$D149,$D149&lt;YEAR(U$16)),_xlfn.DAYS(DATE($D149,12,31),DATE($D149,1,1))+1,0)),0))</f>
        <v>1462</v>
      </c>
      <c r="V149" s="122" cm="1">
        <f t="array" ref="V149">IF(YEAR(V$16)=$D149, V$46-SUM(_xlfn._xlws.FILTER(V$63:V148,MOD(_xlfn.SEQUENCE(ROWS(V$63:V148)),5)=2)),ROUND(V$46/_xlfn.DAYS(V$16,U$16)*IF(YEAR(U$16+1)=$D149,_xlfn.DAYS(DATE($D149,12,31),U$16)+1,IF(AND(YEAR(U$16+1)&lt;$D149,$D149&lt;YEAR(V$16)),_xlfn.DAYS(DATE($D149,12,31),DATE($D149,1,1))+1,0)),0))</f>
        <v>582</v>
      </c>
      <c r="W149" s="122" cm="1">
        <f t="array" ref="W149">IF(YEAR(W$16)=$D149, W$46-SUM(_xlfn._xlws.FILTER(W$63:W148,MOD(_xlfn.SEQUENCE(ROWS(W$63:W148)),5)=2)),ROUND(W$46/_xlfn.DAYS(W$16,V$16)*IF(YEAR(V$16+1)=$D149,_xlfn.DAYS(DATE($D149,12,31),V$16)+1,IF(AND(YEAR(V$16+1)&lt;$D149,$D149&lt;YEAR(W$16)),_xlfn.DAYS(DATE($D149,12,31),DATE($D149,1,1))+1,0)),0))</f>
        <v>0</v>
      </c>
      <c r="X149" s="122" cm="1">
        <f t="array" ref="X149">IF(YEAR(X$16)=$D149, X$46-SUM(_xlfn._xlws.FILTER(X$63:X148,MOD(_xlfn.SEQUENCE(ROWS(X$63:X148)),5)=2)),ROUND(X$46/_xlfn.DAYS(X$16,W$16)*IF(YEAR(W$16+1)=$D149,_xlfn.DAYS(DATE($D149,12,31),W$16)+1,IF(AND(YEAR(W$16+1)&lt;$D149,$D149&lt;YEAR(X$16)),_xlfn.DAYS(DATE($D149,12,31),DATE($D149,1,1))+1,0)),0))</f>
        <v>0</v>
      </c>
    </row>
    <row r="150" spans="1:24" ht="17" hidden="1" outlineLevel="1" x14ac:dyDescent="0.25">
      <c r="A150" s="5">
        <v>29</v>
      </c>
      <c r="B150" s="129" t="s">
        <v>166</v>
      </c>
      <c r="C150" s="120" t="s">
        <v>167</v>
      </c>
      <c r="D150" s="121">
        <f t="shared" si="75"/>
        <v>2037</v>
      </c>
      <c r="E150" s="123">
        <f>E148-E149</f>
        <v>0</v>
      </c>
      <c r="F150" s="123">
        <f t="shared" ref="F150:X150" si="78">F148-F149</f>
        <v>0</v>
      </c>
      <c r="G150" s="123">
        <f t="shared" si="78"/>
        <v>0</v>
      </c>
      <c r="H150" s="123">
        <f t="shared" si="78"/>
        <v>0</v>
      </c>
      <c r="I150" s="123">
        <f t="shared" si="78"/>
        <v>0</v>
      </c>
      <c r="J150" s="123">
        <f t="shared" si="78"/>
        <v>0</v>
      </c>
      <c r="K150" s="123">
        <f t="shared" si="78"/>
        <v>0</v>
      </c>
      <c r="L150" s="123">
        <f t="shared" si="78"/>
        <v>0</v>
      </c>
      <c r="M150" s="123">
        <f t="shared" si="78"/>
        <v>0</v>
      </c>
      <c r="N150" s="123">
        <f t="shared" si="78"/>
        <v>0</v>
      </c>
      <c r="O150" s="123">
        <f t="shared" si="78"/>
        <v>0</v>
      </c>
      <c r="P150" s="123">
        <f t="shared" si="78"/>
        <v>0</v>
      </c>
      <c r="Q150" s="123">
        <f t="shared" si="78"/>
        <v>0</v>
      </c>
      <c r="R150" s="123">
        <f t="shared" si="78"/>
        <v>0</v>
      </c>
      <c r="S150" s="123">
        <f t="shared" si="78"/>
        <v>0</v>
      </c>
      <c r="T150" s="123">
        <f t="shared" si="78"/>
        <v>0</v>
      </c>
      <c r="U150" s="123">
        <f t="shared" si="78"/>
        <v>8282</v>
      </c>
      <c r="V150" s="123">
        <f t="shared" si="78"/>
        <v>3299</v>
      </c>
      <c r="W150" s="123">
        <f t="shared" si="78"/>
        <v>0</v>
      </c>
      <c r="X150" s="123">
        <f t="shared" si="78"/>
        <v>0</v>
      </c>
    </row>
    <row r="151" spans="1:24" ht="17" hidden="1" outlineLevel="1" x14ac:dyDescent="0.25">
      <c r="A151" s="5">
        <v>31</v>
      </c>
      <c r="B151" s="129" t="s">
        <v>168</v>
      </c>
      <c r="C151" s="120" t="s">
        <v>169</v>
      </c>
      <c r="D151" s="121">
        <f t="shared" si="75"/>
        <v>2037</v>
      </c>
      <c r="E151" s="122" cm="1">
        <f t="array" ref="E151">IF(YEAR(E$16)=$D151, E$59-SUM(_xlfn._xlws.FILTER(E$63:E150,MOD(_xlfn.SEQUENCE(ROWS(E$63:E150)),5)=4)),ROUND(E$59/_xlfn.DAYS(E$16,D$16)*IF(YEAR(D$16+1)=$D151,_xlfn.DAYS(DATE($D151,12,31),D$16)+1,IF(AND(YEAR(D$16+1)&lt;$D151,$D151&lt;YEAR(E$16)),_xlfn.DAYS(DATE($D151,12,31),DATE($D151,1,1))+1,0)),0))</f>
        <v>0</v>
      </c>
      <c r="F151" s="122" cm="1">
        <f t="array" ref="F151">IF(YEAR(F$16)=$D151, F$59-SUM(_xlfn._xlws.FILTER(F$63:F150,MOD(_xlfn.SEQUENCE(ROWS(F$63:F150)),5)=4)),ROUND(F$59/_xlfn.DAYS(F$16,E$16)*IF(YEAR(E$16+1)=$D151,_xlfn.DAYS(DATE($D151,12,31),E$16)+1,IF(AND(YEAR(E$16+1)&lt;$D151,$D151&lt;YEAR(F$16)),_xlfn.DAYS(DATE($D151,12,31),DATE($D151,1,1))+1,0)),0))</f>
        <v>0</v>
      </c>
      <c r="G151" s="122" cm="1">
        <f t="array" ref="G151">IF(YEAR(G$16)=$D151, G$59-SUM(_xlfn._xlws.FILTER(G$63:G150,MOD(_xlfn.SEQUENCE(ROWS(G$63:G150)),5)=4)),ROUND(G$59/_xlfn.DAYS(G$16,F$16)*IF(YEAR(F$16+1)=$D151,_xlfn.DAYS(DATE($D151,12,31),F$16)+1,IF(AND(YEAR(F$16+1)&lt;$D151,$D151&lt;YEAR(G$16)),_xlfn.DAYS(DATE($D151,12,31),DATE($D151,1,1))+1,0)),0))</f>
        <v>0</v>
      </c>
      <c r="H151" s="122" cm="1">
        <f t="array" ref="H151">IF(YEAR(H$16)=$D151, H$59-SUM(_xlfn._xlws.FILTER(H$63:H150,MOD(_xlfn.SEQUENCE(ROWS(H$63:H150)),5)=4)),ROUND(H$59/_xlfn.DAYS(H$16,G$16)*IF(YEAR(G$16+1)=$D151,_xlfn.DAYS(DATE($D151,12,31),G$16)+1,IF(AND(YEAR(G$16+1)&lt;$D151,$D151&lt;YEAR(H$16)),_xlfn.DAYS(DATE($D151,12,31),DATE($D151,1,1))+1,0)),0))</f>
        <v>0</v>
      </c>
      <c r="I151" s="122" cm="1">
        <f t="array" ref="I151">IF(YEAR(I$16)=$D151, I$59-SUM(_xlfn._xlws.FILTER(I$63:I150,MOD(_xlfn.SEQUENCE(ROWS(I$63:I150)),5)=4)),ROUND(I$59/_xlfn.DAYS(I$16,H$16)*IF(YEAR(H$16+1)=$D151,_xlfn.DAYS(DATE($D151,12,31),H$16)+1,IF(AND(YEAR(H$16+1)&lt;$D151,$D151&lt;YEAR(I$16)),_xlfn.DAYS(DATE($D151,12,31),DATE($D151,1,1))+1,0)),0))</f>
        <v>0</v>
      </c>
      <c r="J151" s="122" cm="1">
        <f t="array" ref="J151">IF(YEAR(J$16)=$D151, J$59-SUM(_xlfn._xlws.FILTER(J$63:J150,MOD(_xlfn.SEQUENCE(ROWS(J$63:J150)),5)=4)),ROUND(J$59/_xlfn.DAYS(J$16,I$16)*IF(YEAR(I$16+1)=$D151,_xlfn.DAYS(DATE($D151,12,31),I$16)+1,IF(AND(YEAR(I$16+1)&lt;$D151,$D151&lt;YEAR(J$16)),_xlfn.DAYS(DATE($D151,12,31),DATE($D151,1,1))+1,0)),0))</f>
        <v>0</v>
      </c>
      <c r="K151" s="122" cm="1">
        <f t="array" ref="K151">IF(YEAR(K$16)=$D151, K$59-SUM(_xlfn._xlws.FILTER(K$63:K150,MOD(_xlfn.SEQUENCE(ROWS(K$63:K150)),5)=4)),ROUND(K$59/_xlfn.DAYS(K$16,J$16)*IF(YEAR(J$16+1)=$D151,_xlfn.DAYS(DATE($D151,12,31),J$16)+1,IF(AND(YEAR(J$16+1)&lt;$D151,$D151&lt;YEAR(K$16)),_xlfn.DAYS(DATE($D151,12,31),DATE($D151,1,1))+1,0)),0))</f>
        <v>0</v>
      </c>
      <c r="L151" s="122" cm="1">
        <f t="array" ref="L151">IF(YEAR(L$16)=$D151, L$59-SUM(_xlfn._xlws.FILTER(L$63:L150,MOD(_xlfn.SEQUENCE(ROWS(L$63:L150)),5)=4)),ROUND(L$59/_xlfn.DAYS(L$16,K$16)*IF(YEAR(K$16+1)=$D151,_xlfn.DAYS(DATE($D151,12,31),K$16)+1,IF(AND(YEAR(K$16+1)&lt;$D151,$D151&lt;YEAR(L$16)),_xlfn.DAYS(DATE($D151,12,31),DATE($D151,1,1))+1,0)),0))</f>
        <v>0</v>
      </c>
      <c r="M151" s="122" cm="1">
        <f t="array" ref="M151">IF(YEAR(M$16)=$D151, M$59-SUM(_xlfn._xlws.FILTER(M$63:M150,MOD(_xlfn.SEQUENCE(ROWS(M$63:M150)),5)=4)),ROUND(M$59/_xlfn.DAYS(M$16,L$16)*IF(YEAR(L$16+1)=$D151,_xlfn.DAYS(DATE($D151,12,31),L$16)+1,IF(AND(YEAR(L$16+1)&lt;$D151,$D151&lt;YEAR(M$16)),_xlfn.DAYS(DATE($D151,12,31),DATE($D151,1,1))+1,0)),0))</f>
        <v>0</v>
      </c>
      <c r="N151" s="122" cm="1">
        <f t="array" ref="N151">IF(YEAR(N$16)=$D151, N$59-SUM(_xlfn._xlws.FILTER(N$63:N150,MOD(_xlfn.SEQUENCE(ROWS(N$63:N150)),5)=4)),ROUND(N$59/_xlfn.DAYS(N$16,M$16)*IF(YEAR(M$16+1)=$D151,_xlfn.DAYS(DATE($D151,12,31),M$16)+1,IF(AND(YEAR(M$16+1)&lt;$D151,$D151&lt;YEAR(N$16)),_xlfn.DAYS(DATE($D151,12,31),DATE($D151,1,1))+1,0)),0))</f>
        <v>0</v>
      </c>
      <c r="O151" s="122" cm="1">
        <f t="array" ref="O151">IF(YEAR(O$16)=$D151, O$59-SUM(_xlfn._xlws.FILTER(O$63:O150,MOD(_xlfn.SEQUENCE(ROWS(O$63:O150)),5)=4)),ROUND(O$59/_xlfn.DAYS(O$16,N$16)*IF(YEAR(N$16+1)=$D151,_xlfn.DAYS(DATE($D151,12,31),N$16)+1,IF(AND(YEAR(N$16+1)&lt;$D151,$D151&lt;YEAR(O$16)),_xlfn.DAYS(DATE($D151,12,31),DATE($D151,1,1))+1,0)),0))</f>
        <v>0</v>
      </c>
      <c r="P151" s="122" cm="1">
        <f t="array" ref="P151">IF(YEAR(P$16)=$D151, P$59-SUM(_xlfn._xlws.FILTER(P$63:P150,MOD(_xlfn.SEQUENCE(ROWS(P$63:P150)),5)=4)),ROUND(P$59/_xlfn.DAYS(P$16,O$16)*IF(YEAR(O$16+1)=$D151,_xlfn.DAYS(DATE($D151,12,31),O$16)+1,IF(AND(YEAR(O$16+1)&lt;$D151,$D151&lt;YEAR(P$16)),_xlfn.DAYS(DATE($D151,12,31),DATE($D151,1,1))+1,0)),0))</f>
        <v>0</v>
      </c>
      <c r="Q151" s="122" cm="1">
        <f t="array" ref="Q151">IF(YEAR(Q$16)=$D151, Q$59-SUM(_xlfn._xlws.FILTER(Q$63:Q150,MOD(_xlfn.SEQUENCE(ROWS(Q$63:Q150)),5)=4)),ROUND(Q$59/_xlfn.DAYS(Q$16,P$16)*IF(YEAR(P$16+1)=$D151,_xlfn.DAYS(DATE($D151,12,31),P$16)+1,IF(AND(YEAR(P$16+1)&lt;$D151,$D151&lt;YEAR(Q$16)),_xlfn.DAYS(DATE($D151,12,31),DATE($D151,1,1))+1,0)),0))</f>
        <v>0</v>
      </c>
      <c r="R151" s="122" cm="1">
        <f t="array" ref="R151">IF(YEAR(R$16)=$D151, R$59-SUM(_xlfn._xlws.FILTER(R$63:R150,MOD(_xlfn.SEQUENCE(ROWS(R$63:R150)),5)=4)),ROUND(R$59/_xlfn.DAYS(R$16,Q$16)*IF(YEAR(Q$16+1)=$D151,_xlfn.DAYS(DATE($D151,12,31),Q$16)+1,IF(AND(YEAR(Q$16+1)&lt;$D151,$D151&lt;YEAR(R$16)),_xlfn.DAYS(DATE($D151,12,31),DATE($D151,1,1))+1,0)),0))</f>
        <v>0</v>
      </c>
      <c r="S151" s="122" cm="1">
        <f t="array" ref="S151">IF(YEAR(S$16)=$D151, S$59-SUM(_xlfn._xlws.FILTER(S$63:S150,MOD(_xlfn.SEQUENCE(ROWS(S$63:S150)),5)=4)),ROUND(S$59/_xlfn.DAYS(S$16,R$16)*IF(YEAR(R$16+1)=$D151,_xlfn.DAYS(DATE($D151,12,31),R$16)+1,IF(AND(YEAR(R$16+1)&lt;$D151,$D151&lt;YEAR(S$16)),_xlfn.DAYS(DATE($D151,12,31),DATE($D151,1,1))+1,0)),0))</f>
        <v>0</v>
      </c>
      <c r="T151" s="122" cm="1">
        <f t="array" ref="T151">IF(YEAR(T$16)=$D151, T$59-SUM(_xlfn._xlws.FILTER(T$63:T150,MOD(_xlfn.SEQUENCE(ROWS(T$63:T150)),5)=4)),ROUND(T$59/_xlfn.DAYS(T$16,S$16)*IF(YEAR(S$16+1)=$D151,_xlfn.DAYS(DATE($D151,12,31),S$16)+1,IF(AND(YEAR(S$16+1)&lt;$D151,$D151&lt;YEAR(T$16)),_xlfn.DAYS(DATE($D151,12,31),DATE($D151,1,1))+1,0)),0))</f>
        <v>0</v>
      </c>
      <c r="U151" s="122" cm="1">
        <f t="array" ref="U151">IF(YEAR(U$16)=$D151, U$59-SUM(_xlfn._xlws.FILTER(U$63:U150,MOD(_xlfn.SEQUENCE(ROWS(U$63:U150)),5)=4)),ROUND(U$59/_xlfn.DAYS(U$16,T$16)*IF(YEAR(T$16+1)=$D151,_xlfn.DAYS(DATE($D151,12,31),T$16)+1,IF(AND(YEAR(T$16+1)&lt;$D151,$D151&lt;YEAR(U$16)),_xlfn.DAYS(DATE($D151,12,31),DATE($D151,1,1))+1,0)),0))</f>
        <v>9744</v>
      </c>
      <c r="V151" s="122" cm="1">
        <f t="array" ref="V151">IF(YEAR(V$16)=$D151, V$59-SUM(_xlfn._xlws.FILTER(V$63:V150,MOD(_xlfn.SEQUENCE(ROWS(V$63:V150)),5)=4)),ROUND(V$59/_xlfn.DAYS(V$16,U$16)*IF(YEAR(U$16+1)=$D151,_xlfn.DAYS(DATE($D151,12,31),U$16)+1,IF(AND(YEAR(U$16+1)&lt;$D151,$D151&lt;YEAR(V$16)),_xlfn.DAYS(DATE($D151,12,31),DATE($D151,1,1))+1,0)),0))</f>
        <v>3881</v>
      </c>
      <c r="W151" s="122" cm="1">
        <f t="array" ref="W151">IF(YEAR(W$16)=$D151, W$59-SUM(_xlfn._xlws.FILTER(W$63:W150,MOD(_xlfn.SEQUENCE(ROWS(W$63:W150)),5)=4)),ROUND(W$59/_xlfn.DAYS(W$16,V$16)*IF(YEAR(V$16+1)=$D151,_xlfn.DAYS(DATE($D151,12,31),V$16)+1,IF(AND(YEAR(V$16+1)&lt;$D151,$D151&lt;YEAR(W$16)),_xlfn.DAYS(DATE($D151,12,31),DATE($D151,1,1))+1,0)),0))</f>
        <v>0</v>
      </c>
      <c r="X151" s="122" cm="1">
        <f t="array" ref="X151">IF(YEAR(X$16)=$D151, X$59-SUM(_xlfn._xlws.FILTER(X$63:X150,MOD(_xlfn.SEQUENCE(ROWS(X$63:X150)),5)=4)),ROUND(X$59/_xlfn.DAYS(X$16,W$16)*IF(YEAR(W$16+1)=$D151,_xlfn.DAYS(DATE($D151,12,31),W$16)+1,IF(AND(YEAR(W$16+1)&lt;$D151,$D151&lt;YEAR(X$16)),_xlfn.DAYS(DATE($D151,12,31),DATE($D151,1,1))+1,0)),0))</f>
        <v>0</v>
      </c>
    </row>
    <row r="152" spans="1:24" ht="17" hidden="1" outlineLevel="1" x14ac:dyDescent="0.25">
      <c r="A152" s="5">
        <v>33</v>
      </c>
      <c r="B152" s="129" t="s">
        <v>170</v>
      </c>
      <c r="C152" s="124" t="s">
        <v>171</v>
      </c>
      <c r="D152" s="125">
        <f t="shared" si="75"/>
        <v>2037</v>
      </c>
      <c r="E152" s="126">
        <f>E148-E151</f>
        <v>0</v>
      </c>
      <c r="F152" s="126">
        <f t="shared" ref="F152:X152" si="79">F148-F151</f>
        <v>0</v>
      </c>
      <c r="G152" s="126">
        <f t="shared" si="79"/>
        <v>0</v>
      </c>
      <c r="H152" s="126">
        <f t="shared" si="79"/>
        <v>0</v>
      </c>
      <c r="I152" s="126">
        <f t="shared" si="79"/>
        <v>0</v>
      </c>
      <c r="J152" s="126">
        <f t="shared" si="79"/>
        <v>0</v>
      </c>
      <c r="K152" s="126">
        <f t="shared" si="79"/>
        <v>0</v>
      </c>
      <c r="L152" s="126">
        <f t="shared" si="79"/>
        <v>0</v>
      </c>
      <c r="M152" s="126">
        <f t="shared" si="79"/>
        <v>0</v>
      </c>
      <c r="N152" s="126">
        <f t="shared" si="79"/>
        <v>0</v>
      </c>
      <c r="O152" s="126">
        <f t="shared" si="79"/>
        <v>0</v>
      </c>
      <c r="P152" s="126">
        <f t="shared" si="79"/>
        <v>0</v>
      </c>
      <c r="Q152" s="126">
        <f t="shared" si="79"/>
        <v>0</v>
      </c>
      <c r="R152" s="126">
        <f t="shared" si="79"/>
        <v>0</v>
      </c>
      <c r="S152" s="126">
        <f t="shared" si="79"/>
        <v>0</v>
      </c>
      <c r="T152" s="126">
        <f t="shared" si="79"/>
        <v>0</v>
      </c>
      <c r="U152" s="126">
        <f t="shared" si="79"/>
        <v>0</v>
      </c>
      <c r="V152" s="126">
        <f t="shared" si="79"/>
        <v>0</v>
      </c>
      <c r="W152" s="126">
        <f t="shared" si="79"/>
        <v>0</v>
      </c>
      <c r="X152" s="126">
        <f t="shared" si="79"/>
        <v>0</v>
      </c>
    </row>
    <row r="153" spans="1:24" ht="17" hidden="1" outlineLevel="1" x14ac:dyDescent="0.25">
      <c r="A153" s="5">
        <v>27</v>
      </c>
      <c r="B153" s="37" t="s">
        <v>162</v>
      </c>
      <c r="C153" s="114" t="s">
        <v>163</v>
      </c>
      <c r="D153" s="115">
        <f t="shared" si="75"/>
        <v>2038</v>
      </c>
      <c r="E153" s="116" cm="1">
        <f t="array" ref="E153">IF(YEAR(E$16)=$D153, E$44-SUM(_xlfn._xlws.FILTER(E$63:E152,MOD(_xlfn.SEQUENCE(ROWS(E$63:E152)),5)=1)),ROUND(E$44/_xlfn.DAYS(E$16,D$16)*IF(YEAR(D$16+1)=$D153,_xlfn.DAYS(DATE($D153,12,31),D$16)+1,IF(AND(YEAR(D$16+1)&lt;$D153,$D153&lt;YEAR(E$16)),_xlfn.DAYS(DATE($D153,12,31),DATE($D153,1,1))+1,0)),0))</f>
        <v>0</v>
      </c>
      <c r="F153" s="116" cm="1">
        <f t="array" ref="F153">IF(YEAR(F$16)=$D153, F$44-SUM(_xlfn._xlws.FILTER(F$63:F152,MOD(_xlfn.SEQUENCE(ROWS(F$63:F152)),5)=1)),ROUND(F$44/_xlfn.DAYS(F$16,E$16)*IF(YEAR(E$16+1)=$D153,_xlfn.DAYS(DATE($D153,12,31),E$16)+1,IF(AND(YEAR(E$16+1)&lt;$D153,$D153&lt;YEAR(F$16)),_xlfn.DAYS(DATE($D153,12,31),DATE($D153,1,1))+1,0)),0))</f>
        <v>0</v>
      </c>
      <c r="G153" s="116" cm="1">
        <f t="array" ref="G153">IF(YEAR(G$16)=$D153, G$44-SUM(_xlfn._xlws.FILTER(G$63:G152,MOD(_xlfn.SEQUENCE(ROWS(G$63:G152)),5)=1)),ROUND(G$44/_xlfn.DAYS(G$16,F$16)*IF(YEAR(F$16+1)=$D153,_xlfn.DAYS(DATE($D153,12,31),F$16)+1,IF(AND(YEAR(F$16+1)&lt;$D153,$D153&lt;YEAR(G$16)),_xlfn.DAYS(DATE($D153,12,31),DATE($D153,1,1))+1,0)),0))</f>
        <v>0</v>
      </c>
      <c r="H153" s="116" cm="1">
        <f t="array" ref="H153">IF(YEAR(H$16)=$D153, H$44-SUM(_xlfn._xlws.FILTER(H$63:H152,MOD(_xlfn.SEQUENCE(ROWS(H$63:H152)),5)=1)),ROUND(H$44/_xlfn.DAYS(H$16,G$16)*IF(YEAR(G$16+1)=$D153,_xlfn.DAYS(DATE($D153,12,31),G$16)+1,IF(AND(YEAR(G$16+1)&lt;$D153,$D153&lt;YEAR(H$16)),_xlfn.DAYS(DATE($D153,12,31),DATE($D153,1,1))+1,0)),0))</f>
        <v>0</v>
      </c>
      <c r="I153" s="116" cm="1">
        <f t="array" ref="I153">IF(YEAR(I$16)=$D153, I$44-SUM(_xlfn._xlws.FILTER(I$63:I152,MOD(_xlfn.SEQUENCE(ROWS(I$63:I152)),5)=1)),ROUND(I$44/_xlfn.DAYS(I$16,H$16)*IF(YEAR(H$16+1)=$D153,_xlfn.DAYS(DATE($D153,12,31),H$16)+1,IF(AND(YEAR(H$16+1)&lt;$D153,$D153&lt;YEAR(I$16)),_xlfn.DAYS(DATE($D153,12,31),DATE($D153,1,1))+1,0)),0))</f>
        <v>0</v>
      </c>
      <c r="J153" s="116" cm="1">
        <f t="array" ref="J153">IF(YEAR(J$16)=$D153, J$44-SUM(_xlfn._xlws.FILTER(J$63:J152,MOD(_xlfn.SEQUENCE(ROWS(J$63:J152)),5)=1)),ROUND(J$44/_xlfn.DAYS(J$16,I$16)*IF(YEAR(I$16+1)=$D153,_xlfn.DAYS(DATE($D153,12,31),I$16)+1,IF(AND(YEAR(I$16+1)&lt;$D153,$D153&lt;YEAR(J$16)),_xlfn.DAYS(DATE($D153,12,31),DATE($D153,1,1))+1,0)),0))</f>
        <v>0</v>
      </c>
      <c r="K153" s="116" cm="1">
        <f t="array" ref="K153">IF(YEAR(K$16)=$D153, K$44-SUM(_xlfn._xlws.FILTER(K$63:K152,MOD(_xlfn.SEQUENCE(ROWS(K$63:K152)),5)=1)),ROUND(K$44/_xlfn.DAYS(K$16,J$16)*IF(YEAR(J$16+1)=$D153,_xlfn.DAYS(DATE($D153,12,31),J$16)+1,IF(AND(YEAR(J$16+1)&lt;$D153,$D153&lt;YEAR(K$16)),_xlfn.DAYS(DATE($D153,12,31),DATE($D153,1,1))+1,0)),0))</f>
        <v>0</v>
      </c>
      <c r="L153" s="116" cm="1">
        <f t="array" ref="L153">IF(YEAR(L$16)=$D153, L$44-SUM(_xlfn._xlws.FILTER(L$63:L152,MOD(_xlfn.SEQUENCE(ROWS(L$63:L152)),5)=1)),ROUND(L$44/_xlfn.DAYS(L$16,K$16)*IF(YEAR(K$16+1)=$D153,_xlfn.DAYS(DATE($D153,12,31),K$16)+1,IF(AND(YEAR(K$16+1)&lt;$D153,$D153&lt;YEAR(L$16)),_xlfn.DAYS(DATE($D153,12,31),DATE($D153,1,1))+1,0)),0))</f>
        <v>0</v>
      </c>
      <c r="M153" s="116" cm="1">
        <f t="array" ref="M153">IF(YEAR(M$16)=$D153, M$44-SUM(_xlfn._xlws.FILTER(M$63:M152,MOD(_xlfn.SEQUENCE(ROWS(M$63:M152)),5)=1)),ROUND(M$44/_xlfn.DAYS(M$16,L$16)*IF(YEAR(L$16+1)=$D153,_xlfn.DAYS(DATE($D153,12,31),L$16)+1,IF(AND(YEAR(L$16+1)&lt;$D153,$D153&lt;YEAR(M$16)),_xlfn.DAYS(DATE($D153,12,31),DATE($D153,1,1))+1,0)),0))</f>
        <v>0</v>
      </c>
      <c r="N153" s="116" cm="1">
        <f t="array" ref="N153">IF(YEAR(N$16)=$D153, N$44-SUM(_xlfn._xlws.FILTER(N$63:N152,MOD(_xlfn.SEQUENCE(ROWS(N$63:N152)),5)=1)),ROUND(N$44/_xlfn.DAYS(N$16,M$16)*IF(YEAR(M$16+1)=$D153,_xlfn.DAYS(DATE($D153,12,31),M$16)+1,IF(AND(YEAR(M$16+1)&lt;$D153,$D153&lt;YEAR(N$16)),_xlfn.DAYS(DATE($D153,12,31),DATE($D153,1,1))+1,0)),0))</f>
        <v>0</v>
      </c>
      <c r="O153" s="116" cm="1">
        <f t="array" ref="O153">IF(YEAR(O$16)=$D153, O$44-SUM(_xlfn._xlws.FILTER(O$63:O152,MOD(_xlfn.SEQUENCE(ROWS(O$63:O152)),5)=1)),ROUND(O$44/_xlfn.DAYS(O$16,N$16)*IF(YEAR(N$16+1)=$D153,_xlfn.DAYS(DATE($D153,12,31),N$16)+1,IF(AND(YEAR(N$16+1)&lt;$D153,$D153&lt;YEAR(O$16)),_xlfn.DAYS(DATE($D153,12,31),DATE($D153,1,1))+1,0)),0))</f>
        <v>0</v>
      </c>
      <c r="P153" s="116" cm="1">
        <f t="array" ref="P153">IF(YEAR(P$16)=$D153, P$44-SUM(_xlfn._xlws.FILTER(P$63:P152,MOD(_xlfn.SEQUENCE(ROWS(P$63:P152)),5)=1)),ROUND(P$44/_xlfn.DAYS(P$16,O$16)*IF(YEAR(O$16+1)=$D153,_xlfn.DAYS(DATE($D153,12,31),O$16)+1,IF(AND(YEAR(O$16+1)&lt;$D153,$D153&lt;YEAR(P$16)),_xlfn.DAYS(DATE($D153,12,31),DATE($D153,1,1))+1,0)),0))</f>
        <v>0</v>
      </c>
      <c r="Q153" s="116" cm="1">
        <f t="array" ref="Q153">IF(YEAR(Q$16)=$D153, Q$44-SUM(_xlfn._xlws.FILTER(Q$63:Q152,MOD(_xlfn.SEQUENCE(ROWS(Q$63:Q152)),5)=1)),ROUND(Q$44/_xlfn.DAYS(Q$16,P$16)*IF(YEAR(P$16+1)=$D153,_xlfn.DAYS(DATE($D153,12,31),P$16)+1,IF(AND(YEAR(P$16+1)&lt;$D153,$D153&lt;YEAR(Q$16)),_xlfn.DAYS(DATE($D153,12,31),DATE($D153,1,1))+1,0)),0))</f>
        <v>0</v>
      </c>
      <c r="R153" s="116" cm="1">
        <f t="array" ref="R153">IF(YEAR(R$16)=$D153, R$44-SUM(_xlfn._xlws.FILTER(R$63:R152,MOD(_xlfn.SEQUENCE(ROWS(R$63:R152)),5)=1)),ROUND(R$44/_xlfn.DAYS(R$16,Q$16)*IF(YEAR(Q$16+1)=$D153,_xlfn.DAYS(DATE($D153,12,31),Q$16)+1,IF(AND(YEAR(Q$16+1)&lt;$D153,$D153&lt;YEAR(R$16)),_xlfn.DAYS(DATE($D153,12,31),DATE($D153,1,1))+1,0)),0))</f>
        <v>0</v>
      </c>
      <c r="S153" s="116" cm="1">
        <f t="array" ref="S153">IF(YEAR(S$16)=$D153, S$44-SUM(_xlfn._xlws.FILTER(S$63:S152,MOD(_xlfn.SEQUENCE(ROWS(S$63:S152)),5)=1)),ROUND(S$44/_xlfn.DAYS(S$16,R$16)*IF(YEAR(R$16+1)=$D153,_xlfn.DAYS(DATE($D153,12,31),R$16)+1,IF(AND(YEAR(R$16+1)&lt;$D153,$D153&lt;YEAR(S$16)),_xlfn.DAYS(DATE($D153,12,31),DATE($D153,1,1))+1,0)),0))</f>
        <v>0</v>
      </c>
      <c r="T153" s="116" cm="1">
        <f t="array" ref="T153">IF(YEAR(T$16)=$D153, T$44-SUM(_xlfn._xlws.FILTER(T$63:T152,MOD(_xlfn.SEQUENCE(ROWS(T$63:T152)),5)=1)),ROUND(T$44/_xlfn.DAYS(T$16,S$16)*IF(YEAR(S$16+1)=$D153,_xlfn.DAYS(DATE($D153,12,31),S$16)+1,IF(AND(YEAR(S$16+1)&lt;$D153,$D153&lt;YEAR(T$16)),_xlfn.DAYS(DATE($D153,12,31),DATE($D153,1,1))+1,0)),0))</f>
        <v>0</v>
      </c>
      <c r="U153" s="116" cm="1">
        <f t="array" ref="U153">IF(YEAR(U$16)=$D153, U$44-SUM(_xlfn._xlws.FILTER(U$63:U152,MOD(_xlfn.SEQUENCE(ROWS(U$63:U152)),5)=1)),ROUND(U$44/_xlfn.DAYS(U$16,T$16)*IF(YEAR(T$16+1)=$D153,_xlfn.DAYS(DATE($D153,12,31),T$16)+1,IF(AND(YEAR(T$16+1)&lt;$D153,$D153&lt;YEAR(U$16)),_xlfn.DAYS(DATE($D153,12,31),DATE($D153,1,1))+1,0)),0))</f>
        <v>0</v>
      </c>
      <c r="V153" s="116" cm="1">
        <f t="array" ref="V153">IF(YEAR(V$16)=$D153, V$44-SUM(_xlfn._xlws.FILTER(V$63:V152,MOD(_xlfn.SEQUENCE(ROWS(V$63:V152)),5)=1)),ROUND(V$44/_xlfn.DAYS(V$16,U$16)*IF(YEAR(U$16+1)=$D153,_xlfn.DAYS(DATE($D153,12,31),U$16)+1,IF(AND(YEAR(U$16+1)&lt;$D153,$D153&lt;YEAR(V$16)),_xlfn.DAYS(DATE($D153,12,31),DATE($D153,1,1))+1,0)),0))</f>
        <v>9237</v>
      </c>
      <c r="W153" s="116" cm="1">
        <f t="array" ref="W153">IF(YEAR(W$16)=$D153, W$44-SUM(_xlfn._xlws.FILTER(W$63:W152,MOD(_xlfn.SEQUENCE(ROWS(W$63:W152)),5)=1)),ROUND(W$44/_xlfn.DAYS(W$16,V$16)*IF(YEAR(V$16+1)=$D153,_xlfn.DAYS(DATE($D153,12,31),V$16)+1,IF(AND(YEAR(V$16+1)&lt;$D153,$D153&lt;YEAR(W$16)),_xlfn.DAYS(DATE($D153,12,31),DATE($D153,1,1))+1,0)),0))</f>
        <v>3658</v>
      </c>
      <c r="X153" s="116" cm="1">
        <f t="array" ref="X153">IF(YEAR(X$16)=$D153, X$44-SUM(_xlfn._xlws.FILTER(X$63:X152,MOD(_xlfn.SEQUENCE(ROWS(X$63:X152)),5)=1)),ROUND(X$44/_xlfn.DAYS(X$16,W$16)*IF(YEAR(W$16+1)=$D153,_xlfn.DAYS(DATE($D153,12,31),W$16)+1,IF(AND(YEAR(W$16+1)&lt;$D153,$D153&lt;YEAR(X$16)),_xlfn.DAYS(DATE($D153,12,31),DATE($D153,1,1))+1,0)),0))</f>
        <v>0</v>
      </c>
    </row>
    <row r="154" spans="1:24" ht="17" hidden="1" outlineLevel="1" x14ac:dyDescent="0.25">
      <c r="A154" s="5">
        <v>28</v>
      </c>
      <c r="B154" s="129" t="s">
        <v>164</v>
      </c>
      <c r="C154" s="114" t="s">
        <v>165</v>
      </c>
      <c r="D154" s="115">
        <f t="shared" si="75"/>
        <v>2038</v>
      </c>
      <c r="E154" s="116" cm="1">
        <f t="array" ref="E154">IF(YEAR(E$16)=$D154, E$46-SUM(_xlfn._xlws.FILTER(E$63:E153,MOD(_xlfn.SEQUENCE(ROWS(E$63:E153)),5)=2)),ROUND(E$46/_xlfn.DAYS(E$16,D$16)*IF(YEAR(D$16+1)=$D154,_xlfn.DAYS(DATE($D154,12,31),D$16)+1,IF(AND(YEAR(D$16+1)&lt;$D154,$D154&lt;YEAR(E$16)),_xlfn.DAYS(DATE($D154,12,31),DATE($D154,1,1))+1,0)),0))</f>
        <v>0</v>
      </c>
      <c r="F154" s="116" cm="1">
        <f t="array" ref="F154">IF(YEAR(F$16)=$D154, F$46-SUM(_xlfn._xlws.FILTER(F$63:F153,MOD(_xlfn.SEQUENCE(ROWS(F$63:F153)),5)=2)),ROUND(F$46/_xlfn.DAYS(F$16,E$16)*IF(YEAR(E$16+1)=$D154,_xlfn.DAYS(DATE($D154,12,31),E$16)+1,IF(AND(YEAR(E$16+1)&lt;$D154,$D154&lt;YEAR(F$16)),_xlfn.DAYS(DATE($D154,12,31),DATE($D154,1,1))+1,0)),0))</f>
        <v>0</v>
      </c>
      <c r="G154" s="116" cm="1">
        <f t="array" ref="G154">IF(YEAR(G$16)=$D154, G$46-SUM(_xlfn._xlws.FILTER(G$63:G153,MOD(_xlfn.SEQUENCE(ROWS(G$63:G153)),5)=2)),ROUND(G$46/_xlfn.DAYS(G$16,F$16)*IF(YEAR(F$16+1)=$D154,_xlfn.DAYS(DATE($D154,12,31),F$16)+1,IF(AND(YEAR(F$16+1)&lt;$D154,$D154&lt;YEAR(G$16)),_xlfn.DAYS(DATE($D154,12,31),DATE($D154,1,1))+1,0)),0))</f>
        <v>0</v>
      </c>
      <c r="H154" s="116" cm="1">
        <f t="array" ref="H154">IF(YEAR(H$16)=$D154, H$46-SUM(_xlfn._xlws.FILTER(H$63:H153,MOD(_xlfn.SEQUENCE(ROWS(H$63:H153)),5)=2)),ROUND(H$46/_xlfn.DAYS(H$16,G$16)*IF(YEAR(G$16+1)=$D154,_xlfn.DAYS(DATE($D154,12,31),G$16)+1,IF(AND(YEAR(G$16+1)&lt;$D154,$D154&lt;YEAR(H$16)),_xlfn.DAYS(DATE($D154,12,31),DATE($D154,1,1))+1,0)),0))</f>
        <v>0</v>
      </c>
      <c r="I154" s="116" cm="1">
        <f t="array" ref="I154">IF(YEAR(I$16)=$D154, I$46-SUM(_xlfn._xlws.FILTER(I$63:I153,MOD(_xlfn.SEQUENCE(ROWS(I$63:I153)),5)=2)),ROUND(I$46/_xlfn.DAYS(I$16,H$16)*IF(YEAR(H$16+1)=$D154,_xlfn.DAYS(DATE($D154,12,31),H$16)+1,IF(AND(YEAR(H$16+1)&lt;$D154,$D154&lt;YEAR(I$16)),_xlfn.DAYS(DATE($D154,12,31),DATE($D154,1,1))+1,0)),0))</f>
        <v>0</v>
      </c>
      <c r="J154" s="116" cm="1">
        <f t="array" ref="J154">IF(YEAR(J$16)=$D154, J$46-SUM(_xlfn._xlws.FILTER(J$63:J153,MOD(_xlfn.SEQUENCE(ROWS(J$63:J153)),5)=2)),ROUND(J$46/_xlfn.DAYS(J$16,I$16)*IF(YEAR(I$16+1)=$D154,_xlfn.DAYS(DATE($D154,12,31),I$16)+1,IF(AND(YEAR(I$16+1)&lt;$D154,$D154&lt;YEAR(J$16)),_xlfn.DAYS(DATE($D154,12,31),DATE($D154,1,1))+1,0)),0))</f>
        <v>0</v>
      </c>
      <c r="K154" s="116" cm="1">
        <f t="array" ref="K154">IF(YEAR(K$16)=$D154, K$46-SUM(_xlfn._xlws.FILTER(K$63:K153,MOD(_xlfn.SEQUENCE(ROWS(K$63:K153)),5)=2)),ROUND(K$46/_xlfn.DAYS(K$16,J$16)*IF(YEAR(J$16+1)=$D154,_xlfn.DAYS(DATE($D154,12,31),J$16)+1,IF(AND(YEAR(J$16+1)&lt;$D154,$D154&lt;YEAR(K$16)),_xlfn.DAYS(DATE($D154,12,31),DATE($D154,1,1))+1,0)),0))</f>
        <v>0</v>
      </c>
      <c r="L154" s="116" cm="1">
        <f t="array" ref="L154">IF(YEAR(L$16)=$D154, L$46-SUM(_xlfn._xlws.FILTER(L$63:L153,MOD(_xlfn.SEQUENCE(ROWS(L$63:L153)),5)=2)),ROUND(L$46/_xlfn.DAYS(L$16,K$16)*IF(YEAR(K$16+1)=$D154,_xlfn.DAYS(DATE($D154,12,31),K$16)+1,IF(AND(YEAR(K$16+1)&lt;$D154,$D154&lt;YEAR(L$16)),_xlfn.DAYS(DATE($D154,12,31),DATE($D154,1,1))+1,0)),0))</f>
        <v>0</v>
      </c>
      <c r="M154" s="116" cm="1">
        <f t="array" ref="M154">IF(YEAR(M$16)=$D154, M$46-SUM(_xlfn._xlws.FILTER(M$63:M153,MOD(_xlfn.SEQUENCE(ROWS(M$63:M153)),5)=2)),ROUND(M$46/_xlfn.DAYS(M$16,L$16)*IF(YEAR(L$16+1)=$D154,_xlfn.DAYS(DATE($D154,12,31),L$16)+1,IF(AND(YEAR(L$16+1)&lt;$D154,$D154&lt;YEAR(M$16)),_xlfn.DAYS(DATE($D154,12,31),DATE($D154,1,1))+1,0)),0))</f>
        <v>0</v>
      </c>
      <c r="N154" s="116" cm="1">
        <f t="array" ref="N154">IF(YEAR(N$16)=$D154, N$46-SUM(_xlfn._xlws.FILTER(N$63:N153,MOD(_xlfn.SEQUENCE(ROWS(N$63:N153)),5)=2)),ROUND(N$46/_xlfn.DAYS(N$16,M$16)*IF(YEAR(M$16+1)=$D154,_xlfn.DAYS(DATE($D154,12,31),M$16)+1,IF(AND(YEAR(M$16+1)&lt;$D154,$D154&lt;YEAR(N$16)),_xlfn.DAYS(DATE($D154,12,31),DATE($D154,1,1))+1,0)),0))</f>
        <v>0</v>
      </c>
      <c r="O154" s="116" cm="1">
        <f t="array" ref="O154">IF(YEAR(O$16)=$D154, O$46-SUM(_xlfn._xlws.FILTER(O$63:O153,MOD(_xlfn.SEQUENCE(ROWS(O$63:O153)),5)=2)),ROUND(O$46/_xlfn.DAYS(O$16,N$16)*IF(YEAR(N$16+1)=$D154,_xlfn.DAYS(DATE($D154,12,31),N$16)+1,IF(AND(YEAR(N$16+1)&lt;$D154,$D154&lt;YEAR(O$16)),_xlfn.DAYS(DATE($D154,12,31),DATE($D154,1,1))+1,0)),0))</f>
        <v>0</v>
      </c>
      <c r="P154" s="116" cm="1">
        <f t="array" ref="P154">IF(YEAR(P$16)=$D154, P$46-SUM(_xlfn._xlws.FILTER(P$63:P153,MOD(_xlfn.SEQUENCE(ROWS(P$63:P153)),5)=2)),ROUND(P$46/_xlfn.DAYS(P$16,O$16)*IF(YEAR(O$16+1)=$D154,_xlfn.DAYS(DATE($D154,12,31),O$16)+1,IF(AND(YEAR(O$16+1)&lt;$D154,$D154&lt;YEAR(P$16)),_xlfn.DAYS(DATE($D154,12,31),DATE($D154,1,1))+1,0)),0))</f>
        <v>0</v>
      </c>
      <c r="Q154" s="116" cm="1">
        <f t="array" ref="Q154">IF(YEAR(Q$16)=$D154, Q$46-SUM(_xlfn._xlws.FILTER(Q$63:Q153,MOD(_xlfn.SEQUENCE(ROWS(Q$63:Q153)),5)=2)),ROUND(Q$46/_xlfn.DAYS(Q$16,P$16)*IF(YEAR(P$16+1)=$D154,_xlfn.DAYS(DATE($D154,12,31),P$16)+1,IF(AND(YEAR(P$16+1)&lt;$D154,$D154&lt;YEAR(Q$16)),_xlfn.DAYS(DATE($D154,12,31),DATE($D154,1,1))+1,0)),0))</f>
        <v>0</v>
      </c>
      <c r="R154" s="116" cm="1">
        <f t="array" ref="R154">IF(YEAR(R$16)=$D154, R$46-SUM(_xlfn._xlws.FILTER(R$63:R153,MOD(_xlfn.SEQUENCE(ROWS(R$63:R153)),5)=2)),ROUND(R$46/_xlfn.DAYS(R$16,Q$16)*IF(YEAR(Q$16+1)=$D154,_xlfn.DAYS(DATE($D154,12,31),Q$16)+1,IF(AND(YEAR(Q$16+1)&lt;$D154,$D154&lt;YEAR(R$16)),_xlfn.DAYS(DATE($D154,12,31),DATE($D154,1,1))+1,0)),0))</f>
        <v>0</v>
      </c>
      <c r="S154" s="116" cm="1">
        <f t="array" ref="S154">IF(YEAR(S$16)=$D154, S$46-SUM(_xlfn._xlws.FILTER(S$63:S153,MOD(_xlfn.SEQUENCE(ROWS(S$63:S153)),5)=2)),ROUND(S$46/_xlfn.DAYS(S$16,R$16)*IF(YEAR(R$16+1)=$D154,_xlfn.DAYS(DATE($D154,12,31),R$16)+1,IF(AND(YEAR(R$16+1)&lt;$D154,$D154&lt;YEAR(S$16)),_xlfn.DAYS(DATE($D154,12,31),DATE($D154,1,1))+1,0)),0))</f>
        <v>0</v>
      </c>
      <c r="T154" s="116" cm="1">
        <f t="array" ref="T154">IF(YEAR(T$16)=$D154, T$46-SUM(_xlfn._xlws.FILTER(T$63:T153,MOD(_xlfn.SEQUENCE(ROWS(T$63:T153)),5)=2)),ROUND(T$46/_xlfn.DAYS(T$16,S$16)*IF(YEAR(S$16+1)=$D154,_xlfn.DAYS(DATE($D154,12,31),S$16)+1,IF(AND(YEAR(S$16+1)&lt;$D154,$D154&lt;YEAR(T$16)),_xlfn.DAYS(DATE($D154,12,31),DATE($D154,1,1))+1,0)),0))</f>
        <v>0</v>
      </c>
      <c r="U154" s="116" cm="1">
        <f t="array" ref="U154">IF(YEAR(U$16)=$D154, U$46-SUM(_xlfn._xlws.FILTER(U$63:U153,MOD(_xlfn.SEQUENCE(ROWS(U$63:U153)),5)=2)),ROUND(U$46/_xlfn.DAYS(U$16,T$16)*IF(YEAR(T$16+1)=$D154,_xlfn.DAYS(DATE($D154,12,31),T$16)+1,IF(AND(YEAR(T$16+1)&lt;$D154,$D154&lt;YEAR(U$16)),_xlfn.DAYS(DATE($D154,12,31),DATE($D154,1,1))+1,0)),0))</f>
        <v>0</v>
      </c>
      <c r="V154" s="116" cm="1">
        <f t="array" ref="V154">IF(YEAR(V$16)=$D154, V$46-SUM(_xlfn._xlws.FILTER(V$63:V153,MOD(_xlfn.SEQUENCE(ROWS(V$63:V153)),5)=2)),ROUND(V$46/_xlfn.DAYS(V$16,U$16)*IF(YEAR(U$16+1)=$D154,_xlfn.DAYS(DATE($D154,12,31),U$16)+1,IF(AND(YEAR(U$16+1)&lt;$D154,$D154&lt;YEAR(V$16)),_xlfn.DAYS(DATE($D154,12,31),DATE($D154,1,1))+1,0)),0))</f>
        <v>1386</v>
      </c>
      <c r="W154" s="116" cm="1">
        <f t="array" ref="W154">IF(YEAR(W$16)=$D154, W$46-SUM(_xlfn._xlws.FILTER(W$63:W153,MOD(_xlfn.SEQUENCE(ROWS(W$63:W153)),5)=2)),ROUND(W$46/_xlfn.DAYS(W$16,V$16)*IF(YEAR(V$16+1)=$D154,_xlfn.DAYS(DATE($D154,12,31),V$16)+1,IF(AND(YEAR(V$16+1)&lt;$D154,$D154&lt;YEAR(W$16)),_xlfn.DAYS(DATE($D154,12,31),DATE($D154,1,1))+1,0)),0))</f>
        <v>549</v>
      </c>
      <c r="X154" s="116" cm="1">
        <f t="array" ref="X154">IF(YEAR(X$16)=$D154, X$46-SUM(_xlfn._xlws.FILTER(X$63:X153,MOD(_xlfn.SEQUENCE(ROWS(X$63:X153)),5)=2)),ROUND(X$46/_xlfn.DAYS(X$16,W$16)*IF(YEAR(W$16+1)=$D154,_xlfn.DAYS(DATE($D154,12,31),W$16)+1,IF(AND(YEAR(W$16+1)&lt;$D154,$D154&lt;YEAR(X$16)),_xlfn.DAYS(DATE($D154,12,31),DATE($D154,1,1))+1,0)),0))</f>
        <v>0</v>
      </c>
    </row>
    <row r="155" spans="1:24" ht="17" hidden="1" outlineLevel="1" x14ac:dyDescent="0.25">
      <c r="A155" s="5">
        <v>29</v>
      </c>
      <c r="B155" s="129" t="s">
        <v>166</v>
      </c>
      <c r="C155" s="114" t="s">
        <v>167</v>
      </c>
      <c r="D155" s="115">
        <f t="shared" si="75"/>
        <v>2038</v>
      </c>
      <c r="E155" s="116">
        <f>E153-E154</f>
        <v>0</v>
      </c>
      <c r="F155" s="116">
        <f t="shared" ref="F155:X155" si="80">F153-F154</f>
        <v>0</v>
      </c>
      <c r="G155" s="116">
        <f t="shared" si="80"/>
        <v>0</v>
      </c>
      <c r="H155" s="116">
        <f t="shared" si="80"/>
        <v>0</v>
      </c>
      <c r="I155" s="116">
        <f t="shared" si="80"/>
        <v>0</v>
      </c>
      <c r="J155" s="116">
        <f t="shared" si="80"/>
        <v>0</v>
      </c>
      <c r="K155" s="116">
        <f t="shared" si="80"/>
        <v>0</v>
      </c>
      <c r="L155" s="116">
        <f t="shared" si="80"/>
        <v>0</v>
      </c>
      <c r="M155" s="116">
        <f t="shared" si="80"/>
        <v>0</v>
      </c>
      <c r="N155" s="116">
        <f t="shared" si="80"/>
        <v>0</v>
      </c>
      <c r="O155" s="116">
        <f t="shared" si="80"/>
        <v>0</v>
      </c>
      <c r="P155" s="116">
        <f t="shared" si="80"/>
        <v>0</v>
      </c>
      <c r="Q155" s="116">
        <f t="shared" si="80"/>
        <v>0</v>
      </c>
      <c r="R155" s="116">
        <f t="shared" si="80"/>
        <v>0</v>
      </c>
      <c r="S155" s="116">
        <f t="shared" si="80"/>
        <v>0</v>
      </c>
      <c r="T155" s="116">
        <f t="shared" si="80"/>
        <v>0</v>
      </c>
      <c r="U155" s="116">
        <f t="shared" si="80"/>
        <v>0</v>
      </c>
      <c r="V155" s="116">
        <f t="shared" si="80"/>
        <v>7851</v>
      </c>
      <c r="W155" s="116">
        <f t="shared" si="80"/>
        <v>3109</v>
      </c>
      <c r="X155" s="116">
        <f t="shared" si="80"/>
        <v>0</v>
      </c>
    </row>
    <row r="156" spans="1:24" ht="17" hidden="1" outlineLevel="1" x14ac:dyDescent="0.25">
      <c r="A156" s="5">
        <v>31</v>
      </c>
      <c r="B156" s="129" t="s">
        <v>168</v>
      </c>
      <c r="C156" s="114" t="s">
        <v>169</v>
      </c>
      <c r="D156" s="115">
        <f t="shared" si="75"/>
        <v>2038</v>
      </c>
      <c r="E156" s="116" cm="1">
        <f t="array" ref="E156">IF(YEAR(E$16)=$D156, E$59-SUM(_xlfn._xlws.FILTER(E$63:E155,MOD(_xlfn.SEQUENCE(ROWS(E$63:E155)),5)=4)),ROUND(E$59/_xlfn.DAYS(E$16,D$16)*IF(YEAR(D$16+1)=$D156,_xlfn.DAYS(DATE($D156,12,31),D$16)+1,IF(AND(YEAR(D$16+1)&lt;$D156,$D156&lt;YEAR(E$16)),_xlfn.DAYS(DATE($D156,12,31),DATE($D156,1,1))+1,0)),0))</f>
        <v>0</v>
      </c>
      <c r="F156" s="116" cm="1">
        <f t="array" ref="F156">IF(YEAR(F$16)=$D156, F$59-SUM(_xlfn._xlws.FILTER(F$63:F155,MOD(_xlfn.SEQUENCE(ROWS(F$63:F155)),5)=4)),ROUND(F$59/_xlfn.DAYS(F$16,E$16)*IF(YEAR(E$16+1)=$D156,_xlfn.DAYS(DATE($D156,12,31),E$16)+1,IF(AND(YEAR(E$16+1)&lt;$D156,$D156&lt;YEAR(F$16)),_xlfn.DAYS(DATE($D156,12,31),DATE($D156,1,1))+1,0)),0))</f>
        <v>0</v>
      </c>
      <c r="G156" s="116" cm="1">
        <f t="array" ref="G156">IF(YEAR(G$16)=$D156, G$59-SUM(_xlfn._xlws.FILTER(G$63:G155,MOD(_xlfn.SEQUENCE(ROWS(G$63:G155)),5)=4)),ROUND(G$59/_xlfn.DAYS(G$16,F$16)*IF(YEAR(F$16+1)=$D156,_xlfn.DAYS(DATE($D156,12,31),F$16)+1,IF(AND(YEAR(F$16+1)&lt;$D156,$D156&lt;YEAR(G$16)),_xlfn.DAYS(DATE($D156,12,31),DATE($D156,1,1))+1,0)),0))</f>
        <v>0</v>
      </c>
      <c r="H156" s="116" cm="1">
        <f t="array" ref="H156">IF(YEAR(H$16)=$D156, H$59-SUM(_xlfn._xlws.FILTER(H$63:H155,MOD(_xlfn.SEQUENCE(ROWS(H$63:H155)),5)=4)),ROUND(H$59/_xlfn.DAYS(H$16,G$16)*IF(YEAR(G$16+1)=$D156,_xlfn.DAYS(DATE($D156,12,31),G$16)+1,IF(AND(YEAR(G$16+1)&lt;$D156,$D156&lt;YEAR(H$16)),_xlfn.DAYS(DATE($D156,12,31),DATE($D156,1,1))+1,0)),0))</f>
        <v>0</v>
      </c>
      <c r="I156" s="116" cm="1">
        <f t="array" ref="I156">IF(YEAR(I$16)=$D156, I$59-SUM(_xlfn._xlws.FILTER(I$63:I155,MOD(_xlfn.SEQUENCE(ROWS(I$63:I155)),5)=4)),ROUND(I$59/_xlfn.DAYS(I$16,H$16)*IF(YEAR(H$16+1)=$D156,_xlfn.DAYS(DATE($D156,12,31),H$16)+1,IF(AND(YEAR(H$16+1)&lt;$D156,$D156&lt;YEAR(I$16)),_xlfn.DAYS(DATE($D156,12,31),DATE($D156,1,1))+1,0)),0))</f>
        <v>0</v>
      </c>
      <c r="J156" s="116" cm="1">
        <f t="array" ref="J156">IF(YEAR(J$16)=$D156, J$59-SUM(_xlfn._xlws.FILTER(J$63:J155,MOD(_xlfn.SEQUENCE(ROWS(J$63:J155)),5)=4)),ROUND(J$59/_xlfn.DAYS(J$16,I$16)*IF(YEAR(I$16+1)=$D156,_xlfn.DAYS(DATE($D156,12,31),I$16)+1,IF(AND(YEAR(I$16+1)&lt;$D156,$D156&lt;YEAR(J$16)),_xlfn.DAYS(DATE($D156,12,31),DATE($D156,1,1))+1,0)),0))</f>
        <v>0</v>
      </c>
      <c r="K156" s="116" cm="1">
        <f t="array" ref="K156">IF(YEAR(K$16)=$D156, K$59-SUM(_xlfn._xlws.FILTER(K$63:K155,MOD(_xlfn.SEQUENCE(ROWS(K$63:K155)),5)=4)),ROUND(K$59/_xlfn.DAYS(K$16,J$16)*IF(YEAR(J$16+1)=$D156,_xlfn.DAYS(DATE($D156,12,31),J$16)+1,IF(AND(YEAR(J$16+1)&lt;$D156,$D156&lt;YEAR(K$16)),_xlfn.DAYS(DATE($D156,12,31),DATE($D156,1,1))+1,0)),0))</f>
        <v>0</v>
      </c>
      <c r="L156" s="116" cm="1">
        <f t="array" ref="L156">IF(YEAR(L$16)=$D156, L$59-SUM(_xlfn._xlws.FILTER(L$63:L155,MOD(_xlfn.SEQUENCE(ROWS(L$63:L155)),5)=4)),ROUND(L$59/_xlfn.DAYS(L$16,K$16)*IF(YEAR(K$16+1)=$D156,_xlfn.DAYS(DATE($D156,12,31),K$16)+1,IF(AND(YEAR(K$16+1)&lt;$D156,$D156&lt;YEAR(L$16)),_xlfn.DAYS(DATE($D156,12,31),DATE($D156,1,1))+1,0)),0))</f>
        <v>0</v>
      </c>
      <c r="M156" s="116" cm="1">
        <f t="array" ref="M156">IF(YEAR(M$16)=$D156, M$59-SUM(_xlfn._xlws.FILTER(M$63:M155,MOD(_xlfn.SEQUENCE(ROWS(M$63:M155)),5)=4)),ROUND(M$59/_xlfn.DAYS(M$16,L$16)*IF(YEAR(L$16+1)=$D156,_xlfn.DAYS(DATE($D156,12,31),L$16)+1,IF(AND(YEAR(L$16+1)&lt;$D156,$D156&lt;YEAR(M$16)),_xlfn.DAYS(DATE($D156,12,31),DATE($D156,1,1))+1,0)),0))</f>
        <v>0</v>
      </c>
      <c r="N156" s="116" cm="1">
        <f t="array" ref="N156">IF(YEAR(N$16)=$D156, N$59-SUM(_xlfn._xlws.FILTER(N$63:N155,MOD(_xlfn.SEQUENCE(ROWS(N$63:N155)),5)=4)),ROUND(N$59/_xlfn.DAYS(N$16,M$16)*IF(YEAR(M$16+1)=$D156,_xlfn.DAYS(DATE($D156,12,31),M$16)+1,IF(AND(YEAR(M$16+1)&lt;$D156,$D156&lt;YEAR(N$16)),_xlfn.DAYS(DATE($D156,12,31),DATE($D156,1,1))+1,0)),0))</f>
        <v>0</v>
      </c>
      <c r="O156" s="116" cm="1">
        <f t="array" ref="O156">IF(YEAR(O$16)=$D156, O$59-SUM(_xlfn._xlws.FILTER(O$63:O155,MOD(_xlfn.SEQUENCE(ROWS(O$63:O155)),5)=4)),ROUND(O$59/_xlfn.DAYS(O$16,N$16)*IF(YEAR(N$16+1)=$D156,_xlfn.DAYS(DATE($D156,12,31),N$16)+1,IF(AND(YEAR(N$16+1)&lt;$D156,$D156&lt;YEAR(O$16)),_xlfn.DAYS(DATE($D156,12,31),DATE($D156,1,1))+1,0)),0))</f>
        <v>0</v>
      </c>
      <c r="P156" s="116" cm="1">
        <f t="array" ref="P156">IF(YEAR(P$16)=$D156, P$59-SUM(_xlfn._xlws.FILTER(P$63:P155,MOD(_xlfn.SEQUENCE(ROWS(P$63:P155)),5)=4)),ROUND(P$59/_xlfn.DAYS(P$16,O$16)*IF(YEAR(O$16+1)=$D156,_xlfn.DAYS(DATE($D156,12,31),O$16)+1,IF(AND(YEAR(O$16+1)&lt;$D156,$D156&lt;YEAR(P$16)),_xlfn.DAYS(DATE($D156,12,31),DATE($D156,1,1))+1,0)),0))</f>
        <v>0</v>
      </c>
      <c r="Q156" s="116" cm="1">
        <f t="array" ref="Q156">IF(YEAR(Q$16)=$D156, Q$59-SUM(_xlfn._xlws.FILTER(Q$63:Q155,MOD(_xlfn.SEQUENCE(ROWS(Q$63:Q155)),5)=4)),ROUND(Q$59/_xlfn.DAYS(Q$16,P$16)*IF(YEAR(P$16+1)=$D156,_xlfn.DAYS(DATE($D156,12,31),P$16)+1,IF(AND(YEAR(P$16+1)&lt;$D156,$D156&lt;YEAR(Q$16)),_xlfn.DAYS(DATE($D156,12,31),DATE($D156,1,1))+1,0)),0))</f>
        <v>0</v>
      </c>
      <c r="R156" s="116" cm="1">
        <f t="array" ref="R156">IF(YEAR(R$16)=$D156, R$59-SUM(_xlfn._xlws.FILTER(R$63:R155,MOD(_xlfn.SEQUENCE(ROWS(R$63:R155)),5)=4)),ROUND(R$59/_xlfn.DAYS(R$16,Q$16)*IF(YEAR(Q$16+1)=$D156,_xlfn.DAYS(DATE($D156,12,31),Q$16)+1,IF(AND(YEAR(Q$16+1)&lt;$D156,$D156&lt;YEAR(R$16)),_xlfn.DAYS(DATE($D156,12,31),DATE($D156,1,1))+1,0)),0))</f>
        <v>0</v>
      </c>
      <c r="S156" s="116" cm="1">
        <f t="array" ref="S156">IF(YEAR(S$16)=$D156, S$59-SUM(_xlfn._xlws.FILTER(S$63:S155,MOD(_xlfn.SEQUENCE(ROWS(S$63:S155)),5)=4)),ROUND(S$59/_xlfn.DAYS(S$16,R$16)*IF(YEAR(R$16+1)=$D156,_xlfn.DAYS(DATE($D156,12,31),R$16)+1,IF(AND(YEAR(R$16+1)&lt;$D156,$D156&lt;YEAR(S$16)),_xlfn.DAYS(DATE($D156,12,31),DATE($D156,1,1))+1,0)),0))</f>
        <v>0</v>
      </c>
      <c r="T156" s="116" cm="1">
        <f t="array" ref="T156">IF(YEAR(T$16)=$D156, T$59-SUM(_xlfn._xlws.FILTER(T$63:T155,MOD(_xlfn.SEQUENCE(ROWS(T$63:T155)),5)=4)),ROUND(T$59/_xlfn.DAYS(T$16,S$16)*IF(YEAR(S$16+1)=$D156,_xlfn.DAYS(DATE($D156,12,31),S$16)+1,IF(AND(YEAR(S$16+1)&lt;$D156,$D156&lt;YEAR(T$16)),_xlfn.DAYS(DATE($D156,12,31),DATE($D156,1,1))+1,0)),0))</f>
        <v>0</v>
      </c>
      <c r="U156" s="116" cm="1">
        <f t="array" ref="U156">IF(YEAR(U$16)=$D156, U$59-SUM(_xlfn._xlws.FILTER(U$63:U155,MOD(_xlfn.SEQUENCE(ROWS(U$63:U155)),5)=4)),ROUND(U$59/_xlfn.DAYS(U$16,T$16)*IF(YEAR(T$16+1)=$D156,_xlfn.DAYS(DATE($D156,12,31),T$16)+1,IF(AND(YEAR(T$16+1)&lt;$D156,$D156&lt;YEAR(U$16)),_xlfn.DAYS(DATE($D156,12,31),DATE($D156,1,1))+1,0)),0))</f>
        <v>0</v>
      </c>
      <c r="V156" s="116" cm="1">
        <f t="array" ref="V156">IF(YEAR(V$16)=$D156, V$59-SUM(_xlfn._xlws.FILTER(V$63:V155,MOD(_xlfn.SEQUENCE(ROWS(V$63:V155)),5)=4)),ROUND(V$59/_xlfn.DAYS(V$16,U$16)*IF(YEAR(U$16+1)=$D156,_xlfn.DAYS(DATE($D156,12,31),U$16)+1,IF(AND(YEAR(U$16+1)&lt;$D156,$D156&lt;YEAR(V$16)),_xlfn.DAYS(DATE($D156,12,31),DATE($D156,1,1))+1,0)),0))</f>
        <v>9237</v>
      </c>
      <c r="W156" s="116" cm="1">
        <f t="array" ref="W156">IF(YEAR(W$16)=$D156, W$59-SUM(_xlfn._xlws.FILTER(W$63:W155,MOD(_xlfn.SEQUENCE(ROWS(W$63:W155)),5)=4)),ROUND(W$59/_xlfn.DAYS(W$16,V$16)*IF(YEAR(V$16+1)=$D156,_xlfn.DAYS(DATE($D156,12,31),V$16)+1,IF(AND(YEAR(V$16+1)&lt;$D156,$D156&lt;YEAR(W$16)),_xlfn.DAYS(DATE($D156,12,31),DATE($D156,1,1))+1,0)),0))</f>
        <v>3658</v>
      </c>
      <c r="X156" s="116" cm="1">
        <f t="array" ref="X156">IF(YEAR(X$16)=$D156, X$59-SUM(_xlfn._xlws.FILTER(X$63:X155,MOD(_xlfn.SEQUENCE(ROWS(X$63:X155)),5)=4)),ROUND(X$59/_xlfn.DAYS(X$16,W$16)*IF(YEAR(W$16+1)=$D156,_xlfn.DAYS(DATE($D156,12,31),W$16)+1,IF(AND(YEAR(W$16+1)&lt;$D156,$D156&lt;YEAR(X$16)),_xlfn.DAYS(DATE($D156,12,31),DATE($D156,1,1))+1,0)),0))</f>
        <v>0</v>
      </c>
    </row>
    <row r="157" spans="1:24" ht="17" hidden="1" outlineLevel="1" x14ac:dyDescent="0.25">
      <c r="A157" s="5">
        <v>33</v>
      </c>
      <c r="B157" s="129" t="s">
        <v>170</v>
      </c>
      <c r="C157" s="117" t="s">
        <v>171</v>
      </c>
      <c r="D157" s="118">
        <f t="shared" si="75"/>
        <v>2038</v>
      </c>
      <c r="E157" s="119">
        <f>E153-E156</f>
        <v>0</v>
      </c>
      <c r="F157" s="119">
        <f t="shared" ref="F157:X157" si="81">F153-F156</f>
        <v>0</v>
      </c>
      <c r="G157" s="119">
        <f t="shared" si="81"/>
        <v>0</v>
      </c>
      <c r="H157" s="119">
        <f t="shared" si="81"/>
        <v>0</v>
      </c>
      <c r="I157" s="119">
        <f t="shared" si="81"/>
        <v>0</v>
      </c>
      <c r="J157" s="119">
        <f t="shared" si="81"/>
        <v>0</v>
      </c>
      <c r="K157" s="119">
        <f t="shared" si="81"/>
        <v>0</v>
      </c>
      <c r="L157" s="119">
        <f t="shared" si="81"/>
        <v>0</v>
      </c>
      <c r="M157" s="119">
        <f t="shared" si="81"/>
        <v>0</v>
      </c>
      <c r="N157" s="119">
        <f t="shared" si="81"/>
        <v>0</v>
      </c>
      <c r="O157" s="119">
        <f t="shared" si="81"/>
        <v>0</v>
      </c>
      <c r="P157" s="119">
        <f t="shared" si="81"/>
        <v>0</v>
      </c>
      <c r="Q157" s="119">
        <f t="shared" si="81"/>
        <v>0</v>
      </c>
      <c r="R157" s="119">
        <f t="shared" si="81"/>
        <v>0</v>
      </c>
      <c r="S157" s="119">
        <f t="shared" si="81"/>
        <v>0</v>
      </c>
      <c r="T157" s="119">
        <f t="shared" si="81"/>
        <v>0</v>
      </c>
      <c r="U157" s="119">
        <f t="shared" si="81"/>
        <v>0</v>
      </c>
      <c r="V157" s="119">
        <f t="shared" si="81"/>
        <v>0</v>
      </c>
      <c r="W157" s="119">
        <f t="shared" si="81"/>
        <v>0</v>
      </c>
      <c r="X157" s="119">
        <f t="shared" si="81"/>
        <v>0</v>
      </c>
    </row>
    <row r="158" spans="1:24" ht="17" hidden="1" outlineLevel="1" x14ac:dyDescent="0.25">
      <c r="A158" s="5">
        <v>27</v>
      </c>
      <c r="B158" s="37" t="s">
        <v>162</v>
      </c>
      <c r="C158" s="120" t="s">
        <v>163</v>
      </c>
      <c r="D158" s="121">
        <f t="shared" si="75"/>
        <v>2039</v>
      </c>
      <c r="E158" s="122" cm="1">
        <f t="array" ref="E158">IF(YEAR(E$16)=$D158, E$44-SUM(_xlfn._xlws.FILTER(E$63:E157,MOD(_xlfn.SEQUENCE(ROWS(E$63:E157)),5)=1)),ROUND(E$44/_xlfn.DAYS(E$16,D$16)*IF(YEAR(D$16+1)=$D158,_xlfn.DAYS(DATE($D158,12,31),D$16)+1,IF(AND(YEAR(D$16+1)&lt;$D158,$D158&lt;YEAR(E$16)),_xlfn.DAYS(DATE($D158,12,31),DATE($D158,1,1))+1,0)),0))</f>
        <v>0</v>
      </c>
      <c r="F158" s="122" cm="1">
        <f t="array" ref="F158">IF(YEAR(F$16)=$D158, F$44-SUM(_xlfn._xlws.FILTER(F$63:F157,MOD(_xlfn.SEQUENCE(ROWS(F$63:F157)),5)=1)),ROUND(F$44/_xlfn.DAYS(F$16,E$16)*IF(YEAR(E$16+1)=$D158,_xlfn.DAYS(DATE($D158,12,31),E$16)+1,IF(AND(YEAR(E$16+1)&lt;$D158,$D158&lt;YEAR(F$16)),_xlfn.DAYS(DATE($D158,12,31),DATE($D158,1,1))+1,0)),0))</f>
        <v>0</v>
      </c>
      <c r="G158" s="122" cm="1">
        <f t="array" ref="G158">IF(YEAR(G$16)=$D158, G$44-SUM(_xlfn._xlws.FILTER(G$63:G157,MOD(_xlfn.SEQUENCE(ROWS(G$63:G157)),5)=1)),ROUND(G$44/_xlfn.DAYS(G$16,F$16)*IF(YEAR(F$16+1)=$D158,_xlfn.DAYS(DATE($D158,12,31),F$16)+1,IF(AND(YEAR(F$16+1)&lt;$D158,$D158&lt;YEAR(G$16)),_xlfn.DAYS(DATE($D158,12,31),DATE($D158,1,1))+1,0)),0))</f>
        <v>0</v>
      </c>
      <c r="H158" s="122" cm="1">
        <f t="array" ref="H158">IF(YEAR(H$16)=$D158, H$44-SUM(_xlfn._xlws.FILTER(H$63:H157,MOD(_xlfn.SEQUENCE(ROWS(H$63:H157)),5)=1)),ROUND(H$44/_xlfn.DAYS(H$16,G$16)*IF(YEAR(G$16+1)=$D158,_xlfn.DAYS(DATE($D158,12,31),G$16)+1,IF(AND(YEAR(G$16+1)&lt;$D158,$D158&lt;YEAR(H$16)),_xlfn.DAYS(DATE($D158,12,31),DATE($D158,1,1))+1,0)),0))</f>
        <v>0</v>
      </c>
      <c r="I158" s="122" cm="1">
        <f t="array" ref="I158">IF(YEAR(I$16)=$D158, I$44-SUM(_xlfn._xlws.FILTER(I$63:I157,MOD(_xlfn.SEQUENCE(ROWS(I$63:I157)),5)=1)),ROUND(I$44/_xlfn.DAYS(I$16,H$16)*IF(YEAR(H$16+1)=$D158,_xlfn.DAYS(DATE($D158,12,31),H$16)+1,IF(AND(YEAR(H$16+1)&lt;$D158,$D158&lt;YEAR(I$16)),_xlfn.DAYS(DATE($D158,12,31),DATE($D158,1,1))+1,0)),0))</f>
        <v>0</v>
      </c>
      <c r="J158" s="122" cm="1">
        <f t="array" ref="J158">IF(YEAR(J$16)=$D158, J$44-SUM(_xlfn._xlws.FILTER(J$63:J157,MOD(_xlfn.SEQUENCE(ROWS(J$63:J157)),5)=1)),ROUND(J$44/_xlfn.DAYS(J$16,I$16)*IF(YEAR(I$16+1)=$D158,_xlfn.DAYS(DATE($D158,12,31),I$16)+1,IF(AND(YEAR(I$16+1)&lt;$D158,$D158&lt;YEAR(J$16)),_xlfn.DAYS(DATE($D158,12,31),DATE($D158,1,1))+1,0)),0))</f>
        <v>0</v>
      </c>
      <c r="K158" s="122" cm="1">
        <f t="array" ref="K158">IF(YEAR(K$16)=$D158, K$44-SUM(_xlfn._xlws.FILTER(K$63:K157,MOD(_xlfn.SEQUENCE(ROWS(K$63:K157)),5)=1)),ROUND(K$44/_xlfn.DAYS(K$16,J$16)*IF(YEAR(J$16+1)=$D158,_xlfn.DAYS(DATE($D158,12,31),J$16)+1,IF(AND(YEAR(J$16+1)&lt;$D158,$D158&lt;YEAR(K$16)),_xlfn.DAYS(DATE($D158,12,31),DATE($D158,1,1))+1,0)),0))</f>
        <v>0</v>
      </c>
      <c r="L158" s="122" cm="1">
        <f t="array" ref="L158">IF(YEAR(L$16)=$D158, L$44-SUM(_xlfn._xlws.FILTER(L$63:L157,MOD(_xlfn.SEQUENCE(ROWS(L$63:L157)),5)=1)),ROUND(L$44/_xlfn.DAYS(L$16,K$16)*IF(YEAR(K$16+1)=$D158,_xlfn.DAYS(DATE($D158,12,31),K$16)+1,IF(AND(YEAR(K$16+1)&lt;$D158,$D158&lt;YEAR(L$16)),_xlfn.DAYS(DATE($D158,12,31),DATE($D158,1,1))+1,0)),0))</f>
        <v>0</v>
      </c>
      <c r="M158" s="122" cm="1">
        <f t="array" ref="M158">IF(YEAR(M$16)=$D158, M$44-SUM(_xlfn._xlws.FILTER(M$63:M157,MOD(_xlfn.SEQUENCE(ROWS(M$63:M157)),5)=1)),ROUND(M$44/_xlfn.DAYS(M$16,L$16)*IF(YEAR(L$16+1)=$D158,_xlfn.DAYS(DATE($D158,12,31),L$16)+1,IF(AND(YEAR(L$16+1)&lt;$D158,$D158&lt;YEAR(M$16)),_xlfn.DAYS(DATE($D158,12,31),DATE($D158,1,1))+1,0)),0))</f>
        <v>0</v>
      </c>
      <c r="N158" s="122" cm="1">
        <f t="array" ref="N158">IF(YEAR(N$16)=$D158, N$44-SUM(_xlfn._xlws.FILTER(N$63:N157,MOD(_xlfn.SEQUENCE(ROWS(N$63:N157)),5)=1)),ROUND(N$44/_xlfn.DAYS(N$16,M$16)*IF(YEAR(M$16+1)=$D158,_xlfn.DAYS(DATE($D158,12,31),M$16)+1,IF(AND(YEAR(M$16+1)&lt;$D158,$D158&lt;YEAR(N$16)),_xlfn.DAYS(DATE($D158,12,31),DATE($D158,1,1))+1,0)),0))</f>
        <v>0</v>
      </c>
      <c r="O158" s="122" cm="1">
        <f t="array" ref="O158">IF(YEAR(O$16)=$D158, O$44-SUM(_xlfn._xlws.FILTER(O$63:O157,MOD(_xlfn.SEQUENCE(ROWS(O$63:O157)),5)=1)),ROUND(O$44/_xlfn.DAYS(O$16,N$16)*IF(YEAR(N$16+1)=$D158,_xlfn.DAYS(DATE($D158,12,31),N$16)+1,IF(AND(YEAR(N$16+1)&lt;$D158,$D158&lt;YEAR(O$16)),_xlfn.DAYS(DATE($D158,12,31),DATE($D158,1,1))+1,0)),0))</f>
        <v>0</v>
      </c>
      <c r="P158" s="122" cm="1">
        <f t="array" ref="P158">IF(YEAR(P$16)=$D158, P$44-SUM(_xlfn._xlws.FILTER(P$63:P157,MOD(_xlfn.SEQUENCE(ROWS(P$63:P157)),5)=1)),ROUND(P$44/_xlfn.DAYS(P$16,O$16)*IF(YEAR(O$16+1)=$D158,_xlfn.DAYS(DATE($D158,12,31),O$16)+1,IF(AND(YEAR(O$16+1)&lt;$D158,$D158&lt;YEAR(P$16)),_xlfn.DAYS(DATE($D158,12,31),DATE($D158,1,1))+1,0)),0))</f>
        <v>0</v>
      </c>
      <c r="Q158" s="122" cm="1">
        <f t="array" ref="Q158">IF(YEAR(Q$16)=$D158, Q$44-SUM(_xlfn._xlws.FILTER(Q$63:Q157,MOD(_xlfn.SEQUENCE(ROWS(Q$63:Q157)),5)=1)),ROUND(Q$44/_xlfn.DAYS(Q$16,P$16)*IF(YEAR(P$16+1)=$D158,_xlfn.DAYS(DATE($D158,12,31),P$16)+1,IF(AND(YEAR(P$16+1)&lt;$D158,$D158&lt;YEAR(Q$16)),_xlfn.DAYS(DATE($D158,12,31),DATE($D158,1,1))+1,0)),0))</f>
        <v>0</v>
      </c>
      <c r="R158" s="122" cm="1">
        <f t="array" ref="R158">IF(YEAR(R$16)=$D158, R$44-SUM(_xlfn._xlws.FILTER(R$63:R157,MOD(_xlfn.SEQUENCE(ROWS(R$63:R157)),5)=1)),ROUND(R$44/_xlfn.DAYS(R$16,Q$16)*IF(YEAR(Q$16+1)=$D158,_xlfn.DAYS(DATE($D158,12,31),Q$16)+1,IF(AND(YEAR(Q$16+1)&lt;$D158,$D158&lt;YEAR(R$16)),_xlfn.DAYS(DATE($D158,12,31),DATE($D158,1,1))+1,0)),0))</f>
        <v>0</v>
      </c>
      <c r="S158" s="122" cm="1">
        <f t="array" ref="S158">IF(YEAR(S$16)=$D158, S$44-SUM(_xlfn._xlws.FILTER(S$63:S157,MOD(_xlfn.SEQUENCE(ROWS(S$63:S157)),5)=1)),ROUND(S$44/_xlfn.DAYS(S$16,R$16)*IF(YEAR(R$16+1)=$D158,_xlfn.DAYS(DATE($D158,12,31),R$16)+1,IF(AND(YEAR(R$16+1)&lt;$D158,$D158&lt;YEAR(S$16)),_xlfn.DAYS(DATE($D158,12,31),DATE($D158,1,1))+1,0)),0))</f>
        <v>0</v>
      </c>
      <c r="T158" s="122" cm="1">
        <f t="array" ref="T158">IF(YEAR(T$16)=$D158, T$44-SUM(_xlfn._xlws.FILTER(T$63:T157,MOD(_xlfn.SEQUENCE(ROWS(T$63:T157)),5)=1)),ROUND(T$44/_xlfn.DAYS(T$16,S$16)*IF(YEAR(S$16+1)=$D158,_xlfn.DAYS(DATE($D158,12,31),S$16)+1,IF(AND(YEAR(S$16+1)&lt;$D158,$D158&lt;YEAR(T$16)),_xlfn.DAYS(DATE($D158,12,31),DATE($D158,1,1))+1,0)),0))</f>
        <v>0</v>
      </c>
      <c r="U158" s="122" cm="1">
        <f t="array" ref="U158">IF(YEAR(U$16)=$D158, U$44-SUM(_xlfn._xlws.FILTER(U$63:U157,MOD(_xlfn.SEQUENCE(ROWS(U$63:U157)),5)=1)),ROUND(U$44/_xlfn.DAYS(U$16,T$16)*IF(YEAR(T$16+1)=$D158,_xlfn.DAYS(DATE($D158,12,31),T$16)+1,IF(AND(YEAR(T$16+1)&lt;$D158,$D158&lt;YEAR(U$16)),_xlfn.DAYS(DATE($D158,12,31),DATE($D158,1,1))+1,0)),0))</f>
        <v>0</v>
      </c>
      <c r="V158" s="122" cm="1">
        <f t="array" ref="V158">IF(YEAR(V$16)=$D158, V$44-SUM(_xlfn._xlws.FILTER(V$63:V157,MOD(_xlfn.SEQUENCE(ROWS(V$63:V157)),5)=1)),ROUND(V$44/_xlfn.DAYS(V$16,U$16)*IF(YEAR(U$16+1)=$D158,_xlfn.DAYS(DATE($D158,12,31),U$16)+1,IF(AND(YEAR(U$16+1)&lt;$D158,$D158&lt;YEAR(V$16)),_xlfn.DAYS(DATE($D158,12,31),DATE($D158,1,1))+1,0)),0))</f>
        <v>0</v>
      </c>
      <c r="W158" s="122" cm="1">
        <f t="array" ref="W158">IF(YEAR(W$16)=$D158, W$44-SUM(_xlfn._xlws.FILTER(W$63:W157,MOD(_xlfn.SEQUENCE(ROWS(W$63:W157)),5)=1)),ROUND(W$44/_xlfn.DAYS(W$16,V$16)*IF(YEAR(V$16+1)=$D158,_xlfn.DAYS(DATE($D158,12,31),V$16)+1,IF(AND(YEAR(V$16+1)&lt;$D158,$D158&lt;YEAR(W$16)),_xlfn.DAYS(DATE($D158,12,31),DATE($D158,1,1))+1,0)),0))</f>
        <v>8704</v>
      </c>
      <c r="X158" s="122" cm="1">
        <f t="array" ref="X158">IF(YEAR(X$16)=$D158, X$44-SUM(_xlfn._xlws.FILTER(X$63:X157,MOD(_xlfn.SEQUENCE(ROWS(X$63:X157)),5)=1)),ROUND(X$44/_xlfn.DAYS(X$16,W$16)*IF(YEAR(W$16+1)=$D158,_xlfn.DAYS(DATE($D158,12,31),W$16)+1,IF(AND(YEAR(W$16+1)&lt;$D158,$D158&lt;YEAR(X$16)),_xlfn.DAYS(DATE($D158,12,31),DATE($D158,1,1))+1,0)),0))</f>
        <v>3414</v>
      </c>
    </row>
    <row r="159" spans="1:24" ht="17" hidden="1" outlineLevel="1" x14ac:dyDescent="0.25">
      <c r="A159" s="5">
        <v>28</v>
      </c>
      <c r="B159" s="129" t="s">
        <v>164</v>
      </c>
      <c r="C159" s="120" t="s">
        <v>165</v>
      </c>
      <c r="D159" s="121">
        <f t="shared" si="75"/>
        <v>2039</v>
      </c>
      <c r="E159" s="122" cm="1">
        <f t="array" ref="E159">IF(YEAR(E$16)=$D159, E$46-SUM(_xlfn._xlws.FILTER(E$63:E158,MOD(_xlfn.SEQUENCE(ROWS(E$63:E158)),5)=2)),ROUND(E$46/_xlfn.DAYS(E$16,D$16)*IF(YEAR(D$16+1)=$D159,_xlfn.DAYS(DATE($D159,12,31),D$16)+1,IF(AND(YEAR(D$16+1)&lt;$D159,$D159&lt;YEAR(E$16)),_xlfn.DAYS(DATE($D159,12,31),DATE($D159,1,1))+1,0)),0))</f>
        <v>0</v>
      </c>
      <c r="F159" s="122" cm="1">
        <f t="array" ref="F159">IF(YEAR(F$16)=$D159, F$46-SUM(_xlfn._xlws.FILTER(F$63:F158,MOD(_xlfn.SEQUENCE(ROWS(F$63:F158)),5)=2)),ROUND(F$46/_xlfn.DAYS(F$16,E$16)*IF(YEAR(E$16+1)=$D159,_xlfn.DAYS(DATE($D159,12,31),E$16)+1,IF(AND(YEAR(E$16+1)&lt;$D159,$D159&lt;YEAR(F$16)),_xlfn.DAYS(DATE($D159,12,31),DATE($D159,1,1))+1,0)),0))</f>
        <v>0</v>
      </c>
      <c r="G159" s="122" cm="1">
        <f t="array" ref="G159">IF(YEAR(G$16)=$D159, G$46-SUM(_xlfn._xlws.FILTER(G$63:G158,MOD(_xlfn.SEQUENCE(ROWS(G$63:G158)),5)=2)),ROUND(G$46/_xlfn.DAYS(G$16,F$16)*IF(YEAR(F$16+1)=$D159,_xlfn.DAYS(DATE($D159,12,31),F$16)+1,IF(AND(YEAR(F$16+1)&lt;$D159,$D159&lt;YEAR(G$16)),_xlfn.DAYS(DATE($D159,12,31),DATE($D159,1,1))+1,0)),0))</f>
        <v>0</v>
      </c>
      <c r="H159" s="122" cm="1">
        <f t="array" ref="H159">IF(YEAR(H$16)=$D159, H$46-SUM(_xlfn._xlws.FILTER(H$63:H158,MOD(_xlfn.SEQUENCE(ROWS(H$63:H158)),5)=2)),ROUND(H$46/_xlfn.DAYS(H$16,G$16)*IF(YEAR(G$16+1)=$D159,_xlfn.DAYS(DATE($D159,12,31),G$16)+1,IF(AND(YEAR(G$16+1)&lt;$D159,$D159&lt;YEAR(H$16)),_xlfn.DAYS(DATE($D159,12,31),DATE($D159,1,1))+1,0)),0))</f>
        <v>0</v>
      </c>
      <c r="I159" s="122" cm="1">
        <f t="array" ref="I159">IF(YEAR(I$16)=$D159, I$46-SUM(_xlfn._xlws.FILTER(I$63:I158,MOD(_xlfn.SEQUENCE(ROWS(I$63:I158)),5)=2)),ROUND(I$46/_xlfn.DAYS(I$16,H$16)*IF(YEAR(H$16+1)=$D159,_xlfn.DAYS(DATE($D159,12,31),H$16)+1,IF(AND(YEAR(H$16+1)&lt;$D159,$D159&lt;YEAR(I$16)),_xlfn.DAYS(DATE($D159,12,31),DATE($D159,1,1))+1,0)),0))</f>
        <v>0</v>
      </c>
      <c r="J159" s="122" cm="1">
        <f t="array" ref="J159">IF(YEAR(J$16)=$D159, J$46-SUM(_xlfn._xlws.FILTER(J$63:J158,MOD(_xlfn.SEQUENCE(ROWS(J$63:J158)),5)=2)),ROUND(J$46/_xlfn.DAYS(J$16,I$16)*IF(YEAR(I$16+1)=$D159,_xlfn.DAYS(DATE($D159,12,31),I$16)+1,IF(AND(YEAR(I$16+1)&lt;$D159,$D159&lt;YEAR(J$16)),_xlfn.DAYS(DATE($D159,12,31),DATE($D159,1,1))+1,0)),0))</f>
        <v>0</v>
      </c>
      <c r="K159" s="122" cm="1">
        <f t="array" ref="K159">IF(YEAR(K$16)=$D159, K$46-SUM(_xlfn._xlws.FILTER(K$63:K158,MOD(_xlfn.SEQUENCE(ROWS(K$63:K158)),5)=2)),ROUND(K$46/_xlfn.DAYS(K$16,J$16)*IF(YEAR(J$16+1)=$D159,_xlfn.DAYS(DATE($D159,12,31),J$16)+1,IF(AND(YEAR(J$16+1)&lt;$D159,$D159&lt;YEAR(K$16)),_xlfn.DAYS(DATE($D159,12,31),DATE($D159,1,1))+1,0)),0))</f>
        <v>0</v>
      </c>
      <c r="L159" s="122" cm="1">
        <f t="array" ref="L159">IF(YEAR(L$16)=$D159, L$46-SUM(_xlfn._xlws.FILTER(L$63:L158,MOD(_xlfn.SEQUENCE(ROWS(L$63:L158)),5)=2)),ROUND(L$46/_xlfn.DAYS(L$16,K$16)*IF(YEAR(K$16+1)=$D159,_xlfn.DAYS(DATE($D159,12,31),K$16)+1,IF(AND(YEAR(K$16+1)&lt;$D159,$D159&lt;YEAR(L$16)),_xlfn.DAYS(DATE($D159,12,31),DATE($D159,1,1))+1,0)),0))</f>
        <v>0</v>
      </c>
      <c r="M159" s="122" cm="1">
        <f t="array" ref="M159">IF(YEAR(M$16)=$D159, M$46-SUM(_xlfn._xlws.FILTER(M$63:M158,MOD(_xlfn.SEQUENCE(ROWS(M$63:M158)),5)=2)),ROUND(M$46/_xlfn.DAYS(M$16,L$16)*IF(YEAR(L$16+1)=$D159,_xlfn.DAYS(DATE($D159,12,31),L$16)+1,IF(AND(YEAR(L$16+1)&lt;$D159,$D159&lt;YEAR(M$16)),_xlfn.DAYS(DATE($D159,12,31),DATE($D159,1,1))+1,0)),0))</f>
        <v>0</v>
      </c>
      <c r="N159" s="122" cm="1">
        <f t="array" ref="N159">IF(YEAR(N$16)=$D159, N$46-SUM(_xlfn._xlws.FILTER(N$63:N158,MOD(_xlfn.SEQUENCE(ROWS(N$63:N158)),5)=2)),ROUND(N$46/_xlfn.DAYS(N$16,M$16)*IF(YEAR(M$16+1)=$D159,_xlfn.DAYS(DATE($D159,12,31),M$16)+1,IF(AND(YEAR(M$16+1)&lt;$D159,$D159&lt;YEAR(N$16)),_xlfn.DAYS(DATE($D159,12,31),DATE($D159,1,1))+1,0)),0))</f>
        <v>0</v>
      </c>
      <c r="O159" s="122" cm="1">
        <f t="array" ref="O159">IF(YEAR(O$16)=$D159, O$46-SUM(_xlfn._xlws.FILTER(O$63:O158,MOD(_xlfn.SEQUENCE(ROWS(O$63:O158)),5)=2)),ROUND(O$46/_xlfn.DAYS(O$16,N$16)*IF(YEAR(N$16+1)=$D159,_xlfn.DAYS(DATE($D159,12,31),N$16)+1,IF(AND(YEAR(N$16+1)&lt;$D159,$D159&lt;YEAR(O$16)),_xlfn.DAYS(DATE($D159,12,31),DATE($D159,1,1))+1,0)),0))</f>
        <v>0</v>
      </c>
      <c r="P159" s="122" cm="1">
        <f t="array" ref="P159">IF(YEAR(P$16)=$D159, P$46-SUM(_xlfn._xlws.FILTER(P$63:P158,MOD(_xlfn.SEQUENCE(ROWS(P$63:P158)),5)=2)),ROUND(P$46/_xlfn.DAYS(P$16,O$16)*IF(YEAR(O$16+1)=$D159,_xlfn.DAYS(DATE($D159,12,31),O$16)+1,IF(AND(YEAR(O$16+1)&lt;$D159,$D159&lt;YEAR(P$16)),_xlfn.DAYS(DATE($D159,12,31),DATE($D159,1,1))+1,0)),0))</f>
        <v>0</v>
      </c>
      <c r="Q159" s="122" cm="1">
        <f t="array" ref="Q159">IF(YEAR(Q$16)=$D159, Q$46-SUM(_xlfn._xlws.FILTER(Q$63:Q158,MOD(_xlfn.SEQUENCE(ROWS(Q$63:Q158)),5)=2)),ROUND(Q$46/_xlfn.DAYS(Q$16,P$16)*IF(YEAR(P$16+1)=$D159,_xlfn.DAYS(DATE($D159,12,31),P$16)+1,IF(AND(YEAR(P$16+1)&lt;$D159,$D159&lt;YEAR(Q$16)),_xlfn.DAYS(DATE($D159,12,31),DATE($D159,1,1))+1,0)),0))</f>
        <v>0</v>
      </c>
      <c r="R159" s="122" cm="1">
        <f t="array" ref="R159">IF(YEAR(R$16)=$D159, R$46-SUM(_xlfn._xlws.FILTER(R$63:R158,MOD(_xlfn.SEQUENCE(ROWS(R$63:R158)),5)=2)),ROUND(R$46/_xlfn.DAYS(R$16,Q$16)*IF(YEAR(Q$16+1)=$D159,_xlfn.DAYS(DATE($D159,12,31),Q$16)+1,IF(AND(YEAR(Q$16+1)&lt;$D159,$D159&lt;YEAR(R$16)),_xlfn.DAYS(DATE($D159,12,31),DATE($D159,1,1))+1,0)),0))</f>
        <v>0</v>
      </c>
      <c r="S159" s="122" cm="1">
        <f t="array" ref="S159">IF(YEAR(S$16)=$D159, S$46-SUM(_xlfn._xlws.FILTER(S$63:S158,MOD(_xlfn.SEQUENCE(ROWS(S$63:S158)),5)=2)),ROUND(S$46/_xlfn.DAYS(S$16,R$16)*IF(YEAR(R$16+1)=$D159,_xlfn.DAYS(DATE($D159,12,31),R$16)+1,IF(AND(YEAR(R$16+1)&lt;$D159,$D159&lt;YEAR(S$16)),_xlfn.DAYS(DATE($D159,12,31),DATE($D159,1,1))+1,0)),0))</f>
        <v>0</v>
      </c>
      <c r="T159" s="122" cm="1">
        <f t="array" ref="T159">IF(YEAR(T$16)=$D159, T$46-SUM(_xlfn._xlws.FILTER(T$63:T158,MOD(_xlfn.SEQUENCE(ROWS(T$63:T158)),5)=2)),ROUND(T$46/_xlfn.DAYS(T$16,S$16)*IF(YEAR(S$16+1)=$D159,_xlfn.DAYS(DATE($D159,12,31),S$16)+1,IF(AND(YEAR(S$16+1)&lt;$D159,$D159&lt;YEAR(T$16)),_xlfn.DAYS(DATE($D159,12,31),DATE($D159,1,1))+1,0)),0))</f>
        <v>0</v>
      </c>
      <c r="U159" s="122" cm="1">
        <f t="array" ref="U159">IF(YEAR(U$16)=$D159, U$46-SUM(_xlfn._xlws.FILTER(U$63:U158,MOD(_xlfn.SEQUENCE(ROWS(U$63:U158)),5)=2)),ROUND(U$46/_xlfn.DAYS(U$16,T$16)*IF(YEAR(T$16+1)=$D159,_xlfn.DAYS(DATE($D159,12,31),T$16)+1,IF(AND(YEAR(T$16+1)&lt;$D159,$D159&lt;YEAR(U$16)),_xlfn.DAYS(DATE($D159,12,31),DATE($D159,1,1))+1,0)),0))</f>
        <v>0</v>
      </c>
      <c r="V159" s="122" cm="1">
        <f t="array" ref="V159">IF(YEAR(V$16)=$D159, V$46-SUM(_xlfn._xlws.FILTER(V$63:V158,MOD(_xlfn.SEQUENCE(ROWS(V$63:V158)),5)=2)),ROUND(V$46/_xlfn.DAYS(V$16,U$16)*IF(YEAR(U$16+1)=$D159,_xlfn.DAYS(DATE($D159,12,31),U$16)+1,IF(AND(YEAR(U$16+1)&lt;$D159,$D159&lt;YEAR(V$16)),_xlfn.DAYS(DATE($D159,12,31),DATE($D159,1,1))+1,0)),0))</f>
        <v>0</v>
      </c>
      <c r="W159" s="122" cm="1">
        <f t="array" ref="W159">IF(YEAR(W$16)=$D159, W$46-SUM(_xlfn._xlws.FILTER(W$63:W158,MOD(_xlfn.SEQUENCE(ROWS(W$63:W158)),5)=2)),ROUND(W$46/_xlfn.DAYS(W$16,V$16)*IF(YEAR(V$16+1)=$D159,_xlfn.DAYS(DATE($D159,12,31),V$16)+1,IF(AND(YEAR(V$16+1)&lt;$D159,$D159&lt;YEAR(W$16)),_xlfn.DAYS(DATE($D159,12,31),DATE($D159,1,1))+1,0)),0))</f>
        <v>1306</v>
      </c>
      <c r="X159" s="122" cm="1">
        <f t="array" ref="X159">IF(YEAR(X$16)=$D159, X$46-SUM(_xlfn._xlws.FILTER(X$63:X158,MOD(_xlfn.SEQUENCE(ROWS(X$63:X158)),5)=2)),ROUND(X$46/_xlfn.DAYS(X$16,W$16)*IF(YEAR(W$16+1)=$D159,_xlfn.DAYS(DATE($D159,12,31),W$16)+1,IF(AND(YEAR(W$16+1)&lt;$D159,$D159&lt;YEAR(X$16)),_xlfn.DAYS(DATE($D159,12,31),DATE($D159,1,1))+1,0)),0))</f>
        <v>512</v>
      </c>
    </row>
    <row r="160" spans="1:24" ht="17" hidden="1" outlineLevel="1" x14ac:dyDescent="0.25">
      <c r="A160" s="5">
        <v>29</v>
      </c>
      <c r="B160" s="129" t="s">
        <v>166</v>
      </c>
      <c r="C160" s="120" t="s">
        <v>167</v>
      </c>
      <c r="D160" s="121">
        <f t="shared" si="75"/>
        <v>2039</v>
      </c>
      <c r="E160" s="123">
        <f>E158-E159</f>
        <v>0</v>
      </c>
      <c r="F160" s="123">
        <f t="shared" ref="F160:X160" si="82">F158-F159</f>
        <v>0</v>
      </c>
      <c r="G160" s="123">
        <f t="shared" si="82"/>
        <v>0</v>
      </c>
      <c r="H160" s="123">
        <f t="shared" si="82"/>
        <v>0</v>
      </c>
      <c r="I160" s="123">
        <f t="shared" si="82"/>
        <v>0</v>
      </c>
      <c r="J160" s="123">
        <f t="shared" si="82"/>
        <v>0</v>
      </c>
      <c r="K160" s="123">
        <f t="shared" si="82"/>
        <v>0</v>
      </c>
      <c r="L160" s="123">
        <f t="shared" si="82"/>
        <v>0</v>
      </c>
      <c r="M160" s="123">
        <f t="shared" si="82"/>
        <v>0</v>
      </c>
      <c r="N160" s="123">
        <f t="shared" si="82"/>
        <v>0</v>
      </c>
      <c r="O160" s="123">
        <f t="shared" si="82"/>
        <v>0</v>
      </c>
      <c r="P160" s="123">
        <f t="shared" si="82"/>
        <v>0</v>
      </c>
      <c r="Q160" s="123">
        <f t="shared" si="82"/>
        <v>0</v>
      </c>
      <c r="R160" s="123">
        <f t="shared" si="82"/>
        <v>0</v>
      </c>
      <c r="S160" s="123">
        <f t="shared" si="82"/>
        <v>0</v>
      </c>
      <c r="T160" s="123">
        <f t="shared" si="82"/>
        <v>0</v>
      </c>
      <c r="U160" s="123">
        <f t="shared" si="82"/>
        <v>0</v>
      </c>
      <c r="V160" s="123">
        <f t="shared" si="82"/>
        <v>0</v>
      </c>
      <c r="W160" s="123">
        <f t="shared" si="82"/>
        <v>7398</v>
      </c>
      <c r="X160" s="123">
        <f t="shared" si="82"/>
        <v>2902</v>
      </c>
    </row>
    <row r="161" spans="1:24" ht="17" hidden="1" outlineLevel="1" x14ac:dyDescent="0.25">
      <c r="A161" s="5">
        <v>31</v>
      </c>
      <c r="B161" s="129" t="s">
        <v>168</v>
      </c>
      <c r="C161" s="120" t="s">
        <v>169</v>
      </c>
      <c r="D161" s="121">
        <f t="shared" si="75"/>
        <v>2039</v>
      </c>
      <c r="E161" s="122" cm="1">
        <f t="array" ref="E161">IF(YEAR(E$16)=$D161, E$59-SUM(_xlfn._xlws.FILTER(E$63:E160,MOD(_xlfn.SEQUENCE(ROWS(E$63:E160)),5)=4)),ROUND(E$59/_xlfn.DAYS(E$16,D$16)*IF(YEAR(D$16+1)=$D161,_xlfn.DAYS(DATE($D161,12,31),D$16)+1,IF(AND(YEAR(D$16+1)&lt;$D161,$D161&lt;YEAR(E$16)),_xlfn.DAYS(DATE($D161,12,31),DATE($D161,1,1))+1,0)),0))</f>
        <v>0</v>
      </c>
      <c r="F161" s="122" cm="1">
        <f t="array" ref="F161">IF(YEAR(F$16)=$D161, F$59-SUM(_xlfn._xlws.FILTER(F$63:F160,MOD(_xlfn.SEQUENCE(ROWS(F$63:F160)),5)=4)),ROUND(F$59/_xlfn.DAYS(F$16,E$16)*IF(YEAR(E$16+1)=$D161,_xlfn.DAYS(DATE($D161,12,31),E$16)+1,IF(AND(YEAR(E$16+1)&lt;$D161,$D161&lt;YEAR(F$16)),_xlfn.DAYS(DATE($D161,12,31),DATE($D161,1,1))+1,0)),0))</f>
        <v>0</v>
      </c>
      <c r="G161" s="122" cm="1">
        <f t="array" ref="G161">IF(YEAR(G$16)=$D161, G$59-SUM(_xlfn._xlws.FILTER(G$63:G160,MOD(_xlfn.SEQUENCE(ROWS(G$63:G160)),5)=4)),ROUND(G$59/_xlfn.DAYS(G$16,F$16)*IF(YEAR(F$16+1)=$D161,_xlfn.DAYS(DATE($D161,12,31),F$16)+1,IF(AND(YEAR(F$16+1)&lt;$D161,$D161&lt;YEAR(G$16)),_xlfn.DAYS(DATE($D161,12,31),DATE($D161,1,1))+1,0)),0))</f>
        <v>0</v>
      </c>
      <c r="H161" s="122" cm="1">
        <f t="array" ref="H161">IF(YEAR(H$16)=$D161, H$59-SUM(_xlfn._xlws.FILTER(H$63:H160,MOD(_xlfn.SEQUENCE(ROWS(H$63:H160)),5)=4)),ROUND(H$59/_xlfn.DAYS(H$16,G$16)*IF(YEAR(G$16+1)=$D161,_xlfn.DAYS(DATE($D161,12,31),G$16)+1,IF(AND(YEAR(G$16+1)&lt;$D161,$D161&lt;YEAR(H$16)),_xlfn.DAYS(DATE($D161,12,31),DATE($D161,1,1))+1,0)),0))</f>
        <v>0</v>
      </c>
      <c r="I161" s="122" cm="1">
        <f t="array" ref="I161">IF(YEAR(I$16)=$D161, I$59-SUM(_xlfn._xlws.FILTER(I$63:I160,MOD(_xlfn.SEQUENCE(ROWS(I$63:I160)),5)=4)),ROUND(I$59/_xlfn.DAYS(I$16,H$16)*IF(YEAR(H$16+1)=$D161,_xlfn.DAYS(DATE($D161,12,31),H$16)+1,IF(AND(YEAR(H$16+1)&lt;$D161,$D161&lt;YEAR(I$16)),_xlfn.DAYS(DATE($D161,12,31),DATE($D161,1,1))+1,0)),0))</f>
        <v>0</v>
      </c>
      <c r="J161" s="122" cm="1">
        <f t="array" ref="J161">IF(YEAR(J$16)=$D161, J$59-SUM(_xlfn._xlws.FILTER(J$63:J160,MOD(_xlfn.SEQUENCE(ROWS(J$63:J160)),5)=4)),ROUND(J$59/_xlfn.DAYS(J$16,I$16)*IF(YEAR(I$16+1)=$D161,_xlfn.DAYS(DATE($D161,12,31),I$16)+1,IF(AND(YEAR(I$16+1)&lt;$D161,$D161&lt;YEAR(J$16)),_xlfn.DAYS(DATE($D161,12,31),DATE($D161,1,1))+1,0)),0))</f>
        <v>0</v>
      </c>
      <c r="K161" s="122" cm="1">
        <f t="array" ref="K161">IF(YEAR(K$16)=$D161, K$59-SUM(_xlfn._xlws.FILTER(K$63:K160,MOD(_xlfn.SEQUENCE(ROWS(K$63:K160)),5)=4)),ROUND(K$59/_xlfn.DAYS(K$16,J$16)*IF(YEAR(J$16+1)=$D161,_xlfn.DAYS(DATE($D161,12,31),J$16)+1,IF(AND(YEAR(J$16+1)&lt;$D161,$D161&lt;YEAR(K$16)),_xlfn.DAYS(DATE($D161,12,31),DATE($D161,1,1))+1,0)),0))</f>
        <v>0</v>
      </c>
      <c r="L161" s="122" cm="1">
        <f t="array" ref="L161">IF(YEAR(L$16)=$D161, L$59-SUM(_xlfn._xlws.FILTER(L$63:L160,MOD(_xlfn.SEQUENCE(ROWS(L$63:L160)),5)=4)),ROUND(L$59/_xlfn.DAYS(L$16,K$16)*IF(YEAR(K$16+1)=$D161,_xlfn.DAYS(DATE($D161,12,31),K$16)+1,IF(AND(YEAR(K$16+1)&lt;$D161,$D161&lt;YEAR(L$16)),_xlfn.DAYS(DATE($D161,12,31),DATE($D161,1,1))+1,0)),0))</f>
        <v>0</v>
      </c>
      <c r="M161" s="122" cm="1">
        <f t="array" ref="M161">IF(YEAR(M$16)=$D161, M$59-SUM(_xlfn._xlws.FILTER(M$63:M160,MOD(_xlfn.SEQUENCE(ROWS(M$63:M160)),5)=4)),ROUND(M$59/_xlfn.DAYS(M$16,L$16)*IF(YEAR(L$16+1)=$D161,_xlfn.DAYS(DATE($D161,12,31),L$16)+1,IF(AND(YEAR(L$16+1)&lt;$D161,$D161&lt;YEAR(M$16)),_xlfn.DAYS(DATE($D161,12,31),DATE($D161,1,1))+1,0)),0))</f>
        <v>0</v>
      </c>
      <c r="N161" s="122" cm="1">
        <f t="array" ref="N161">IF(YEAR(N$16)=$D161, N$59-SUM(_xlfn._xlws.FILTER(N$63:N160,MOD(_xlfn.SEQUENCE(ROWS(N$63:N160)),5)=4)),ROUND(N$59/_xlfn.DAYS(N$16,M$16)*IF(YEAR(M$16+1)=$D161,_xlfn.DAYS(DATE($D161,12,31),M$16)+1,IF(AND(YEAR(M$16+1)&lt;$D161,$D161&lt;YEAR(N$16)),_xlfn.DAYS(DATE($D161,12,31),DATE($D161,1,1))+1,0)),0))</f>
        <v>0</v>
      </c>
      <c r="O161" s="122" cm="1">
        <f t="array" ref="O161">IF(YEAR(O$16)=$D161, O$59-SUM(_xlfn._xlws.FILTER(O$63:O160,MOD(_xlfn.SEQUENCE(ROWS(O$63:O160)),5)=4)),ROUND(O$59/_xlfn.DAYS(O$16,N$16)*IF(YEAR(N$16+1)=$D161,_xlfn.DAYS(DATE($D161,12,31),N$16)+1,IF(AND(YEAR(N$16+1)&lt;$D161,$D161&lt;YEAR(O$16)),_xlfn.DAYS(DATE($D161,12,31),DATE($D161,1,1))+1,0)),0))</f>
        <v>0</v>
      </c>
      <c r="P161" s="122" cm="1">
        <f t="array" ref="P161">IF(YEAR(P$16)=$D161, P$59-SUM(_xlfn._xlws.FILTER(P$63:P160,MOD(_xlfn.SEQUENCE(ROWS(P$63:P160)),5)=4)),ROUND(P$59/_xlfn.DAYS(P$16,O$16)*IF(YEAR(O$16+1)=$D161,_xlfn.DAYS(DATE($D161,12,31),O$16)+1,IF(AND(YEAR(O$16+1)&lt;$D161,$D161&lt;YEAR(P$16)),_xlfn.DAYS(DATE($D161,12,31),DATE($D161,1,1))+1,0)),0))</f>
        <v>0</v>
      </c>
      <c r="Q161" s="122" cm="1">
        <f t="array" ref="Q161">IF(YEAR(Q$16)=$D161, Q$59-SUM(_xlfn._xlws.FILTER(Q$63:Q160,MOD(_xlfn.SEQUENCE(ROWS(Q$63:Q160)),5)=4)),ROUND(Q$59/_xlfn.DAYS(Q$16,P$16)*IF(YEAR(P$16+1)=$D161,_xlfn.DAYS(DATE($D161,12,31),P$16)+1,IF(AND(YEAR(P$16+1)&lt;$D161,$D161&lt;YEAR(Q$16)),_xlfn.DAYS(DATE($D161,12,31),DATE($D161,1,1))+1,0)),0))</f>
        <v>0</v>
      </c>
      <c r="R161" s="122" cm="1">
        <f t="array" ref="R161">IF(YEAR(R$16)=$D161, R$59-SUM(_xlfn._xlws.FILTER(R$63:R160,MOD(_xlfn.SEQUENCE(ROWS(R$63:R160)),5)=4)),ROUND(R$59/_xlfn.DAYS(R$16,Q$16)*IF(YEAR(Q$16+1)=$D161,_xlfn.DAYS(DATE($D161,12,31),Q$16)+1,IF(AND(YEAR(Q$16+1)&lt;$D161,$D161&lt;YEAR(R$16)),_xlfn.DAYS(DATE($D161,12,31),DATE($D161,1,1))+1,0)),0))</f>
        <v>0</v>
      </c>
      <c r="S161" s="122" cm="1">
        <f t="array" ref="S161">IF(YEAR(S$16)=$D161, S$59-SUM(_xlfn._xlws.FILTER(S$63:S160,MOD(_xlfn.SEQUENCE(ROWS(S$63:S160)),5)=4)),ROUND(S$59/_xlfn.DAYS(S$16,R$16)*IF(YEAR(R$16+1)=$D161,_xlfn.DAYS(DATE($D161,12,31),R$16)+1,IF(AND(YEAR(R$16+1)&lt;$D161,$D161&lt;YEAR(S$16)),_xlfn.DAYS(DATE($D161,12,31),DATE($D161,1,1))+1,0)),0))</f>
        <v>0</v>
      </c>
      <c r="T161" s="122" cm="1">
        <f t="array" ref="T161">IF(YEAR(T$16)=$D161, T$59-SUM(_xlfn._xlws.FILTER(T$63:T160,MOD(_xlfn.SEQUENCE(ROWS(T$63:T160)),5)=4)),ROUND(T$59/_xlfn.DAYS(T$16,S$16)*IF(YEAR(S$16+1)=$D161,_xlfn.DAYS(DATE($D161,12,31),S$16)+1,IF(AND(YEAR(S$16+1)&lt;$D161,$D161&lt;YEAR(T$16)),_xlfn.DAYS(DATE($D161,12,31),DATE($D161,1,1))+1,0)),0))</f>
        <v>0</v>
      </c>
      <c r="U161" s="122" cm="1">
        <f t="array" ref="U161">IF(YEAR(U$16)=$D161, U$59-SUM(_xlfn._xlws.FILTER(U$63:U160,MOD(_xlfn.SEQUENCE(ROWS(U$63:U160)),5)=4)),ROUND(U$59/_xlfn.DAYS(U$16,T$16)*IF(YEAR(T$16+1)=$D161,_xlfn.DAYS(DATE($D161,12,31),T$16)+1,IF(AND(YEAR(T$16+1)&lt;$D161,$D161&lt;YEAR(U$16)),_xlfn.DAYS(DATE($D161,12,31),DATE($D161,1,1))+1,0)),0))</f>
        <v>0</v>
      </c>
      <c r="V161" s="122" cm="1">
        <f t="array" ref="V161">IF(YEAR(V$16)=$D161, V$59-SUM(_xlfn._xlws.FILTER(V$63:V160,MOD(_xlfn.SEQUENCE(ROWS(V$63:V160)),5)=4)),ROUND(V$59/_xlfn.DAYS(V$16,U$16)*IF(YEAR(U$16+1)=$D161,_xlfn.DAYS(DATE($D161,12,31),U$16)+1,IF(AND(YEAR(U$16+1)&lt;$D161,$D161&lt;YEAR(V$16)),_xlfn.DAYS(DATE($D161,12,31),DATE($D161,1,1))+1,0)),0))</f>
        <v>0</v>
      </c>
      <c r="W161" s="122" cm="1">
        <f t="array" ref="W161">IF(YEAR(W$16)=$D161, W$59-SUM(_xlfn._xlws.FILTER(W$63:W160,MOD(_xlfn.SEQUENCE(ROWS(W$63:W160)),5)=4)),ROUND(W$59/_xlfn.DAYS(W$16,V$16)*IF(YEAR(V$16+1)=$D161,_xlfn.DAYS(DATE($D161,12,31),V$16)+1,IF(AND(YEAR(V$16+1)&lt;$D161,$D161&lt;YEAR(W$16)),_xlfn.DAYS(DATE($D161,12,31),DATE($D161,1,1))+1,0)),0))</f>
        <v>8704</v>
      </c>
      <c r="X161" s="122" cm="1">
        <f t="array" ref="X161">IF(YEAR(X$16)=$D161, X$59-SUM(_xlfn._xlws.FILTER(X$63:X160,MOD(_xlfn.SEQUENCE(ROWS(X$63:X160)),5)=4)),ROUND(X$59/_xlfn.DAYS(X$16,W$16)*IF(YEAR(W$16+1)=$D161,_xlfn.DAYS(DATE($D161,12,31),W$16)+1,IF(AND(YEAR(W$16+1)&lt;$D161,$D161&lt;YEAR(X$16)),_xlfn.DAYS(DATE($D161,12,31),DATE($D161,1,1))+1,0)),0))</f>
        <v>3414</v>
      </c>
    </row>
    <row r="162" spans="1:24" ht="17" hidden="1" outlineLevel="1" x14ac:dyDescent="0.25">
      <c r="A162" s="5">
        <v>33</v>
      </c>
      <c r="B162" s="129" t="s">
        <v>170</v>
      </c>
      <c r="C162" s="124" t="s">
        <v>171</v>
      </c>
      <c r="D162" s="125">
        <f t="shared" si="75"/>
        <v>2039</v>
      </c>
      <c r="E162" s="126">
        <f>E158-E161</f>
        <v>0</v>
      </c>
      <c r="F162" s="126">
        <f t="shared" ref="F162:X162" si="83">F158-F161</f>
        <v>0</v>
      </c>
      <c r="G162" s="126">
        <f t="shared" si="83"/>
        <v>0</v>
      </c>
      <c r="H162" s="126">
        <f t="shared" si="83"/>
        <v>0</v>
      </c>
      <c r="I162" s="126">
        <f t="shared" si="83"/>
        <v>0</v>
      </c>
      <c r="J162" s="126">
        <f t="shared" si="83"/>
        <v>0</v>
      </c>
      <c r="K162" s="126">
        <f t="shared" si="83"/>
        <v>0</v>
      </c>
      <c r="L162" s="126">
        <f t="shared" si="83"/>
        <v>0</v>
      </c>
      <c r="M162" s="126">
        <f t="shared" si="83"/>
        <v>0</v>
      </c>
      <c r="N162" s="126">
        <f t="shared" si="83"/>
        <v>0</v>
      </c>
      <c r="O162" s="126">
        <f t="shared" si="83"/>
        <v>0</v>
      </c>
      <c r="P162" s="126">
        <f t="shared" si="83"/>
        <v>0</v>
      </c>
      <c r="Q162" s="126">
        <f t="shared" si="83"/>
        <v>0</v>
      </c>
      <c r="R162" s="126">
        <f t="shared" si="83"/>
        <v>0</v>
      </c>
      <c r="S162" s="126">
        <f t="shared" si="83"/>
        <v>0</v>
      </c>
      <c r="T162" s="126">
        <f t="shared" si="83"/>
        <v>0</v>
      </c>
      <c r="U162" s="126">
        <f t="shared" si="83"/>
        <v>0</v>
      </c>
      <c r="V162" s="126">
        <f t="shared" si="83"/>
        <v>0</v>
      </c>
      <c r="W162" s="126">
        <f t="shared" si="83"/>
        <v>0</v>
      </c>
      <c r="X162" s="126">
        <f t="shared" si="83"/>
        <v>0</v>
      </c>
    </row>
    <row r="163" spans="1:24" ht="17" hidden="1" outlineLevel="1" x14ac:dyDescent="0.25">
      <c r="A163" s="5">
        <v>27</v>
      </c>
      <c r="B163" s="37" t="s">
        <v>162</v>
      </c>
      <c r="C163" s="114" t="s">
        <v>163</v>
      </c>
      <c r="D163" s="115">
        <f t="shared" si="75"/>
        <v>2040</v>
      </c>
      <c r="E163" s="116" cm="1">
        <f t="array" ref="E163">IF(YEAR(E$16)=$D163, E$44-SUM(_xlfn._xlws.FILTER(E$63:E162,MOD(_xlfn.SEQUENCE(ROWS(E$63:E162)),5)=1)),ROUND(E$44/_xlfn.DAYS(E$16,D$16)*IF(YEAR(D$16+1)=$D163,_xlfn.DAYS(DATE($D163,12,31),D$16)+1,IF(AND(YEAR(D$16+1)&lt;$D163,$D163&lt;YEAR(E$16)),_xlfn.DAYS(DATE($D163,12,31),DATE($D163,1,1))+1,0)),0))</f>
        <v>0</v>
      </c>
      <c r="F163" s="116" cm="1">
        <f t="array" ref="F163">IF(YEAR(F$16)=$D163, F$44-SUM(_xlfn._xlws.FILTER(F$63:F162,MOD(_xlfn.SEQUENCE(ROWS(F$63:F162)),5)=1)),ROUND(F$44/_xlfn.DAYS(F$16,E$16)*IF(YEAR(E$16+1)=$D163,_xlfn.DAYS(DATE($D163,12,31),E$16)+1,IF(AND(YEAR(E$16+1)&lt;$D163,$D163&lt;YEAR(F$16)),_xlfn.DAYS(DATE($D163,12,31),DATE($D163,1,1))+1,0)),0))</f>
        <v>0</v>
      </c>
      <c r="G163" s="116" cm="1">
        <f t="array" ref="G163">IF(YEAR(G$16)=$D163, G$44-SUM(_xlfn._xlws.FILTER(G$63:G162,MOD(_xlfn.SEQUENCE(ROWS(G$63:G162)),5)=1)),ROUND(G$44/_xlfn.DAYS(G$16,F$16)*IF(YEAR(F$16+1)=$D163,_xlfn.DAYS(DATE($D163,12,31),F$16)+1,IF(AND(YEAR(F$16+1)&lt;$D163,$D163&lt;YEAR(G$16)),_xlfn.DAYS(DATE($D163,12,31),DATE($D163,1,1))+1,0)),0))</f>
        <v>0</v>
      </c>
      <c r="H163" s="116" cm="1">
        <f t="array" ref="H163">IF(YEAR(H$16)=$D163, H$44-SUM(_xlfn._xlws.FILTER(H$63:H162,MOD(_xlfn.SEQUENCE(ROWS(H$63:H162)),5)=1)),ROUND(H$44/_xlfn.DAYS(H$16,G$16)*IF(YEAR(G$16+1)=$D163,_xlfn.DAYS(DATE($D163,12,31),G$16)+1,IF(AND(YEAR(G$16+1)&lt;$D163,$D163&lt;YEAR(H$16)),_xlfn.DAYS(DATE($D163,12,31),DATE($D163,1,1))+1,0)),0))</f>
        <v>0</v>
      </c>
      <c r="I163" s="116" cm="1">
        <f t="array" ref="I163">IF(YEAR(I$16)=$D163, I$44-SUM(_xlfn._xlws.FILTER(I$63:I162,MOD(_xlfn.SEQUENCE(ROWS(I$63:I162)),5)=1)),ROUND(I$44/_xlfn.DAYS(I$16,H$16)*IF(YEAR(H$16+1)=$D163,_xlfn.DAYS(DATE($D163,12,31),H$16)+1,IF(AND(YEAR(H$16+1)&lt;$D163,$D163&lt;YEAR(I$16)),_xlfn.DAYS(DATE($D163,12,31),DATE($D163,1,1))+1,0)),0))</f>
        <v>0</v>
      </c>
      <c r="J163" s="116" cm="1">
        <f t="array" ref="J163">IF(YEAR(J$16)=$D163, J$44-SUM(_xlfn._xlws.FILTER(J$63:J162,MOD(_xlfn.SEQUENCE(ROWS(J$63:J162)),5)=1)),ROUND(J$44/_xlfn.DAYS(J$16,I$16)*IF(YEAR(I$16+1)=$D163,_xlfn.DAYS(DATE($D163,12,31),I$16)+1,IF(AND(YEAR(I$16+1)&lt;$D163,$D163&lt;YEAR(J$16)),_xlfn.DAYS(DATE($D163,12,31),DATE($D163,1,1))+1,0)),0))</f>
        <v>0</v>
      </c>
      <c r="K163" s="116" cm="1">
        <f t="array" ref="K163">IF(YEAR(K$16)=$D163, K$44-SUM(_xlfn._xlws.FILTER(K$63:K162,MOD(_xlfn.SEQUENCE(ROWS(K$63:K162)),5)=1)),ROUND(K$44/_xlfn.DAYS(K$16,J$16)*IF(YEAR(J$16+1)=$D163,_xlfn.DAYS(DATE($D163,12,31),J$16)+1,IF(AND(YEAR(J$16+1)&lt;$D163,$D163&lt;YEAR(K$16)),_xlfn.DAYS(DATE($D163,12,31),DATE($D163,1,1))+1,0)),0))</f>
        <v>0</v>
      </c>
      <c r="L163" s="116" cm="1">
        <f t="array" ref="L163">IF(YEAR(L$16)=$D163, L$44-SUM(_xlfn._xlws.FILTER(L$63:L162,MOD(_xlfn.SEQUENCE(ROWS(L$63:L162)),5)=1)),ROUND(L$44/_xlfn.DAYS(L$16,K$16)*IF(YEAR(K$16+1)=$D163,_xlfn.DAYS(DATE($D163,12,31),K$16)+1,IF(AND(YEAR(K$16+1)&lt;$D163,$D163&lt;YEAR(L$16)),_xlfn.DAYS(DATE($D163,12,31),DATE($D163,1,1))+1,0)),0))</f>
        <v>0</v>
      </c>
      <c r="M163" s="116" cm="1">
        <f t="array" ref="M163">IF(YEAR(M$16)=$D163, M$44-SUM(_xlfn._xlws.FILTER(M$63:M162,MOD(_xlfn.SEQUENCE(ROWS(M$63:M162)),5)=1)),ROUND(M$44/_xlfn.DAYS(M$16,L$16)*IF(YEAR(L$16+1)=$D163,_xlfn.DAYS(DATE($D163,12,31),L$16)+1,IF(AND(YEAR(L$16+1)&lt;$D163,$D163&lt;YEAR(M$16)),_xlfn.DAYS(DATE($D163,12,31),DATE($D163,1,1))+1,0)),0))</f>
        <v>0</v>
      </c>
      <c r="N163" s="116" cm="1">
        <f t="array" ref="N163">IF(YEAR(N$16)=$D163, N$44-SUM(_xlfn._xlws.FILTER(N$63:N162,MOD(_xlfn.SEQUENCE(ROWS(N$63:N162)),5)=1)),ROUND(N$44/_xlfn.DAYS(N$16,M$16)*IF(YEAR(M$16+1)=$D163,_xlfn.DAYS(DATE($D163,12,31),M$16)+1,IF(AND(YEAR(M$16+1)&lt;$D163,$D163&lt;YEAR(N$16)),_xlfn.DAYS(DATE($D163,12,31),DATE($D163,1,1))+1,0)),0))</f>
        <v>0</v>
      </c>
      <c r="O163" s="116" cm="1">
        <f t="array" ref="O163">IF(YEAR(O$16)=$D163, O$44-SUM(_xlfn._xlws.FILTER(O$63:O162,MOD(_xlfn.SEQUENCE(ROWS(O$63:O162)),5)=1)),ROUND(O$44/_xlfn.DAYS(O$16,N$16)*IF(YEAR(N$16+1)=$D163,_xlfn.DAYS(DATE($D163,12,31),N$16)+1,IF(AND(YEAR(N$16+1)&lt;$D163,$D163&lt;YEAR(O$16)),_xlfn.DAYS(DATE($D163,12,31),DATE($D163,1,1))+1,0)),0))</f>
        <v>0</v>
      </c>
      <c r="P163" s="116" cm="1">
        <f t="array" ref="P163">IF(YEAR(P$16)=$D163, P$44-SUM(_xlfn._xlws.FILTER(P$63:P162,MOD(_xlfn.SEQUENCE(ROWS(P$63:P162)),5)=1)),ROUND(P$44/_xlfn.DAYS(P$16,O$16)*IF(YEAR(O$16+1)=$D163,_xlfn.DAYS(DATE($D163,12,31),O$16)+1,IF(AND(YEAR(O$16+1)&lt;$D163,$D163&lt;YEAR(P$16)),_xlfn.DAYS(DATE($D163,12,31),DATE($D163,1,1))+1,0)),0))</f>
        <v>0</v>
      </c>
      <c r="Q163" s="116" cm="1">
        <f t="array" ref="Q163">IF(YEAR(Q$16)=$D163, Q$44-SUM(_xlfn._xlws.FILTER(Q$63:Q162,MOD(_xlfn.SEQUENCE(ROWS(Q$63:Q162)),5)=1)),ROUND(Q$44/_xlfn.DAYS(Q$16,P$16)*IF(YEAR(P$16+1)=$D163,_xlfn.DAYS(DATE($D163,12,31),P$16)+1,IF(AND(YEAR(P$16+1)&lt;$D163,$D163&lt;YEAR(Q$16)),_xlfn.DAYS(DATE($D163,12,31),DATE($D163,1,1))+1,0)),0))</f>
        <v>0</v>
      </c>
      <c r="R163" s="116" cm="1">
        <f t="array" ref="R163">IF(YEAR(R$16)=$D163, R$44-SUM(_xlfn._xlws.FILTER(R$63:R162,MOD(_xlfn.SEQUENCE(ROWS(R$63:R162)),5)=1)),ROUND(R$44/_xlfn.DAYS(R$16,Q$16)*IF(YEAR(Q$16+1)=$D163,_xlfn.DAYS(DATE($D163,12,31),Q$16)+1,IF(AND(YEAR(Q$16+1)&lt;$D163,$D163&lt;YEAR(R$16)),_xlfn.DAYS(DATE($D163,12,31),DATE($D163,1,1))+1,0)),0))</f>
        <v>0</v>
      </c>
      <c r="S163" s="116" cm="1">
        <f t="array" ref="S163">IF(YEAR(S$16)=$D163, S$44-SUM(_xlfn._xlws.FILTER(S$63:S162,MOD(_xlfn.SEQUENCE(ROWS(S$63:S162)),5)=1)),ROUND(S$44/_xlfn.DAYS(S$16,R$16)*IF(YEAR(R$16+1)=$D163,_xlfn.DAYS(DATE($D163,12,31),R$16)+1,IF(AND(YEAR(R$16+1)&lt;$D163,$D163&lt;YEAR(S$16)),_xlfn.DAYS(DATE($D163,12,31),DATE($D163,1,1))+1,0)),0))</f>
        <v>0</v>
      </c>
      <c r="T163" s="116" cm="1">
        <f t="array" ref="T163">IF(YEAR(T$16)=$D163, T$44-SUM(_xlfn._xlws.FILTER(T$63:T162,MOD(_xlfn.SEQUENCE(ROWS(T$63:T162)),5)=1)),ROUND(T$44/_xlfn.DAYS(T$16,S$16)*IF(YEAR(S$16+1)=$D163,_xlfn.DAYS(DATE($D163,12,31),S$16)+1,IF(AND(YEAR(S$16+1)&lt;$D163,$D163&lt;YEAR(T$16)),_xlfn.DAYS(DATE($D163,12,31),DATE($D163,1,1))+1,0)),0))</f>
        <v>0</v>
      </c>
      <c r="U163" s="116" cm="1">
        <f t="array" ref="U163">IF(YEAR(U$16)=$D163, U$44-SUM(_xlfn._xlws.FILTER(U$63:U162,MOD(_xlfn.SEQUENCE(ROWS(U$63:U162)),5)=1)),ROUND(U$44/_xlfn.DAYS(U$16,T$16)*IF(YEAR(T$16+1)=$D163,_xlfn.DAYS(DATE($D163,12,31),T$16)+1,IF(AND(YEAR(T$16+1)&lt;$D163,$D163&lt;YEAR(U$16)),_xlfn.DAYS(DATE($D163,12,31),DATE($D163,1,1))+1,0)),0))</f>
        <v>0</v>
      </c>
      <c r="V163" s="116" cm="1">
        <f t="array" ref="V163">IF(YEAR(V$16)=$D163, V$44-SUM(_xlfn._xlws.FILTER(V$63:V162,MOD(_xlfn.SEQUENCE(ROWS(V$63:V162)),5)=1)),ROUND(V$44/_xlfn.DAYS(V$16,U$16)*IF(YEAR(U$16+1)=$D163,_xlfn.DAYS(DATE($D163,12,31),U$16)+1,IF(AND(YEAR(U$16+1)&lt;$D163,$D163&lt;YEAR(V$16)),_xlfn.DAYS(DATE($D163,12,31),DATE($D163,1,1))+1,0)),0))</f>
        <v>0</v>
      </c>
      <c r="W163" s="116" cm="1">
        <f t="array" ref="W163">IF(YEAR(W$16)=$D163, W$44-SUM(_xlfn._xlws.FILTER(W$63:W162,MOD(_xlfn.SEQUENCE(ROWS(W$63:W162)),5)=1)),ROUND(W$44/_xlfn.DAYS(W$16,V$16)*IF(YEAR(V$16+1)=$D163,_xlfn.DAYS(DATE($D163,12,31),V$16)+1,IF(AND(YEAR(V$16+1)&lt;$D163,$D163&lt;YEAR(W$16)),_xlfn.DAYS(DATE($D163,12,31),DATE($D163,1,1))+1,0)),0))</f>
        <v>0</v>
      </c>
      <c r="X163" s="116" cm="1">
        <f t="array" ref="X163">IF(YEAR(X$16)=$D163, X$44-SUM(_xlfn._xlws.FILTER(X$63:X162,MOD(_xlfn.SEQUENCE(ROWS(X$63:X162)),5)=1)),ROUND(X$44/_xlfn.DAYS(X$16,W$16)*IF(YEAR(W$16+1)=$D163,_xlfn.DAYS(DATE($D163,12,31),W$16)+1,IF(AND(YEAR(W$16+1)&lt;$D163,$D163&lt;YEAR(X$16)),_xlfn.DAYS(DATE($D163,12,31),DATE($D163,1,1))+1,0)),0))</f>
        <v>8156</v>
      </c>
    </row>
    <row r="164" spans="1:24" ht="17" hidden="1" outlineLevel="1" x14ac:dyDescent="0.25">
      <c r="A164" s="5">
        <v>28</v>
      </c>
      <c r="B164" s="129" t="s">
        <v>164</v>
      </c>
      <c r="C164" s="114" t="s">
        <v>165</v>
      </c>
      <c r="D164" s="115">
        <f t="shared" si="75"/>
        <v>2040</v>
      </c>
      <c r="E164" s="116" cm="1">
        <f t="array" ref="E164">IF(YEAR(E$16)=$D164, E$46-SUM(_xlfn._xlws.FILTER(E$63:E163,MOD(_xlfn.SEQUENCE(ROWS(E$63:E163)),5)=2)),ROUND(E$46/_xlfn.DAYS(E$16,D$16)*IF(YEAR(D$16+1)=$D164,_xlfn.DAYS(DATE($D164,12,31),D$16)+1,IF(AND(YEAR(D$16+1)&lt;$D164,$D164&lt;YEAR(E$16)),_xlfn.DAYS(DATE($D164,12,31),DATE($D164,1,1))+1,0)),0))</f>
        <v>0</v>
      </c>
      <c r="F164" s="116" cm="1">
        <f t="array" ref="F164">IF(YEAR(F$16)=$D164, F$46-SUM(_xlfn._xlws.FILTER(F$63:F163,MOD(_xlfn.SEQUENCE(ROWS(F$63:F163)),5)=2)),ROUND(F$46/_xlfn.DAYS(F$16,E$16)*IF(YEAR(E$16+1)=$D164,_xlfn.DAYS(DATE($D164,12,31),E$16)+1,IF(AND(YEAR(E$16+1)&lt;$D164,$D164&lt;YEAR(F$16)),_xlfn.DAYS(DATE($D164,12,31),DATE($D164,1,1))+1,0)),0))</f>
        <v>0</v>
      </c>
      <c r="G164" s="116" cm="1">
        <f t="array" ref="G164">IF(YEAR(G$16)=$D164, G$46-SUM(_xlfn._xlws.FILTER(G$63:G163,MOD(_xlfn.SEQUENCE(ROWS(G$63:G163)),5)=2)),ROUND(G$46/_xlfn.DAYS(G$16,F$16)*IF(YEAR(F$16+1)=$D164,_xlfn.DAYS(DATE($D164,12,31),F$16)+1,IF(AND(YEAR(F$16+1)&lt;$D164,$D164&lt;YEAR(G$16)),_xlfn.DAYS(DATE($D164,12,31),DATE($D164,1,1))+1,0)),0))</f>
        <v>0</v>
      </c>
      <c r="H164" s="116" cm="1">
        <f t="array" ref="H164">IF(YEAR(H$16)=$D164, H$46-SUM(_xlfn._xlws.FILTER(H$63:H163,MOD(_xlfn.SEQUENCE(ROWS(H$63:H163)),5)=2)),ROUND(H$46/_xlfn.DAYS(H$16,G$16)*IF(YEAR(G$16+1)=$D164,_xlfn.DAYS(DATE($D164,12,31),G$16)+1,IF(AND(YEAR(G$16+1)&lt;$D164,$D164&lt;YEAR(H$16)),_xlfn.DAYS(DATE($D164,12,31),DATE($D164,1,1))+1,0)),0))</f>
        <v>0</v>
      </c>
      <c r="I164" s="116" cm="1">
        <f t="array" ref="I164">IF(YEAR(I$16)=$D164, I$46-SUM(_xlfn._xlws.FILTER(I$63:I163,MOD(_xlfn.SEQUENCE(ROWS(I$63:I163)),5)=2)),ROUND(I$46/_xlfn.DAYS(I$16,H$16)*IF(YEAR(H$16+1)=$D164,_xlfn.DAYS(DATE($D164,12,31),H$16)+1,IF(AND(YEAR(H$16+1)&lt;$D164,$D164&lt;YEAR(I$16)),_xlfn.DAYS(DATE($D164,12,31),DATE($D164,1,1))+1,0)),0))</f>
        <v>0</v>
      </c>
      <c r="J164" s="116" cm="1">
        <f t="array" ref="J164">IF(YEAR(J$16)=$D164, J$46-SUM(_xlfn._xlws.FILTER(J$63:J163,MOD(_xlfn.SEQUENCE(ROWS(J$63:J163)),5)=2)),ROUND(J$46/_xlfn.DAYS(J$16,I$16)*IF(YEAR(I$16+1)=$D164,_xlfn.DAYS(DATE($D164,12,31),I$16)+1,IF(AND(YEAR(I$16+1)&lt;$D164,$D164&lt;YEAR(J$16)),_xlfn.DAYS(DATE($D164,12,31),DATE($D164,1,1))+1,0)),0))</f>
        <v>0</v>
      </c>
      <c r="K164" s="116" cm="1">
        <f t="array" ref="K164">IF(YEAR(K$16)=$D164, K$46-SUM(_xlfn._xlws.FILTER(K$63:K163,MOD(_xlfn.SEQUENCE(ROWS(K$63:K163)),5)=2)),ROUND(K$46/_xlfn.DAYS(K$16,J$16)*IF(YEAR(J$16+1)=$D164,_xlfn.DAYS(DATE($D164,12,31),J$16)+1,IF(AND(YEAR(J$16+1)&lt;$D164,$D164&lt;YEAR(K$16)),_xlfn.DAYS(DATE($D164,12,31),DATE($D164,1,1))+1,0)),0))</f>
        <v>0</v>
      </c>
      <c r="L164" s="116" cm="1">
        <f t="array" ref="L164">IF(YEAR(L$16)=$D164, L$46-SUM(_xlfn._xlws.FILTER(L$63:L163,MOD(_xlfn.SEQUENCE(ROWS(L$63:L163)),5)=2)),ROUND(L$46/_xlfn.DAYS(L$16,K$16)*IF(YEAR(K$16+1)=$D164,_xlfn.DAYS(DATE($D164,12,31),K$16)+1,IF(AND(YEAR(K$16+1)&lt;$D164,$D164&lt;YEAR(L$16)),_xlfn.DAYS(DATE($D164,12,31),DATE($D164,1,1))+1,0)),0))</f>
        <v>0</v>
      </c>
      <c r="M164" s="116" cm="1">
        <f t="array" ref="M164">IF(YEAR(M$16)=$D164, M$46-SUM(_xlfn._xlws.FILTER(M$63:M163,MOD(_xlfn.SEQUENCE(ROWS(M$63:M163)),5)=2)),ROUND(M$46/_xlfn.DAYS(M$16,L$16)*IF(YEAR(L$16+1)=$D164,_xlfn.DAYS(DATE($D164,12,31),L$16)+1,IF(AND(YEAR(L$16+1)&lt;$D164,$D164&lt;YEAR(M$16)),_xlfn.DAYS(DATE($D164,12,31),DATE($D164,1,1))+1,0)),0))</f>
        <v>0</v>
      </c>
      <c r="N164" s="116" cm="1">
        <f t="array" ref="N164">IF(YEAR(N$16)=$D164, N$46-SUM(_xlfn._xlws.FILTER(N$63:N163,MOD(_xlfn.SEQUENCE(ROWS(N$63:N163)),5)=2)),ROUND(N$46/_xlfn.DAYS(N$16,M$16)*IF(YEAR(M$16+1)=$D164,_xlfn.DAYS(DATE($D164,12,31),M$16)+1,IF(AND(YEAR(M$16+1)&lt;$D164,$D164&lt;YEAR(N$16)),_xlfn.DAYS(DATE($D164,12,31),DATE($D164,1,1))+1,0)),0))</f>
        <v>0</v>
      </c>
      <c r="O164" s="116" cm="1">
        <f t="array" ref="O164">IF(YEAR(O$16)=$D164, O$46-SUM(_xlfn._xlws.FILTER(O$63:O163,MOD(_xlfn.SEQUENCE(ROWS(O$63:O163)),5)=2)),ROUND(O$46/_xlfn.DAYS(O$16,N$16)*IF(YEAR(N$16+1)=$D164,_xlfn.DAYS(DATE($D164,12,31),N$16)+1,IF(AND(YEAR(N$16+1)&lt;$D164,$D164&lt;YEAR(O$16)),_xlfn.DAYS(DATE($D164,12,31),DATE($D164,1,1))+1,0)),0))</f>
        <v>0</v>
      </c>
      <c r="P164" s="116" cm="1">
        <f t="array" ref="P164">IF(YEAR(P$16)=$D164, P$46-SUM(_xlfn._xlws.FILTER(P$63:P163,MOD(_xlfn.SEQUENCE(ROWS(P$63:P163)),5)=2)),ROUND(P$46/_xlfn.DAYS(P$16,O$16)*IF(YEAR(O$16+1)=$D164,_xlfn.DAYS(DATE($D164,12,31),O$16)+1,IF(AND(YEAR(O$16+1)&lt;$D164,$D164&lt;YEAR(P$16)),_xlfn.DAYS(DATE($D164,12,31),DATE($D164,1,1))+1,0)),0))</f>
        <v>0</v>
      </c>
      <c r="Q164" s="116" cm="1">
        <f t="array" ref="Q164">IF(YEAR(Q$16)=$D164, Q$46-SUM(_xlfn._xlws.FILTER(Q$63:Q163,MOD(_xlfn.SEQUENCE(ROWS(Q$63:Q163)),5)=2)),ROUND(Q$46/_xlfn.DAYS(Q$16,P$16)*IF(YEAR(P$16+1)=$D164,_xlfn.DAYS(DATE($D164,12,31),P$16)+1,IF(AND(YEAR(P$16+1)&lt;$D164,$D164&lt;YEAR(Q$16)),_xlfn.DAYS(DATE($D164,12,31),DATE($D164,1,1))+1,0)),0))</f>
        <v>0</v>
      </c>
      <c r="R164" s="116" cm="1">
        <f t="array" ref="R164">IF(YEAR(R$16)=$D164, R$46-SUM(_xlfn._xlws.FILTER(R$63:R163,MOD(_xlfn.SEQUENCE(ROWS(R$63:R163)),5)=2)),ROUND(R$46/_xlfn.DAYS(R$16,Q$16)*IF(YEAR(Q$16+1)=$D164,_xlfn.DAYS(DATE($D164,12,31),Q$16)+1,IF(AND(YEAR(Q$16+1)&lt;$D164,$D164&lt;YEAR(R$16)),_xlfn.DAYS(DATE($D164,12,31),DATE($D164,1,1))+1,0)),0))</f>
        <v>0</v>
      </c>
      <c r="S164" s="116" cm="1">
        <f t="array" ref="S164">IF(YEAR(S$16)=$D164, S$46-SUM(_xlfn._xlws.FILTER(S$63:S163,MOD(_xlfn.SEQUENCE(ROWS(S$63:S163)),5)=2)),ROUND(S$46/_xlfn.DAYS(S$16,R$16)*IF(YEAR(R$16+1)=$D164,_xlfn.DAYS(DATE($D164,12,31),R$16)+1,IF(AND(YEAR(R$16+1)&lt;$D164,$D164&lt;YEAR(S$16)),_xlfn.DAYS(DATE($D164,12,31),DATE($D164,1,1))+1,0)),0))</f>
        <v>0</v>
      </c>
      <c r="T164" s="116" cm="1">
        <f t="array" ref="T164">IF(YEAR(T$16)=$D164, T$46-SUM(_xlfn._xlws.FILTER(T$63:T163,MOD(_xlfn.SEQUENCE(ROWS(T$63:T163)),5)=2)),ROUND(T$46/_xlfn.DAYS(T$16,S$16)*IF(YEAR(S$16+1)=$D164,_xlfn.DAYS(DATE($D164,12,31),S$16)+1,IF(AND(YEAR(S$16+1)&lt;$D164,$D164&lt;YEAR(T$16)),_xlfn.DAYS(DATE($D164,12,31),DATE($D164,1,1))+1,0)),0))</f>
        <v>0</v>
      </c>
      <c r="U164" s="116" cm="1">
        <f t="array" ref="U164">IF(YEAR(U$16)=$D164, U$46-SUM(_xlfn._xlws.FILTER(U$63:U163,MOD(_xlfn.SEQUENCE(ROWS(U$63:U163)),5)=2)),ROUND(U$46/_xlfn.DAYS(U$16,T$16)*IF(YEAR(T$16+1)=$D164,_xlfn.DAYS(DATE($D164,12,31),T$16)+1,IF(AND(YEAR(T$16+1)&lt;$D164,$D164&lt;YEAR(U$16)),_xlfn.DAYS(DATE($D164,12,31),DATE($D164,1,1))+1,0)),0))</f>
        <v>0</v>
      </c>
      <c r="V164" s="116" cm="1">
        <f t="array" ref="V164">IF(YEAR(V$16)=$D164, V$46-SUM(_xlfn._xlws.FILTER(V$63:V163,MOD(_xlfn.SEQUENCE(ROWS(V$63:V163)),5)=2)),ROUND(V$46/_xlfn.DAYS(V$16,U$16)*IF(YEAR(U$16+1)=$D164,_xlfn.DAYS(DATE($D164,12,31),U$16)+1,IF(AND(YEAR(U$16+1)&lt;$D164,$D164&lt;YEAR(V$16)),_xlfn.DAYS(DATE($D164,12,31),DATE($D164,1,1))+1,0)),0))</f>
        <v>0</v>
      </c>
      <c r="W164" s="116" cm="1">
        <f t="array" ref="W164">IF(YEAR(W$16)=$D164, W$46-SUM(_xlfn._xlws.FILTER(W$63:W163,MOD(_xlfn.SEQUENCE(ROWS(W$63:W163)),5)=2)),ROUND(W$46/_xlfn.DAYS(W$16,V$16)*IF(YEAR(V$16+1)=$D164,_xlfn.DAYS(DATE($D164,12,31),V$16)+1,IF(AND(YEAR(V$16+1)&lt;$D164,$D164&lt;YEAR(W$16)),_xlfn.DAYS(DATE($D164,12,31),DATE($D164,1,1))+1,0)),0))</f>
        <v>0</v>
      </c>
      <c r="X164" s="116" cm="1">
        <f t="array" ref="X164">IF(YEAR(X$16)=$D164, X$46-SUM(_xlfn._xlws.FILTER(X$63:X163,MOD(_xlfn.SEQUENCE(ROWS(X$63:X163)),5)=2)),ROUND(X$46/_xlfn.DAYS(X$16,W$16)*IF(YEAR(W$16+1)=$D164,_xlfn.DAYS(DATE($D164,12,31),W$16)+1,IF(AND(YEAR(W$16+1)&lt;$D164,$D164&lt;YEAR(X$16)),_xlfn.DAYS(DATE($D164,12,31),DATE($D164,1,1))+1,0)),0))</f>
        <v>1224</v>
      </c>
    </row>
    <row r="165" spans="1:24" ht="17" hidden="1" outlineLevel="1" x14ac:dyDescent="0.25">
      <c r="A165" s="5">
        <v>29</v>
      </c>
      <c r="B165" s="129" t="s">
        <v>166</v>
      </c>
      <c r="C165" s="114" t="s">
        <v>167</v>
      </c>
      <c r="D165" s="115">
        <f t="shared" si="75"/>
        <v>2040</v>
      </c>
      <c r="E165" s="116">
        <f>E163-E164</f>
        <v>0</v>
      </c>
      <c r="F165" s="116">
        <f t="shared" ref="F165:X165" si="84">F163-F164</f>
        <v>0</v>
      </c>
      <c r="G165" s="116">
        <f t="shared" si="84"/>
        <v>0</v>
      </c>
      <c r="H165" s="116">
        <f t="shared" si="84"/>
        <v>0</v>
      </c>
      <c r="I165" s="116">
        <f t="shared" si="84"/>
        <v>0</v>
      </c>
      <c r="J165" s="116">
        <f t="shared" si="84"/>
        <v>0</v>
      </c>
      <c r="K165" s="116">
        <f t="shared" si="84"/>
        <v>0</v>
      </c>
      <c r="L165" s="116">
        <f t="shared" si="84"/>
        <v>0</v>
      </c>
      <c r="M165" s="116">
        <f t="shared" si="84"/>
        <v>0</v>
      </c>
      <c r="N165" s="116">
        <f t="shared" si="84"/>
        <v>0</v>
      </c>
      <c r="O165" s="116">
        <f t="shared" si="84"/>
        <v>0</v>
      </c>
      <c r="P165" s="116">
        <f t="shared" si="84"/>
        <v>0</v>
      </c>
      <c r="Q165" s="116">
        <f t="shared" si="84"/>
        <v>0</v>
      </c>
      <c r="R165" s="116">
        <f t="shared" si="84"/>
        <v>0</v>
      </c>
      <c r="S165" s="116">
        <f t="shared" si="84"/>
        <v>0</v>
      </c>
      <c r="T165" s="116">
        <f t="shared" si="84"/>
        <v>0</v>
      </c>
      <c r="U165" s="116">
        <f t="shared" si="84"/>
        <v>0</v>
      </c>
      <c r="V165" s="116">
        <f t="shared" si="84"/>
        <v>0</v>
      </c>
      <c r="W165" s="116">
        <f t="shared" si="84"/>
        <v>0</v>
      </c>
      <c r="X165" s="116">
        <f t="shared" si="84"/>
        <v>6932</v>
      </c>
    </row>
    <row r="166" spans="1:24" ht="17" hidden="1" outlineLevel="1" x14ac:dyDescent="0.25">
      <c r="A166" s="5">
        <v>31</v>
      </c>
      <c r="B166" s="129" t="s">
        <v>168</v>
      </c>
      <c r="C166" s="114" t="s">
        <v>169</v>
      </c>
      <c r="D166" s="115">
        <f t="shared" si="75"/>
        <v>2040</v>
      </c>
      <c r="E166" s="116" cm="1">
        <f t="array" ref="E166">IF(YEAR(E$16)=$D166, E$59-SUM(_xlfn._xlws.FILTER(E$63:E165,MOD(_xlfn.SEQUENCE(ROWS(E$63:E165)),5)=4)),ROUND(E$59/_xlfn.DAYS(E$16,D$16)*IF(YEAR(D$16+1)=$D166,_xlfn.DAYS(DATE($D166,12,31),D$16)+1,IF(AND(YEAR(D$16+1)&lt;$D166,$D166&lt;YEAR(E$16)),_xlfn.DAYS(DATE($D166,12,31),DATE($D166,1,1))+1,0)),0))</f>
        <v>0</v>
      </c>
      <c r="F166" s="116" cm="1">
        <f t="array" ref="F166">IF(YEAR(F$16)=$D166, F$59-SUM(_xlfn._xlws.FILTER(F$63:F165,MOD(_xlfn.SEQUENCE(ROWS(F$63:F165)),5)=4)),ROUND(F$59/_xlfn.DAYS(F$16,E$16)*IF(YEAR(E$16+1)=$D166,_xlfn.DAYS(DATE($D166,12,31),E$16)+1,IF(AND(YEAR(E$16+1)&lt;$D166,$D166&lt;YEAR(F$16)),_xlfn.DAYS(DATE($D166,12,31),DATE($D166,1,1))+1,0)),0))</f>
        <v>0</v>
      </c>
      <c r="G166" s="116" cm="1">
        <f t="array" ref="G166">IF(YEAR(G$16)=$D166, G$59-SUM(_xlfn._xlws.FILTER(G$63:G165,MOD(_xlfn.SEQUENCE(ROWS(G$63:G165)),5)=4)),ROUND(G$59/_xlfn.DAYS(G$16,F$16)*IF(YEAR(F$16+1)=$D166,_xlfn.DAYS(DATE($D166,12,31),F$16)+1,IF(AND(YEAR(F$16+1)&lt;$D166,$D166&lt;YEAR(G$16)),_xlfn.DAYS(DATE($D166,12,31),DATE($D166,1,1))+1,0)),0))</f>
        <v>0</v>
      </c>
      <c r="H166" s="116" cm="1">
        <f t="array" ref="H166">IF(YEAR(H$16)=$D166, H$59-SUM(_xlfn._xlws.FILTER(H$63:H165,MOD(_xlfn.SEQUENCE(ROWS(H$63:H165)),5)=4)),ROUND(H$59/_xlfn.DAYS(H$16,G$16)*IF(YEAR(G$16+1)=$D166,_xlfn.DAYS(DATE($D166,12,31),G$16)+1,IF(AND(YEAR(G$16+1)&lt;$D166,$D166&lt;YEAR(H$16)),_xlfn.DAYS(DATE($D166,12,31),DATE($D166,1,1))+1,0)),0))</f>
        <v>0</v>
      </c>
      <c r="I166" s="116" cm="1">
        <f t="array" ref="I166">IF(YEAR(I$16)=$D166, I$59-SUM(_xlfn._xlws.FILTER(I$63:I165,MOD(_xlfn.SEQUENCE(ROWS(I$63:I165)),5)=4)),ROUND(I$59/_xlfn.DAYS(I$16,H$16)*IF(YEAR(H$16+1)=$D166,_xlfn.DAYS(DATE($D166,12,31),H$16)+1,IF(AND(YEAR(H$16+1)&lt;$D166,$D166&lt;YEAR(I$16)),_xlfn.DAYS(DATE($D166,12,31),DATE($D166,1,1))+1,0)),0))</f>
        <v>0</v>
      </c>
      <c r="J166" s="116" cm="1">
        <f t="array" ref="J166">IF(YEAR(J$16)=$D166, J$59-SUM(_xlfn._xlws.FILTER(J$63:J165,MOD(_xlfn.SEQUENCE(ROWS(J$63:J165)),5)=4)),ROUND(J$59/_xlfn.DAYS(J$16,I$16)*IF(YEAR(I$16+1)=$D166,_xlfn.DAYS(DATE($D166,12,31),I$16)+1,IF(AND(YEAR(I$16+1)&lt;$D166,$D166&lt;YEAR(J$16)),_xlfn.DAYS(DATE($D166,12,31),DATE($D166,1,1))+1,0)),0))</f>
        <v>0</v>
      </c>
      <c r="K166" s="116" cm="1">
        <f t="array" ref="K166">IF(YEAR(K$16)=$D166, K$59-SUM(_xlfn._xlws.FILTER(K$63:K165,MOD(_xlfn.SEQUENCE(ROWS(K$63:K165)),5)=4)),ROUND(K$59/_xlfn.DAYS(K$16,J$16)*IF(YEAR(J$16+1)=$D166,_xlfn.DAYS(DATE($D166,12,31),J$16)+1,IF(AND(YEAR(J$16+1)&lt;$D166,$D166&lt;YEAR(K$16)),_xlfn.DAYS(DATE($D166,12,31),DATE($D166,1,1))+1,0)),0))</f>
        <v>0</v>
      </c>
      <c r="L166" s="116" cm="1">
        <f t="array" ref="L166">IF(YEAR(L$16)=$D166, L$59-SUM(_xlfn._xlws.FILTER(L$63:L165,MOD(_xlfn.SEQUENCE(ROWS(L$63:L165)),5)=4)),ROUND(L$59/_xlfn.DAYS(L$16,K$16)*IF(YEAR(K$16+1)=$D166,_xlfn.DAYS(DATE($D166,12,31),K$16)+1,IF(AND(YEAR(K$16+1)&lt;$D166,$D166&lt;YEAR(L$16)),_xlfn.DAYS(DATE($D166,12,31),DATE($D166,1,1))+1,0)),0))</f>
        <v>0</v>
      </c>
      <c r="M166" s="116" cm="1">
        <f t="array" ref="M166">IF(YEAR(M$16)=$D166, M$59-SUM(_xlfn._xlws.FILTER(M$63:M165,MOD(_xlfn.SEQUENCE(ROWS(M$63:M165)),5)=4)),ROUND(M$59/_xlfn.DAYS(M$16,L$16)*IF(YEAR(L$16+1)=$D166,_xlfn.DAYS(DATE($D166,12,31),L$16)+1,IF(AND(YEAR(L$16+1)&lt;$D166,$D166&lt;YEAR(M$16)),_xlfn.DAYS(DATE($D166,12,31),DATE($D166,1,1))+1,0)),0))</f>
        <v>0</v>
      </c>
      <c r="N166" s="116" cm="1">
        <f t="array" ref="N166">IF(YEAR(N$16)=$D166, N$59-SUM(_xlfn._xlws.FILTER(N$63:N165,MOD(_xlfn.SEQUENCE(ROWS(N$63:N165)),5)=4)),ROUND(N$59/_xlfn.DAYS(N$16,M$16)*IF(YEAR(M$16+1)=$D166,_xlfn.DAYS(DATE($D166,12,31),M$16)+1,IF(AND(YEAR(M$16+1)&lt;$D166,$D166&lt;YEAR(N$16)),_xlfn.DAYS(DATE($D166,12,31),DATE($D166,1,1))+1,0)),0))</f>
        <v>0</v>
      </c>
      <c r="O166" s="116" cm="1">
        <f t="array" ref="O166">IF(YEAR(O$16)=$D166, O$59-SUM(_xlfn._xlws.FILTER(O$63:O165,MOD(_xlfn.SEQUENCE(ROWS(O$63:O165)),5)=4)),ROUND(O$59/_xlfn.DAYS(O$16,N$16)*IF(YEAR(N$16+1)=$D166,_xlfn.DAYS(DATE($D166,12,31),N$16)+1,IF(AND(YEAR(N$16+1)&lt;$D166,$D166&lt;YEAR(O$16)),_xlfn.DAYS(DATE($D166,12,31),DATE($D166,1,1))+1,0)),0))</f>
        <v>0</v>
      </c>
      <c r="P166" s="116" cm="1">
        <f t="array" ref="P166">IF(YEAR(P$16)=$D166, P$59-SUM(_xlfn._xlws.FILTER(P$63:P165,MOD(_xlfn.SEQUENCE(ROWS(P$63:P165)),5)=4)),ROUND(P$59/_xlfn.DAYS(P$16,O$16)*IF(YEAR(O$16+1)=$D166,_xlfn.DAYS(DATE($D166,12,31),O$16)+1,IF(AND(YEAR(O$16+1)&lt;$D166,$D166&lt;YEAR(P$16)),_xlfn.DAYS(DATE($D166,12,31),DATE($D166,1,1))+1,0)),0))</f>
        <v>0</v>
      </c>
      <c r="Q166" s="116" cm="1">
        <f t="array" ref="Q166">IF(YEAR(Q$16)=$D166, Q$59-SUM(_xlfn._xlws.FILTER(Q$63:Q165,MOD(_xlfn.SEQUENCE(ROWS(Q$63:Q165)),5)=4)),ROUND(Q$59/_xlfn.DAYS(Q$16,P$16)*IF(YEAR(P$16+1)=$D166,_xlfn.DAYS(DATE($D166,12,31),P$16)+1,IF(AND(YEAR(P$16+1)&lt;$D166,$D166&lt;YEAR(Q$16)),_xlfn.DAYS(DATE($D166,12,31),DATE($D166,1,1))+1,0)),0))</f>
        <v>0</v>
      </c>
      <c r="R166" s="116" cm="1">
        <f t="array" ref="R166">IF(YEAR(R$16)=$D166, R$59-SUM(_xlfn._xlws.FILTER(R$63:R165,MOD(_xlfn.SEQUENCE(ROWS(R$63:R165)),5)=4)),ROUND(R$59/_xlfn.DAYS(R$16,Q$16)*IF(YEAR(Q$16+1)=$D166,_xlfn.DAYS(DATE($D166,12,31),Q$16)+1,IF(AND(YEAR(Q$16+1)&lt;$D166,$D166&lt;YEAR(R$16)),_xlfn.DAYS(DATE($D166,12,31),DATE($D166,1,1))+1,0)),0))</f>
        <v>0</v>
      </c>
      <c r="S166" s="116" cm="1">
        <f t="array" ref="S166">IF(YEAR(S$16)=$D166, S$59-SUM(_xlfn._xlws.FILTER(S$63:S165,MOD(_xlfn.SEQUENCE(ROWS(S$63:S165)),5)=4)),ROUND(S$59/_xlfn.DAYS(S$16,R$16)*IF(YEAR(R$16+1)=$D166,_xlfn.DAYS(DATE($D166,12,31),R$16)+1,IF(AND(YEAR(R$16+1)&lt;$D166,$D166&lt;YEAR(S$16)),_xlfn.DAYS(DATE($D166,12,31),DATE($D166,1,1))+1,0)),0))</f>
        <v>0</v>
      </c>
      <c r="T166" s="116" cm="1">
        <f t="array" ref="T166">IF(YEAR(T$16)=$D166, T$59-SUM(_xlfn._xlws.FILTER(T$63:T165,MOD(_xlfn.SEQUENCE(ROWS(T$63:T165)),5)=4)),ROUND(T$59/_xlfn.DAYS(T$16,S$16)*IF(YEAR(S$16+1)=$D166,_xlfn.DAYS(DATE($D166,12,31),S$16)+1,IF(AND(YEAR(S$16+1)&lt;$D166,$D166&lt;YEAR(T$16)),_xlfn.DAYS(DATE($D166,12,31),DATE($D166,1,1))+1,0)),0))</f>
        <v>0</v>
      </c>
      <c r="U166" s="116" cm="1">
        <f t="array" ref="U166">IF(YEAR(U$16)=$D166, U$59-SUM(_xlfn._xlws.FILTER(U$63:U165,MOD(_xlfn.SEQUENCE(ROWS(U$63:U165)),5)=4)),ROUND(U$59/_xlfn.DAYS(U$16,T$16)*IF(YEAR(T$16+1)=$D166,_xlfn.DAYS(DATE($D166,12,31),T$16)+1,IF(AND(YEAR(T$16+1)&lt;$D166,$D166&lt;YEAR(U$16)),_xlfn.DAYS(DATE($D166,12,31),DATE($D166,1,1))+1,0)),0))</f>
        <v>0</v>
      </c>
      <c r="V166" s="116" cm="1">
        <f t="array" ref="V166">IF(YEAR(V$16)=$D166, V$59-SUM(_xlfn._xlws.FILTER(V$63:V165,MOD(_xlfn.SEQUENCE(ROWS(V$63:V165)),5)=4)),ROUND(V$59/_xlfn.DAYS(V$16,U$16)*IF(YEAR(U$16+1)=$D166,_xlfn.DAYS(DATE($D166,12,31),U$16)+1,IF(AND(YEAR(U$16+1)&lt;$D166,$D166&lt;YEAR(V$16)),_xlfn.DAYS(DATE($D166,12,31),DATE($D166,1,1))+1,0)),0))</f>
        <v>0</v>
      </c>
      <c r="W166" s="116" cm="1">
        <f t="array" ref="W166">IF(YEAR(W$16)=$D166, W$59-SUM(_xlfn._xlws.FILTER(W$63:W165,MOD(_xlfn.SEQUENCE(ROWS(W$63:W165)),5)=4)),ROUND(W$59/_xlfn.DAYS(W$16,V$16)*IF(YEAR(V$16+1)=$D166,_xlfn.DAYS(DATE($D166,12,31),V$16)+1,IF(AND(YEAR(V$16+1)&lt;$D166,$D166&lt;YEAR(W$16)),_xlfn.DAYS(DATE($D166,12,31),DATE($D166,1,1))+1,0)),0))</f>
        <v>0</v>
      </c>
      <c r="X166" s="116" cm="1">
        <f t="array" ref="X166">IF(YEAR(X$16)=$D166, X$59-SUM(_xlfn._xlws.FILTER(X$63:X165,MOD(_xlfn.SEQUENCE(ROWS(X$63:X165)),5)=4)),ROUND(X$59/_xlfn.DAYS(X$16,W$16)*IF(YEAR(W$16+1)=$D166,_xlfn.DAYS(DATE($D166,12,31),W$16)+1,IF(AND(YEAR(W$16+1)&lt;$D166,$D166&lt;YEAR(X$16)),_xlfn.DAYS(DATE($D166,12,31),DATE($D166,1,1))+1,0)),0))</f>
        <v>8156</v>
      </c>
    </row>
    <row r="167" spans="1:24" ht="17" hidden="1" outlineLevel="1" x14ac:dyDescent="0.25">
      <c r="A167" s="5">
        <v>33</v>
      </c>
      <c r="B167" s="129" t="s">
        <v>170</v>
      </c>
      <c r="C167" s="117" t="s">
        <v>171</v>
      </c>
      <c r="D167" s="118">
        <f t="shared" si="75"/>
        <v>2040</v>
      </c>
      <c r="E167" s="119">
        <f>E163-E166</f>
        <v>0</v>
      </c>
      <c r="F167" s="119">
        <f t="shared" ref="F167:X167" si="85">F163-F166</f>
        <v>0</v>
      </c>
      <c r="G167" s="119">
        <f t="shared" si="85"/>
        <v>0</v>
      </c>
      <c r="H167" s="119">
        <f t="shared" si="85"/>
        <v>0</v>
      </c>
      <c r="I167" s="119">
        <f t="shared" si="85"/>
        <v>0</v>
      </c>
      <c r="J167" s="119">
        <f t="shared" si="85"/>
        <v>0</v>
      </c>
      <c r="K167" s="119">
        <f t="shared" si="85"/>
        <v>0</v>
      </c>
      <c r="L167" s="119">
        <f t="shared" si="85"/>
        <v>0</v>
      </c>
      <c r="M167" s="119">
        <f t="shared" si="85"/>
        <v>0</v>
      </c>
      <c r="N167" s="119">
        <f t="shared" si="85"/>
        <v>0</v>
      </c>
      <c r="O167" s="119">
        <f t="shared" si="85"/>
        <v>0</v>
      </c>
      <c r="P167" s="119">
        <f t="shared" si="85"/>
        <v>0</v>
      </c>
      <c r="Q167" s="119">
        <f t="shared" si="85"/>
        <v>0</v>
      </c>
      <c r="R167" s="119">
        <f t="shared" si="85"/>
        <v>0</v>
      </c>
      <c r="S167" s="119">
        <f t="shared" si="85"/>
        <v>0</v>
      </c>
      <c r="T167" s="119">
        <f t="shared" si="85"/>
        <v>0</v>
      </c>
      <c r="U167" s="119">
        <f t="shared" si="85"/>
        <v>0</v>
      </c>
      <c r="V167" s="119">
        <f t="shared" si="85"/>
        <v>0</v>
      </c>
      <c r="W167" s="119">
        <f t="shared" si="85"/>
        <v>0</v>
      </c>
      <c r="X167" s="119">
        <f t="shared" si="85"/>
        <v>0</v>
      </c>
    </row>
    <row r="168" spans="1:24" ht="16" collapsed="1" thickTop="1" x14ac:dyDescent="0.2">
      <c r="A168" s="5"/>
      <c r="B168" s="112"/>
      <c r="C168" s="3"/>
      <c r="D168" s="3"/>
      <c r="E168" s="3"/>
      <c r="F168" s="3"/>
      <c r="G168" s="3"/>
      <c r="H168" s="3"/>
      <c r="I168" s="3"/>
      <c r="J168" s="3"/>
      <c r="K168" s="3"/>
      <c r="L168" s="3"/>
      <c r="M168" s="3"/>
      <c r="N168" s="3"/>
      <c r="O168" s="3"/>
      <c r="P168" s="3"/>
      <c r="Q168" s="3"/>
      <c r="R168" s="3"/>
      <c r="S168" s="3"/>
      <c r="T168" s="3"/>
      <c r="U168" s="3"/>
      <c r="V168" s="3"/>
      <c r="W168" s="3"/>
      <c r="X168" s="3"/>
    </row>
    <row r="169" spans="1:24" x14ac:dyDescent="0.2">
      <c r="A169" s="5"/>
      <c r="B169" s="34"/>
      <c r="C169" s="3" t="s">
        <v>172</v>
      </c>
      <c r="D169" s="76">
        <f>D18+D19</f>
        <v>1570482</v>
      </c>
      <c r="E169" s="76"/>
      <c r="F169" s="76"/>
      <c r="G169" s="76"/>
      <c r="H169" s="76"/>
      <c r="I169" s="76"/>
      <c r="J169" s="76"/>
      <c r="K169" s="76"/>
      <c r="L169" s="76"/>
      <c r="M169" s="76"/>
      <c r="N169" s="76"/>
      <c r="O169" s="76"/>
      <c r="P169" s="76"/>
      <c r="Q169" s="76"/>
      <c r="R169" s="76"/>
      <c r="S169" s="76"/>
      <c r="T169" s="76"/>
      <c r="U169" s="76"/>
      <c r="V169" s="76"/>
      <c r="W169" s="76"/>
      <c r="X169" s="76"/>
    </row>
    <row r="170" spans="1:24" x14ac:dyDescent="0.2">
      <c r="A170" s="5"/>
      <c r="B170" s="34"/>
      <c r="C170" s="3" t="s">
        <v>173</v>
      </c>
      <c r="D170" s="76">
        <f t="shared" ref="D170:X170" si="86">D18+D19</f>
        <v>1570482</v>
      </c>
      <c r="E170" s="76">
        <f t="shared" si="86"/>
        <v>1515176.4177229516</v>
      </c>
      <c r="F170" s="76">
        <f t="shared" si="86"/>
        <v>1459870.835445903</v>
      </c>
      <c r="G170" s="76">
        <f t="shared" si="86"/>
        <v>1404565.2531688546</v>
      </c>
      <c r="H170" s="76">
        <f t="shared" si="86"/>
        <v>1363745.0104702991</v>
      </c>
      <c r="I170" s="76">
        <f t="shared" si="86"/>
        <v>1331470.7818652904</v>
      </c>
      <c r="J170" s="76">
        <f t="shared" si="86"/>
        <v>1325990.822884551</v>
      </c>
      <c r="K170" s="76">
        <f t="shared" si="86"/>
        <v>1318212.7721876625</v>
      </c>
      <c r="L170" s="76">
        <f t="shared" si="86"/>
        <v>1313704.1610102768</v>
      </c>
      <c r="M170" s="76">
        <f t="shared" si="86"/>
        <v>1309195.5498328907</v>
      </c>
      <c r="N170" s="76">
        <f t="shared" si="86"/>
        <v>1304686.938655505</v>
      </c>
      <c r="O170" s="76">
        <f t="shared" si="86"/>
        <v>1305897.3943525658</v>
      </c>
      <c r="P170" s="76">
        <f t="shared" si="86"/>
        <v>1310007.0069330833</v>
      </c>
      <c r="Q170" s="76">
        <f t="shared" si="86"/>
        <v>1314116.6195136008</v>
      </c>
      <c r="R170" s="76">
        <f t="shared" si="86"/>
        <v>1318226.2320941181</v>
      </c>
      <c r="S170" s="76">
        <f t="shared" si="86"/>
        <v>1322335.8446746357</v>
      </c>
      <c r="T170" s="76">
        <f t="shared" si="86"/>
        <v>1323353.6119324774</v>
      </c>
      <c r="U170" s="76">
        <f t="shared" si="86"/>
        <v>1324371.3791903192</v>
      </c>
      <c r="V170" s="76">
        <f t="shared" si="86"/>
        <v>1325389.146448161</v>
      </c>
      <c r="W170" s="76">
        <f t="shared" si="86"/>
        <v>1326406.9137060025</v>
      </c>
      <c r="X170" s="76">
        <f t="shared" si="86"/>
        <v>1327424.6809638443</v>
      </c>
    </row>
    <row r="171" spans="1:24" x14ac:dyDescent="0.2">
      <c r="A171" s="5"/>
      <c r="B171" s="34"/>
      <c r="C171" s="3" t="s">
        <v>174</v>
      </c>
      <c r="D171" s="76">
        <f t="shared" ref="D171:I171" si="87">D29+D30</f>
        <v>1570482</v>
      </c>
      <c r="E171" s="76">
        <f t="shared" si="87"/>
        <v>1515176.4177229516</v>
      </c>
      <c r="F171" s="76">
        <f t="shared" si="87"/>
        <v>1459870.835445903</v>
      </c>
      <c r="G171" s="76">
        <f t="shared" si="87"/>
        <v>1404565.2531688546</v>
      </c>
      <c r="H171" s="76">
        <f t="shared" si="87"/>
        <v>1363745.0104702991</v>
      </c>
      <c r="I171" s="76">
        <f t="shared" si="87"/>
        <v>1331470.7818652904</v>
      </c>
      <c r="J171" s="76">
        <f t="shared" ref="J171:X171" si="88">J29+J30</f>
        <v>1325990.822884551</v>
      </c>
      <c r="K171" s="76">
        <f t="shared" si="88"/>
        <v>1318212.7721876625</v>
      </c>
      <c r="L171" s="76">
        <f t="shared" si="88"/>
        <v>1313704.1610102768</v>
      </c>
      <c r="M171" s="76">
        <f t="shared" si="88"/>
        <v>1309195.5498328907</v>
      </c>
      <c r="N171" s="76">
        <f t="shared" si="88"/>
        <v>1304686.938655505</v>
      </c>
      <c r="O171" s="76">
        <f t="shared" si="88"/>
        <v>1305897.3943525658</v>
      </c>
      <c r="P171" s="76">
        <f t="shared" si="88"/>
        <v>1310007.0069330833</v>
      </c>
      <c r="Q171" s="76">
        <f t="shared" si="88"/>
        <v>1314116.6195136008</v>
      </c>
      <c r="R171" s="76">
        <f t="shared" si="88"/>
        <v>1318226.2320941181</v>
      </c>
      <c r="S171" s="76">
        <f t="shared" si="88"/>
        <v>1322335.8446746357</v>
      </c>
      <c r="T171" s="76">
        <f t="shared" si="88"/>
        <v>1323353.6119324774</v>
      </c>
      <c r="U171" s="76">
        <f t="shared" si="88"/>
        <v>1326919.5511887094</v>
      </c>
      <c r="V171" s="76">
        <f t="shared" si="88"/>
        <v>1330485.4904449417</v>
      </c>
      <c r="W171" s="76">
        <f t="shared" si="88"/>
        <v>1334051.4297011739</v>
      </c>
      <c r="X171" s="76">
        <f t="shared" si="88"/>
        <v>1337617.3689574059</v>
      </c>
    </row>
    <row r="172" spans="1:24" x14ac:dyDescent="0.2">
      <c r="A172" s="5"/>
      <c r="B172" s="34"/>
      <c r="C172" s="3" t="s">
        <v>175</v>
      </c>
      <c r="D172" s="76">
        <f>E22</f>
        <v>1353077.5891929993</v>
      </c>
      <c r="E172" s="76">
        <f>D172</f>
        <v>1353077.5891929993</v>
      </c>
      <c r="F172" s="76">
        <f t="shared" ref="F172:X172" si="89">E172</f>
        <v>1353077.5891929993</v>
      </c>
      <c r="G172" s="76">
        <f t="shared" si="89"/>
        <v>1353077.5891929993</v>
      </c>
      <c r="H172" s="76">
        <f t="shared" si="89"/>
        <v>1353077.5891929993</v>
      </c>
      <c r="I172" s="76">
        <f t="shared" si="89"/>
        <v>1353077.5891929993</v>
      </c>
      <c r="J172" s="76">
        <f t="shared" si="89"/>
        <v>1353077.5891929993</v>
      </c>
      <c r="K172" s="76">
        <f t="shared" si="89"/>
        <v>1353077.5891929993</v>
      </c>
      <c r="L172" s="76">
        <f t="shared" si="89"/>
        <v>1353077.5891929993</v>
      </c>
      <c r="M172" s="76">
        <f t="shared" si="89"/>
        <v>1353077.5891929993</v>
      </c>
      <c r="N172" s="76">
        <f t="shared" si="89"/>
        <v>1353077.5891929993</v>
      </c>
      <c r="O172" s="76">
        <f t="shared" si="89"/>
        <v>1353077.5891929993</v>
      </c>
      <c r="P172" s="76">
        <f t="shared" si="89"/>
        <v>1353077.5891929993</v>
      </c>
      <c r="Q172" s="76">
        <f t="shared" si="89"/>
        <v>1353077.5891929993</v>
      </c>
      <c r="R172" s="76">
        <f t="shared" si="89"/>
        <v>1353077.5891929993</v>
      </c>
      <c r="S172" s="76">
        <f t="shared" si="89"/>
        <v>1353077.5891929993</v>
      </c>
      <c r="T172" s="76">
        <f t="shared" si="89"/>
        <v>1353077.5891929993</v>
      </c>
      <c r="U172" s="76">
        <f t="shared" si="89"/>
        <v>1353077.5891929993</v>
      </c>
      <c r="V172" s="76">
        <f t="shared" si="89"/>
        <v>1353077.5891929993</v>
      </c>
      <c r="W172" s="76">
        <f t="shared" si="89"/>
        <v>1353077.5891929993</v>
      </c>
      <c r="X172" s="76">
        <f t="shared" si="89"/>
        <v>1353077.5891929993</v>
      </c>
    </row>
    <row r="173" spans="1:24" x14ac:dyDescent="0.2">
      <c r="A173" s="5"/>
      <c r="B173" s="34"/>
      <c r="C173" s="3" t="s">
        <v>176</v>
      </c>
      <c r="D173" s="76">
        <f t="shared" ref="D173:X173" si="90">D34+D35</f>
        <v>1570482</v>
      </c>
      <c r="E173" s="76">
        <f t="shared" si="90"/>
        <v>1606903.9920000001</v>
      </c>
      <c r="F173" s="76">
        <f t="shared" si="90"/>
        <v>1643191.2226296</v>
      </c>
      <c r="G173" s="76">
        <f t="shared" si="90"/>
        <v>1679289.5207316584</v>
      </c>
      <c r="H173" s="76">
        <f t="shared" si="90"/>
        <v>1715143.7576284134</v>
      </c>
      <c r="I173" s="76">
        <f t="shared" si="90"/>
        <v>1750697.977543764</v>
      </c>
      <c r="J173" s="76">
        <f t="shared" si="90"/>
        <v>1785895.534180955</v>
      </c>
      <c r="K173" s="76">
        <f t="shared" si="90"/>
        <v>1820679.2330359188</v>
      </c>
      <c r="L173" s="76">
        <f t="shared" si="90"/>
        <v>1854991.4789879408</v>
      </c>
      <c r="M173" s="76">
        <f t="shared" si="90"/>
        <v>1888774.4286723069</v>
      </c>
      <c r="N173" s="76">
        <f t="shared" si="90"/>
        <v>1921970.1471044791</v>
      </c>
      <c r="O173" s="76">
        <f t="shared" si="90"/>
        <v>1958608.1794659598</v>
      </c>
      <c r="P173" s="76">
        <f t="shared" si="90"/>
        <v>1990456.0686162277</v>
      </c>
      <c r="Q173" s="76">
        <f t="shared" si="90"/>
        <v>2021543.9898127953</v>
      </c>
      <c r="R173" s="76">
        <f t="shared" si="90"/>
        <v>2051815.2725203885</v>
      </c>
      <c r="S173" s="76">
        <f t="shared" si="90"/>
        <v>2081213.9807442997</v>
      </c>
      <c r="T173" s="76">
        <f t="shared" si="90"/>
        <v>2109685.0823587249</v>
      </c>
      <c r="U173" s="76">
        <f t="shared" si="90"/>
        <v>2137174.6182009396</v>
      </c>
      <c r="V173" s="76">
        <f t="shared" si="90"/>
        <v>2163629.8702170677</v>
      </c>
      <c r="W173" s="76">
        <f t="shared" si="90"/>
        <v>2188999.5279374868</v>
      </c>
      <c r="X173" s="76">
        <f t="shared" si="90"/>
        <v>2213233.8525561146</v>
      </c>
    </row>
  </sheetData>
  <mergeCells count="16">
    <mergeCell ref="A7:B7"/>
    <mergeCell ref="C7:D7"/>
    <mergeCell ref="O7:R7"/>
    <mergeCell ref="A9:B9"/>
    <mergeCell ref="A10:B10"/>
    <mergeCell ref="A8:B8"/>
    <mergeCell ref="C11:D11"/>
    <mergeCell ref="I1:S1"/>
    <mergeCell ref="K3:Q3"/>
    <mergeCell ref="C6:E6"/>
    <mergeCell ref="O6:S6"/>
    <mergeCell ref="G2:U2"/>
    <mergeCell ref="C8:D8"/>
    <mergeCell ref="O8:R8"/>
    <mergeCell ref="C9:D9"/>
    <mergeCell ref="C10:D10"/>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13C4A-57BB-4824-8598-EAFBC47EDF01}">
  <sheetPr>
    <pageSetUpPr autoPageBreaks="0"/>
  </sheetPr>
  <dimension ref="A1:Z192"/>
  <sheetViews>
    <sheetView zoomScaleNormal="100" zoomScaleSheetLayoutView="70" workbookViewId="0"/>
  </sheetViews>
  <sheetFormatPr baseColWidth="10" defaultColWidth="8.83203125" defaultRowHeight="15" outlineLevelRow="1" x14ac:dyDescent="0.2"/>
  <cols>
    <col min="2" max="2" width="15.5" customWidth="1"/>
    <col min="3" max="3" width="37.33203125" customWidth="1"/>
    <col min="4" max="24" width="10.33203125" customWidth="1"/>
  </cols>
  <sheetData>
    <row r="1" spans="1:24" x14ac:dyDescent="0.2">
      <c r="A1" s="3"/>
      <c r="B1" s="3"/>
      <c r="C1" s="3"/>
      <c r="D1" s="3"/>
      <c r="E1" s="3"/>
      <c r="F1" s="3"/>
      <c r="G1" s="3"/>
      <c r="H1" s="3"/>
      <c r="I1" s="139" t="s">
        <v>71</v>
      </c>
      <c r="J1" s="139"/>
      <c r="K1" s="139"/>
      <c r="L1" s="139"/>
      <c r="M1" s="139"/>
      <c r="N1" s="139"/>
      <c r="O1" s="139"/>
      <c r="P1" s="139"/>
      <c r="Q1" s="139"/>
      <c r="R1" s="139"/>
      <c r="S1" s="139"/>
      <c r="T1" s="3"/>
      <c r="U1" s="3"/>
      <c r="V1" s="3"/>
      <c r="W1" s="3"/>
      <c r="X1" s="3"/>
    </row>
    <row r="2" spans="1:24" x14ac:dyDescent="0.2">
      <c r="A2" s="3"/>
      <c r="B2" s="3"/>
      <c r="C2" s="3"/>
      <c r="D2" s="3"/>
      <c r="E2" s="3"/>
      <c r="F2" s="3"/>
      <c r="G2" s="139" t="s">
        <v>72</v>
      </c>
      <c r="H2" s="139"/>
      <c r="I2" s="139"/>
      <c r="J2" s="139"/>
      <c r="K2" s="139"/>
      <c r="L2" s="139"/>
      <c r="M2" s="139"/>
      <c r="N2" s="139"/>
      <c r="O2" s="139"/>
      <c r="P2" s="139"/>
      <c r="Q2" s="139"/>
      <c r="R2" s="139"/>
      <c r="S2" s="139"/>
      <c r="T2" s="139"/>
      <c r="U2" s="139"/>
      <c r="V2" s="3"/>
      <c r="W2" s="3"/>
      <c r="X2" s="3"/>
    </row>
    <row r="3" spans="1:24" x14ac:dyDescent="0.2">
      <c r="A3" s="8"/>
      <c r="B3" s="8"/>
      <c r="C3" s="8"/>
      <c r="D3" s="8"/>
      <c r="E3" s="11"/>
      <c r="F3" s="8"/>
      <c r="G3" s="8"/>
      <c r="H3" s="8"/>
      <c r="I3" s="11"/>
      <c r="J3" s="10"/>
      <c r="K3" s="140" t="s">
        <v>73</v>
      </c>
      <c r="L3" s="140"/>
      <c r="M3" s="140"/>
      <c r="N3" s="140"/>
      <c r="O3" s="140"/>
      <c r="P3" s="140"/>
      <c r="Q3" s="140"/>
      <c r="R3" s="10"/>
      <c r="S3" s="10"/>
      <c r="T3" s="8"/>
      <c r="U3" s="8"/>
      <c r="V3" s="10"/>
      <c r="W3" s="10"/>
      <c r="X3" s="10"/>
    </row>
    <row r="4" spans="1:24" x14ac:dyDescent="0.2">
      <c r="A4" s="3"/>
      <c r="B4" s="4"/>
      <c r="C4" s="3"/>
      <c r="D4" s="3"/>
      <c r="E4" s="3"/>
      <c r="F4" s="3"/>
      <c r="G4" s="3"/>
      <c r="H4" s="3"/>
      <c r="I4" s="3"/>
      <c r="J4" s="3"/>
      <c r="K4" s="3"/>
      <c r="L4" s="3"/>
      <c r="M4" s="3"/>
      <c r="N4" s="3"/>
      <c r="O4" s="3"/>
      <c r="P4" s="3"/>
      <c r="Q4" s="3"/>
      <c r="R4" s="3"/>
      <c r="S4" s="3"/>
      <c r="T4" s="3"/>
      <c r="U4" s="3"/>
      <c r="V4" s="3"/>
      <c r="W4" s="3"/>
      <c r="X4" s="3"/>
    </row>
    <row r="5" spans="1:24" x14ac:dyDescent="0.2">
      <c r="A5" s="3"/>
      <c r="B5" s="3"/>
      <c r="C5" s="3"/>
      <c r="D5" s="3"/>
      <c r="E5" s="3"/>
      <c r="F5" s="3"/>
      <c r="G5" s="3"/>
      <c r="H5" s="3"/>
      <c r="I5" s="3"/>
      <c r="J5" s="3"/>
      <c r="K5" s="3"/>
      <c r="L5" s="3"/>
      <c r="M5" s="3"/>
      <c r="N5" s="3"/>
      <c r="O5" s="3"/>
      <c r="P5" s="3"/>
      <c r="Q5" s="3"/>
      <c r="R5" s="3"/>
      <c r="S5" s="3"/>
      <c r="T5" s="3"/>
      <c r="U5" s="3"/>
      <c r="V5" s="3"/>
      <c r="W5" s="3"/>
      <c r="X5" s="3"/>
    </row>
    <row r="6" spans="1:24" x14ac:dyDescent="0.2">
      <c r="A6" s="5"/>
      <c r="B6" s="3"/>
      <c r="C6" s="140" t="s">
        <v>74</v>
      </c>
      <c r="D6" s="140"/>
      <c r="E6" s="140"/>
      <c r="F6" s="3"/>
      <c r="G6" s="3"/>
      <c r="H6" s="3"/>
      <c r="I6" s="3"/>
      <c r="J6" s="3"/>
      <c r="K6" s="3"/>
      <c r="L6" s="3"/>
      <c r="M6" s="3"/>
      <c r="O6" s="140" t="s">
        <v>75</v>
      </c>
      <c r="P6" s="140"/>
      <c r="Q6" s="140"/>
      <c r="R6" s="140"/>
      <c r="S6" s="140"/>
      <c r="T6" s="3"/>
      <c r="U6" s="3"/>
      <c r="V6" s="3"/>
      <c r="W6" s="3"/>
    </row>
    <row r="7" spans="1:24" ht="17" x14ac:dyDescent="0.25">
      <c r="A7" s="142" t="s">
        <v>76</v>
      </c>
      <c r="B7" s="142"/>
      <c r="C7" s="141" t="s">
        <v>77</v>
      </c>
      <c r="D7" s="141"/>
      <c r="E7" s="12">
        <v>7.0000000000000007E-2</v>
      </c>
      <c r="F7" s="3"/>
      <c r="G7" s="29"/>
      <c r="H7" s="29"/>
      <c r="I7" s="29"/>
      <c r="J7" s="3"/>
      <c r="K7" s="3"/>
      <c r="L7" s="3"/>
      <c r="M7" s="3"/>
      <c r="N7" s="3" t="s">
        <v>78</v>
      </c>
      <c r="O7" s="138" t="s">
        <v>79</v>
      </c>
      <c r="P7" s="138"/>
      <c r="Q7" s="138"/>
      <c r="R7" s="138"/>
      <c r="S7" s="13">
        <v>0.09</v>
      </c>
      <c r="T7" s="3"/>
      <c r="U7" s="3"/>
      <c r="V7" s="3"/>
      <c r="W7" s="3"/>
      <c r="X7" s="3"/>
    </row>
    <row r="8" spans="1:24" ht="17" x14ac:dyDescent="0.25">
      <c r="A8" s="142" t="s">
        <v>80</v>
      </c>
      <c r="B8" s="142"/>
      <c r="C8" s="138" t="s">
        <v>81</v>
      </c>
      <c r="D8" s="138"/>
      <c r="E8" s="13">
        <v>0.28000000000000003</v>
      </c>
      <c r="F8" s="3"/>
      <c r="G8" s="29"/>
      <c r="H8" s="29"/>
      <c r="I8" s="29"/>
      <c r="J8" s="3"/>
      <c r="K8" s="3"/>
      <c r="L8" s="3"/>
      <c r="M8" s="3"/>
      <c r="N8" s="3" t="s">
        <v>82</v>
      </c>
      <c r="O8" s="138" t="s">
        <v>83</v>
      </c>
      <c r="P8" s="138"/>
      <c r="Q8" s="138"/>
      <c r="R8" s="138"/>
      <c r="S8" s="13">
        <v>0.23</v>
      </c>
      <c r="T8" s="3"/>
      <c r="U8" s="3"/>
      <c r="V8" s="3"/>
      <c r="W8" s="3"/>
      <c r="X8" s="3"/>
    </row>
    <row r="9" spans="1:24" x14ac:dyDescent="0.2">
      <c r="A9" s="142" t="s">
        <v>84</v>
      </c>
      <c r="B9" s="142"/>
      <c r="C9" s="138" t="s">
        <v>85</v>
      </c>
      <c r="D9" s="138"/>
      <c r="E9" s="33">
        <v>0.3</v>
      </c>
      <c r="F9" s="3"/>
      <c r="G9" s="29"/>
      <c r="H9" s="29"/>
      <c r="I9" s="29"/>
      <c r="J9" s="29"/>
      <c r="K9" s="3"/>
      <c r="L9" s="3"/>
      <c r="M9" s="3"/>
      <c r="N9" s="3"/>
      <c r="O9" s="3"/>
      <c r="P9" s="3"/>
      <c r="Q9" s="3"/>
      <c r="R9" s="3"/>
      <c r="S9" s="3"/>
      <c r="T9" s="3"/>
      <c r="U9" s="3"/>
      <c r="V9" s="3"/>
      <c r="W9" s="3"/>
      <c r="X9" s="3"/>
    </row>
    <row r="10" spans="1:24" x14ac:dyDescent="0.2">
      <c r="A10" s="142" t="s">
        <v>86</v>
      </c>
      <c r="B10" s="142"/>
      <c r="C10" s="138" t="s">
        <v>87</v>
      </c>
      <c r="D10" s="138"/>
      <c r="E10" s="13">
        <v>0.15</v>
      </c>
      <c r="F10" s="3"/>
      <c r="G10" s="29"/>
      <c r="H10" s="29"/>
      <c r="I10" s="29"/>
      <c r="J10" s="29"/>
      <c r="K10" s="29"/>
      <c r="L10" s="29"/>
      <c r="M10" s="3"/>
      <c r="N10" s="3"/>
      <c r="O10" s="3"/>
      <c r="P10" s="3"/>
      <c r="Q10" s="3"/>
      <c r="R10" s="3"/>
      <c r="S10" s="3"/>
      <c r="T10" s="3"/>
      <c r="U10" s="3"/>
      <c r="V10" s="3"/>
      <c r="W10" s="104"/>
      <c r="X10" s="3"/>
    </row>
    <row r="11" spans="1:24" x14ac:dyDescent="0.2">
      <c r="A11" s="5"/>
      <c r="B11" s="3"/>
      <c r="C11" s="138" t="s">
        <v>88</v>
      </c>
      <c r="D11" s="138"/>
      <c r="E11" s="28">
        <v>44089</v>
      </c>
      <c r="F11" s="3"/>
      <c r="G11" s="29"/>
      <c r="H11" s="29"/>
      <c r="I11" s="29"/>
      <c r="J11" s="29"/>
      <c r="K11" s="29"/>
      <c r="L11" s="29"/>
      <c r="M11" s="29"/>
      <c r="N11" s="29"/>
      <c r="O11" s="29"/>
      <c r="P11" s="29"/>
      <c r="Q11" s="29"/>
      <c r="R11" s="29"/>
      <c r="S11" s="29"/>
      <c r="T11" s="29"/>
      <c r="U11" s="29"/>
      <c r="V11" s="29"/>
      <c r="W11" s="29"/>
      <c r="X11" s="29"/>
    </row>
    <row r="12" spans="1:24" x14ac:dyDescent="0.2">
      <c r="A12" s="5"/>
      <c r="B12" s="3"/>
      <c r="C12" s="3"/>
      <c r="D12" s="3"/>
      <c r="E12" s="13"/>
      <c r="F12" s="3"/>
      <c r="G12" s="3"/>
      <c r="H12" s="29"/>
      <c r="I12" s="3"/>
      <c r="J12" s="3"/>
      <c r="K12" s="3"/>
      <c r="L12" s="3"/>
      <c r="M12" s="3"/>
      <c r="N12" s="3"/>
      <c r="O12" s="3"/>
      <c r="P12" s="3"/>
      <c r="Q12" s="3"/>
      <c r="R12" s="3"/>
      <c r="S12" s="3"/>
      <c r="T12" s="3"/>
      <c r="U12" s="3"/>
      <c r="V12" s="3"/>
      <c r="W12" s="3"/>
      <c r="X12" s="3"/>
    </row>
    <row r="13" spans="1:24" x14ac:dyDescent="0.2">
      <c r="A13" s="5"/>
      <c r="B13" s="3"/>
      <c r="C13" s="3"/>
      <c r="D13" s="3"/>
      <c r="E13" s="3" t="s">
        <v>89</v>
      </c>
      <c r="F13" s="3"/>
      <c r="G13" s="3"/>
      <c r="H13" s="3"/>
      <c r="I13" s="3"/>
      <c r="J13" s="3"/>
      <c r="K13" s="3"/>
      <c r="L13" s="3"/>
      <c r="M13" s="3"/>
      <c r="N13" s="3"/>
      <c r="O13" s="3"/>
      <c r="P13" s="3"/>
      <c r="Q13" s="3"/>
      <c r="R13" s="3"/>
      <c r="S13" s="3"/>
      <c r="T13" s="3"/>
      <c r="U13" s="3"/>
      <c r="V13" s="3"/>
      <c r="W13" s="3"/>
      <c r="X13" s="3"/>
    </row>
    <row r="14" spans="1:24" ht="16" thickBot="1" x14ac:dyDescent="0.25">
      <c r="A14" s="14"/>
      <c r="B14" s="4"/>
      <c r="C14" s="6" t="s">
        <v>90</v>
      </c>
      <c r="D14" s="7">
        <v>0</v>
      </c>
      <c r="E14" s="7">
        <f>D14+1</f>
        <v>1</v>
      </c>
      <c r="F14" s="7">
        <f t="shared" ref="F14:W14" si="0">E14+1</f>
        <v>2</v>
      </c>
      <c r="G14" s="7">
        <f t="shared" si="0"/>
        <v>3</v>
      </c>
      <c r="H14" s="7">
        <f t="shared" si="0"/>
        <v>4</v>
      </c>
      <c r="I14" s="7">
        <f t="shared" si="0"/>
        <v>5</v>
      </c>
      <c r="J14" s="7">
        <f t="shared" si="0"/>
        <v>6</v>
      </c>
      <c r="K14" s="7">
        <f t="shared" si="0"/>
        <v>7</v>
      </c>
      <c r="L14" s="7">
        <f t="shared" si="0"/>
        <v>8</v>
      </c>
      <c r="M14" s="7">
        <f>L14+1</f>
        <v>9</v>
      </c>
      <c r="N14" s="7">
        <f t="shared" si="0"/>
        <v>10</v>
      </c>
      <c r="O14" s="7">
        <f t="shared" si="0"/>
        <v>11</v>
      </c>
      <c r="P14" s="7">
        <f t="shared" si="0"/>
        <v>12</v>
      </c>
      <c r="Q14" s="7">
        <f t="shared" si="0"/>
        <v>13</v>
      </c>
      <c r="R14" s="7">
        <f t="shared" si="0"/>
        <v>14</v>
      </c>
      <c r="S14" s="7">
        <f t="shared" si="0"/>
        <v>15</v>
      </c>
      <c r="T14" s="7">
        <f t="shared" si="0"/>
        <v>16</v>
      </c>
      <c r="U14" s="7">
        <f t="shared" si="0"/>
        <v>17</v>
      </c>
      <c r="V14" s="7">
        <f t="shared" si="0"/>
        <v>18</v>
      </c>
      <c r="W14" s="7">
        <f t="shared" si="0"/>
        <v>19</v>
      </c>
      <c r="X14" s="7">
        <f>W14+1</f>
        <v>20</v>
      </c>
    </row>
    <row r="15" spans="1:24" ht="17" thickTop="1" thickBot="1" x14ac:dyDescent="0.25">
      <c r="A15" s="14"/>
      <c r="B15" s="4"/>
      <c r="C15" s="6" t="s">
        <v>13</v>
      </c>
      <c r="D15" s="7"/>
      <c r="E15" s="7">
        <v>1</v>
      </c>
      <c r="F15" s="7">
        <v>2</v>
      </c>
      <c r="G15" s="7">
        <v>3</v>
      </c>
      <c r="H15" s="7">
        <v>4</v>
      </c>
      <c r="I15" s="7">
        <v>5</v>
      </c>
      <c r="J15" s="7">
        <v>6</v>
      </c>
      <c r="K15" s="7">
        <v>7</v>
      </c>
      <c r="L15" s="7">
        <v>8</v>
      </c>
      <c r="M15" s="7">
        <v>9</v>
      </c>
      <c r="N15" s="7">
        <v>10</v>
      </c>
      <c r="O15" s="7">
        <v>11</v>
      </c>
      <c r="P15" s="7">
        <v>12</v>
      </c>
      <c r="Q15" s="7">
        <v>13</v>
      </c>
      <c r="R15" s="7">
        <v>14</v>
      </c>
      <c r="S15" s="7">
        <v>15</v>
      </c>
      <c r="T15" s="7">
        <v>16</v>
      </c>
      <c r="U15" s="7">
        <v>17</v>
      </c>
      <c r="V15" s="7">
        <v>18</v>
      </c>
      <c r="W15" s="7">
        <v>19</v>
      </c>
      <c r="X15" s="7">
        <v>20</v>
      </c>
    </row>
    <row r="16" spans="1:24" ht="17" thickTop="1" thickBot="1" x14ac:dyDescent="0.25">
      <c r="A16" s="14" t="s">
        <v>91</v>
      </c>
      <c r="B16" s="4" t="s">
        <v>92</v>
      </c>
      <c r="C16" s="6" t="s">
        <v>93</v>
      </c>
      <c r="D16" s="41">
        <v>44089</v>
      </c>
      <c r="E16" s="41">
        <v>44454</v>
      </c>
      <c r="F16" s="41">
        <v>44819</v>
      </c>
      <c r="G16" s="41">
        <v>45184</v>
      </c>
      <c r="H16" s="41">
        <v>45550</v>
      </c>
      <c r="I16" s="41">
        <v>45915</v>
      </c>
      <c r="J16" s="41">
        <v>46280</v>
      </c>
      <c r="K16" s="41">
        <v>46645</v>
      </c>
      <c r="L16" s="41">
        <v>47011</v>
      </c>
      <c r="M16" s="41">
        <v>47376</v>
      </c>
      <c r="N16" s="41">
        <v>47741</v>
      </c>
      <c r="O16" s="41">
        <v>48106</v>
      </c>
      <c r="P16" s="41">
        <v>48472</v>
      </c>
      <c r="Q16" s="41">
        <v>48837</v>
      </c>
      <c r="R16" s="41">
        <v>49202</v>
      </c>
      <c r="S16" s="41">
        <v>49567</v>
      </c>
      <c r="T16" s="41">
        <v>49933</v>
      </c>
      <c r="U16" s="41">
        <v>50298</v>
      </c>
      <c r="V16" s="41">
        <v>50663</v>
      </c>
      <c r="W16" s="41">
        <v>51028</v>
      </c>
      <c r="X16" s="41">
        <v>51394</v>
      </c>
    </row>
    <row r="17" spans="1:26" ht="16" thickTop="1" x14ac:dyDescent="0.2">
      <c r="A17" s="14"/>
      <c r="B17" s="36"/>
      <c r="C17" s="15" t="s">
        <v>94</v>
      </c>
      <c r="D17" s="16"/>
      <c r="E17" s="16"/>
      <c r="F17" s="16"/>
      <c r="G17" s="16"/>
      <c r="H17" s="16"/>
      <c r="I17" s="16"/>
      <c r="J17" s="16"/>
      <c r="K17" s="16"/>
      <c r="L17" s="16"/>
      <c r="M17" s="16"/>
      <c r="N17" s="16"/>
      <c r="O17" s="16"/>
      <c r="P17" s="16"/>
      <c r="Q17" s="16"/>
      <c r="R17" s="16"/>
      <c r="S17" s="16"/>
      <c r="T17" s="16"/>
      <c r="U17" s="16"/>
      <c r="V17" s="16"/>
      <c r="W17" s="16"/>
      <c r="X17" s="16"/>
    </row>
    <row r="18" spans="1:26" ht="17" x14ac:dyDescent="0.25">
      <c r="A18" s="5">
        <v>1</v>
      </c>
      <c r="B18" s="37" t="s">
        <v>95</v>
      </c>
      <c r="C18" s="17" t="s">
        <v>96</v>
      </c>
      <c r="D18" s="83">
        <f>'Example A RP16-RP20'!D29</f>
        <v>1456879.68</v>
      </c>
      <c r="E18" s="83">
        <f>'Example A RP16-RP20'!E29</f>
        <v>1405574.68</v>
      </c>
      <c r="F18" s="83">
        <f>'Example A RP16-RP20'!F29</f>
        <v>1354269.68</v>
      </c>
      <c r="G18" s="83">
        <f>'Example A RP16-RP20'!G29</f>
        <v>1302964.68</v>
      </c>
      <c r="H18" s="83">
        <f>'Example A RP16-RP20'!H29</f>
        <v>1265570.230135092</v>
      </c>
      <c r="I18" s="83">
        <f>'Example A RP16-RP20'!I29</f>
        <v>1236382.681935092</v>
      </c>
      <c r="J18" s="83">
        <f>'Example A RP16-RP20'!J29</f>
        <v>1231366.5835999998</v>
      </c>
      <c r="K18" s="83">
        <f>'Example A RP16-RP20'!K29</f>
        <v>1224143.5835999998</v>
      </c>
      <c r="L18" s="83">
        <f>'Example A RP16-RP20'!L29</f>
        <v>1219929.3426939999</v>
      </c>
      <c r="M18" s="83">
        <f>'Example A RP16-RP20'!M29</f>
        <v>1215715.101788</v>
      </c>
      <c r="N18" s="83">
        <f>'Example A RP16-RP20'!N29</f>
        <v>1211500.8608820001</v>
      </c>
      <c r="O18" s="83">
        <f>'Example A RP16-RP20'!O29</f>
        <v>1212624.8608820001</v>
      </c>
      <c r="P18" s="83">
        <f>'Example A RP16-RP20'!P29</f>
        <v>1216416.8608820001</v>
      </c>
      <c r="Q18" s="83">
        <f>'Example A RP16-RP20'!Q29</f>
        <v>1220208.8608820001</v>
      </c>
      <c r="R18" s="83">
        <f>'Example A RP16-RP20'!R29</f>
        <v>1224000.8608820001</v>
      </c>
      <c r="S18" s="83">
        <f>'Example A RP16-RP20'!S29</f>
        <v>1227792.8608820001</v>
      </c>
      <c r="T18" s="83">
        <f>'Example A RP16-RP20'!T29</f>
        <v>1228737.8608820001</v>
      </c>
      <c r="U18" s="83">
        <f>'Example A RP16-RP20'!U29</f>
        <v>1232027.8608820001</v>
      </c>
      <c r="V18" s="83">
        <f>'Example A RP16-RP20'!V29</f>
        <v>1235317.8608820001</v>
      </c>
      <c r="W18" s="83">
        <f>'Example A RP16-RP20'!W29</f>
        <v>1238607.8608820001</v>
      </c>
      <c r="X18" s="83">
        <f>'Example A RP16-RP20'!X29</f>
        <v>1241897.8608820001</v>
      </c>
    </row>
    <row r="19" spans="1:26" ht="17" x14ac:dyDescent="0.25">
      <c r="A19" s="5">
        <v>2</v>
      </c>
      <c r="B19" s="37" t="s">
        <v>97</v>
      </c>
      <c r="C19" s="17" t="s">
        <v>98</v>
      </c>
      <c r="D19" s="83">
        <f>'Example A RP16-RP20'!D30</f>
        <v>113602.32000000002</v>
      </c>
      <c r="E19" s="83">
        <f>'Example A RP16-RP20'!E30</f>
        <v>109601.73772295158</v>
      </c>
      <c r="F19" s="83">
        <f>'Example A RP16-RP20'!F30</f>
        <v>105601.15544590315</v>
      </c>
      <c r="G19" s="83">
        <f>'Example A RP16-RP20'!G30</f>
        <v>101600.57316885471</v>
      </c>
      <c r="H19" s="83">
        <f>'Example A RP16-RP20'!H30</f>
        <v>98174.78033520699</v>
      </c>
      <c r="I19" s="83">
        <f>'Example A RP16-RP20'!I30</f>
        <v>95088.099930198368</v>
      </c>
      <c r="J19" s="83">
        <f>'Example A RP16-RP20'!J30</f>
        <v>94624.239284551149</v>
      </c>
      <c r="K19" s="83">
        <f>'Example A RP16-RP20'!K30</f>
        <v>94069.18858766272</v>
      </c>
      <c r="L19" s="83">
        <f>'Example A RP16-RP20'!L30</f>
        <v>93774.818316276782</v>
      </c>
      <c r="M19" s="83">
        <f>'Example A RP16-RP20'!M30</f>
        <v>93480.448044890829</v>
      </c>
      <c r="N19" s="83">
        <f>'Example A RP16-RP20'!N30</f>
        <v>93186.077773504891</v>
      </c>
      <c r="O19" s="83">
        <f>'Example A RP16-RP20'!O30</f>
        <v>93272.533470565773</v>
      </c>
      <c r="P19" s="83">
        <f>'Example A RP16-RP20'!P30</f>
        <v>93590.146051083226</v>
      </c>
      <c r="Q19" s="83">
        <f>'Example A RP16-RP20'!Q30</f>
        <v>93907.758631600678</v>
      </c>
      <c r="R19" s="83">
        <f>'Example A RP16-RP20'!R30</f>
        <v>94225.371212118131</v>
      </c>
      <c r="S19" s="83">
        <f>'Example A RP16-RP20'!S30</f>
        <v>94542.983792635583</v>
      </c>
      <c r="T19" s="83">
        <f>'Example A RP16-RP20'!T30</f>
        <v>94615.751050477324</v>
      </c>
      <c r="U19" s="83">
        <f>'Example A RP16-RP20'!U30</f>
        <v>94891.690306709483</v>
      </c>
      <c r="V19" s="83">
        <f>'Example A RP16-RP20'!V30</f>
        <v>95167.629562941642</v>
      </c>
      <c r="W19" s="83">
        <f>'Example A RP16-RP20'!W30</f>
        <v>95443.568819173801</v>
      </c>
      <c r="X19" s="83">
        <f>'Example A RP16-RP20'!X30</f>
        <v>95719.50807540596</v>
      </c>
    </row>
    <row r="20" spans="1:26" ht="17" x14ac:dyDescent="0.25">
      <c r="A20" s="5">
        <v>3</v>
      </c>
      <c r="B20" s="37" t="s">
        <v>99</v>
      </c>
      <c r="C20" s="17" t="s">
        <v>100</v>
      </c>
      <c r="D20" s="85"/>
      <c r="E20" s="83">
        <f>'Example A RP16-RP20'!E31</f>
        <v>14251.708559999999</v>
      </c>
      <c r="F20" s="83">
        <f>'Example A RP16-RP20'!F31</f>
        <v>14251.708559999999</v>
      </c>
      <c r="G20" s="83">
        <f>'Example A RP16-RP20'!G31</f>
        <v>14251.708559999999</v>
      </c>
      <c r="H20" s="83">
        <f>'Example A RP16-RP20'!H31</f>
        <v>12924.870949056633</v>
      </c>
      <c r="I20" s="83">
        <f>'Example A RP16-RP20'!I31</f>
        <v>12142.067559358657</v>
      </c>
      <c r="J20" s="83">
        <f>'Example A RP16-RP20'!J31</f>
        <v>6657.1031261999997</v>
      </c>
      <c r="K20" s="83">
        <f>'Example A RP16-RP20'!K31</f>
        <v>6657.1031261999988</v>
      </c>
      <c r="L20" s="83">
        <f>'Example A RP16-RP20'!L31</f>
        <v>6356.227216799999</v>
      </c>
      <c r="M20" s="83">
        <f>'Example A RP16-RP20'!M31</f>
        <v>6356.227216799999</v>
      </c>
      <c r="N20" s="83">
        <f>'Example A RP16-RP20'!N31</f>
        <v>6356.227216799999</v>
      </c>
      <c r="O20" s="83">
        <f>'Example A RP16-RP20'!O31</f>
        <v>5283.1538739689995</v>
      </c>
      <c r="P20" s="83">
        <f>'Example A RP16-RP20'!P31</f>
        <v>5255.2094739689992</v>
      </c>
      <c r="Q20" s="83">
        <f>'Example A RP16-RP20'!Q31</f>
        <v>5255.2094739689992</v>
      </c>
      <c r="R20" s="83">
        <f>'Example A RP16-RP20'!R31</f>
        <v>5255.2094739689992</v>
      </c>
      <c r="S20" s="83">
        <f>'Example A RP16-RP20'!S31</f>
        <v>5255.2094739689992</v>
      </c>
      <c r="T20" s="83">
        <f>'Example A RP16-RP20'!T31</f>
        <v>5383.3178739690002</v>
      </c>
      <c r="U20" s="83">
        <f>'Example A RP16-RP20'!U31</f>
        <v>5035.3178739690002</v>
      </c>
      <c r="V20" s="83">
        <f>'Example A RP16-RP20'!V31</f>
        <v>5035.3178739690002</v>
      </c>
      <c r="W20" s="83">
        <f>'Example A RP16-RP20'!W31</f>
        <v>5035.3178739690002</v>
      </c>
      <c r="X20" s="83">
        <f>'Example A RP16-RP20'!X31</f>
        <v>5035.3178739690002</v>
      </c>
    </row>
    <row r="21" spans="1:26" ht="17" x14ac:dyDescent="0.25">
      <c r="A21" s="5">
        <v>3</v>
      </c>
      <c r="B21" s="37" t="s">
        <v>101</v>
      </c>
      <c r="C21" s="17" t="s">
        <v>102</v>
      </c>
      <c r="D21" s="96"/>
      <c r="E21" s="46">
        <f>AVERAGE(E20:X20)</f>
        <v>7601.6766615452652</v>
      </c>
      <c r="F21" s="46">
        <f>E21</f>
        <v>7601.6766615452652</v>
      </c>
      <c r="G21" s="46">
        <f t="shared" ref="G21:V21" si="1">F21</f>
        <v>7601.6766615452652</v>
      </c>
      <c r="H21" s="46">
        <f>G21</f>
        <v>7601.6766615452652</v>
      </c>
      <c r="I21" s="46">
        <f t="shared" si="1"/>
        <v>7601.6766615452652</v>
      </c>
      <c r="J21" s="46">
        <f t="shared" si="1"/>
        <v>7601.6766615452652</v>
      </c>
      <c r="K21" s="46">
        <f t="shared" si="1"/>
        <v>7601.6766615452652</v>
      </c>
      <c r="L21" s="46">
        <f t="shared" si="1"/>
        <v>7601.6766615452652</v>
      </c>
      <c r="M21" s="46">
        <f t="shared" si="1"/>
        <v>7601.6766615452652</v>
      </c>
      <c r="N21" s="46">
        <f t="shared" si="1"/>
        <v>7601.6766615452652</v>
      </c>
      <c r="O21" s="46">
        <f t="shared" si="1"/>
        <v>7601.6766615452652</v>
      </c>
      <c r="P21" s="46">
        <f t="shared" si="1"/>
        <v>7601.6766615452652</v>
      </c>
      <c r="Q21" s="46">
        <f t="shared" si="1"/>
        <v>7601.6766615452652</v>
      </c>
      <c r="R21" s="46">
        <f t="shared" si="1"/>
        <v>7601.6766615452652</v>
      </c>
      <c r="S21" s="46">
        <f t="shared" si="1"/>
        <v>7601.6766615452652</v>
      </c>
      <c r="T21" s="46">
        <f t="shared" si="1"/>
        <v>7601.6766615452652</v>
      </c>
      <c r="U21" s="46">
        <f t="shared" si="1"/>
        <v>7601.6766615452652</v>
      </c>
      <c r="V21" s="46">
        <f t="shared" si="1"/>
        <v>7601.6766615452652</v>
      </c>
      <c r="W21" s="46">
        <f t="shared" ref="I21:W22" si="2">V21</f>
        <v>7601.6766615452652</v>
      </c>
      <c r="X21" s="46">
        <f>W21</f>
        <v>7601.6766615452652</v>
      </c>
    </row>
    <row r="22" spans="1:26" ht="17" x14ac:dyDescent="0.25">
      <c r="A22" s="97">
        <v>5</v>
      </c>
      <c r="B22" s="37" t="s">
        <v>103</v>
      </c>
      <c r="C22" s="17" t="s">
        <v>104</v>
      </c>
      <c r="D22" s="96"/>
      <c r="E22" s="46">
        <f>SUM(D18:X19)/21</f>
        <v>1354291.0044303278</v>
      </c>
      <c r="F22" s="46">
        <f t="shared" ref="F22:H22" si="3">E22</f>
        <v>1354291.0044303278</v>
      </c>
      <c r="G22" s="46">
        <f t="shared" si="3"/>
        <v>1354291.0044303278</v>
      </c>
      <c r="H22" s="46">
        <f t="shared" si="3"/>
        <v>1354291.0044303278</v>
      </c>
      <c r="I22" s="46">
        <f t="shared" si="2"/>
        <v>1354291.0044303278</v>
      </c>
      <c r="J22" s="46">
        <f t="shared" si="2"/>
        <v>1354291.0044303278</v>
      </c>
      <c r="K22" s="46">
        <f t="shared" si="2"/>
        <v>1354291.0044303278</v>
      </c>
      <c r="L22" s="46">
        <f t="shared" si="2"/>
        <v>1354291.0044303278</v>
      </c>
      <c r="M22" s="46">
        <f t="shared" si="2"/>
        <v>1354291.0044303278</v>
      </c>
      <c r="N22" s="46">
        <f>M22</f>
        <v>1354291.0044303278</v>
      </c>
      <c r="O22" s="46">
        <f t="shared" si="2"/>
        <v>1354291.0044303278</v>
      </c>
      <c r="P22" s="46">
        <f t="shared" si="2"/>
        <v>1354291.0044303278</v>
      </c>
      <c r="Q22" s="46">
        <f t="shared" si="2"/>
        <v>1354291.0044303278</v>
      </c>
      <c r="R22" s="46">
        <f t="shared" si="2"/>
        <v>1354291.0044303278</v>
      </c>
      <c r="S22" s="46">
        <f t="shared" si="2"/>
        <v>1354291.0044303278</v>
      </c>
      <c r="T22" s="46">
        <f t="shared" si="2"/>
        <v>1354291.0044303278</v>
      </c>
      <c r="U22" s="46">
        <f t="shared" si="2"/>
        <v>1354291.0044303278</v>
      </c>
      <c r="V22" s="46">
        <f t="shared" si="2"/>
        <v>1354291.0044303278</v>
      </c>
      <c r="W22" s="46">
        <f t="shared" si="2"/>
        <v>1354291.0044303278</v>
      </c>
      <c r="X22" s="46">
        <f>W22</f>
        <v>1354291.0044303278</v>
      </c>
    </row>
    <row r="23" spans="1:26" x14ac:dyDescent="0.2">
      <c r="A23" s="5" t="s">
        <v>180</v>
      </c>
      <c r="B23" s="37" t="s">
        <v>106</v>
      </c>
      <c r="C23" s="17" t="s">
        <v>107</v>
      </c>
      <c r="D23" s="96"/>
      <c r="E23" s="46">
        <f>IF(SUM($D23:D23)=0,IF($D$18+$D$19&gt;$E$22, IF((E18+E19)&lt;=E22,1,0),IF((E18+E19)&gt;=E22,1,0)),0)</f>
        <v>0</v>
      </c>
      <c r="F23" s="46">
        <f>IF(SUM($D23:E23)=0,IF($D$18+$D$19&gt;$E$22, IF((F18+F19)&lt;=F22,1,0),IF((F18+F19)&gt;=F22,1,0)),0)</f>
        <v>0</v>
      </c>
      <c r="G23" s="46">
        <f>IF(SUM($D23:F23)=0,IF($D$18+$D$19&gt;$E$22, IF((G18+G19)&lt;=G22,1,0),IF((G18+G19)&gt;=G22,1,0)),0)</f>
        <v>0</v>
      </c>
      <c r="H23" s="46">
        <f>IF(SUM($D23:G23)=0,IF($D$18+$D$19&gt;$E$22, IF((H18+H19)&lt;=H22,1,0),IF((H18+H19)&gt;=H22,1,0)),0)</f>
        <v>0</v>
      </c>
      <c r="I23" s="46">
        <f>IF(SUM($D23:H23)=0,IF($D$18+$D$19&gt;$E$22, IF((I18+I19)&lt;=I22,1,0),IF((I18+I19)&gt;=I22,1,0)),0)</f>
        <v>1</v>
      </c>
      <c r="J23" s="46">
        <f>IF(SUM($D23:I23)=0,IF($D$18+$D$19&gt;$E$22, IF((J18+J19)&lt;=J22,1,0),IF((J18+J19)&gt;=J22,1,0)),0)</f>
        <v>0</v>
      </c>
      <c r="K23" s="46">
        <f>IF(SUM($D23:J23)=0,IF($D$18+$D$19&gt;$E$22, IF((K18+K19)&lt;=K22,1,0),IF((K18+K19)&gt;=K22,1,0)),0)</f>
        <v>0</v>
      </c>
      <c r="L23" s="46">
        <f>IF(SUM($D23:K23)=0,IF($D$18+$D$19&gt;$E$22, IF((L18+L19)&lt;=L22,1,0),IF((L18+L19)&gt;=L22,1,0)),0)</f>
        <v>0</v>
      </c>
      <c r="M23" s="46">
        <f>IF(SUM($D23:L23)=0,IF($D$18+$D$19&gt;$E$22, IF((M18+M19)&lt;=M22,1,0),IF((M18+M19)&gt;=M22,1,0)),0)</f>
        <v>0</v>
      </c>
      <c r="N23" s="46">
        <f>IF(SUM($D23:M23)=0,IF($D$18+$D$19&gt;$E$22, IF((N18+N19)&lt;=N22,1,0),IF((N18+N19)&gt;=N22,1,0)),0)</f>
        <v>0</v>
      </c>
      <c r="O23" s="46">
        <f>IF(SUM($D23:N23)=0,IF($D$18+$D$19&gt;$E$22, IF((O18+O19)&lt;=O22,1,0),IF((O18+O19)&gt;=O22,1,0)),0)</f>
        <v>0</v>
      </c>
      <c r="P23" s="46">
        <f>IF(SUM($D23:O23)=0,IF($D$18+$D$19&gt;$E$22, IF((P18+P19)&lt;=P22,1,0),IF((P18+P19)&gt;=P22,1,0)),0)</f>
        <v>0</v>
      </c>
      <c r="Q23" s="46">
        <f>IF(SUM($D23:P23)=0,IF($D$18+$D$19&gt;$E$22, IF((Q18+Q19)&lt;=Q22,1,0),IF((Q18+Q19)&gt;=Q22,1,0)),0)</f>
        <v>0</v>
      </c>
      <c r="R23" s="46">
        <f>IF(SUM($D23:Q23)=0,IF($D$18+$D$19&gt;$E$22, IF((R18+R19)&lt;=R22,1,0),IF((R18+R19)&gt;=R22,1,0)),0)</f>
        <v>0</v>
      </c>
      <c r="S23" s="46">
        <f>IF(SUM($D23:R23)=0,IF($D$18+$D$19&gt;$E$22, IF((S18+S19)&lt;=S22,1,0),IF((S18+S19)&gt;=S22,1,0)),0)</f>
        <v>0</v>
      </c>
      <c r="T23" s="46">
        <f>IF(SUM($D23:S23)=0,IF($D$18+$D$19&gt;$E$22, IF((T18+T19)&lt;=T22,1,0),IF((T18+T19)&gt;=T22,1,0)),0)</f>
        <v>0</v>
      </c>
      <c r="U23" s="46">
        <f>IF(SUM($D23:T23)=0,IF($D$18+$D$19&gt;$E$22, IF((U18+U19)&lt;=U22,1,0),IF((U18+U19)&gt;=U22,1,0)),0)</f>
        <v>0</v>
      </c>
      <c r="V23" s="46">
        <f>IF(SUM($D23:U23)=0,IF($D$18+$D$19&gt;$E$22, IF((V18+V19)&lt;=V22,1,0),IF((V18+V19)&gt;=V22,1,0)),0)</f>
        <v>0</v>
      </c>
      <c r="W23" s="46">
        <f>IF(SUM($D23:V23)=0,IF($D$18+$D$19&gt;$E$22, IF((W18+W19)&lt;=W22,1,0),IF((W18+W19)&gt;=W22,1,0)),0)</f>
        <v>0</v>
      </c>
      <c r="X23" s="46">
        <f>IF(SUM($D23:W23)=0,IF($D$18+$D$19&gt;$E$22, IF((X18+X19)&lt;=X22,1,0),IF((X18+X19)&gt;=X22,1,0)),0)</f>
        <v>0</v>
      </c>
    </row>
    <row r="24" spans="1:26" ht="17" x14ac:dyDescent="0.25">
      <c r="A24" s="5" t="s">
        <v>181</v>
      </c>
      <c r="B24" s="38" t="s">
        <v>109</v>
      </c>
      <c r="C24" s="79" t="s">
        <v>110</v>
      </c>
      <c r="D24" s="98"/>
      <c r="E24" s="103">
        <f>IF(E23=1,E22-(D18+D19),IF(SUM($D23:D23)=1,0,((E18-D18)+(E19-D19))))</f>
        <v>-55305.582277048437</v>
      </c>
      <c r="F24" s="103">
        <f>IF(F23=1,F22-(E18+E19),IF(SUM($D23:E23)=1,0,((F18-E18)+(F19-E19))))</f>
        <v>-55305.582277048437</v>
      </c>
      <c r="G24" s="103">
        <f>IF(G23=1,G22-(F18+F19),IF(SUM($D23:F23)=1,0,((G18-F18)+(G19-F19))))</f>
        <v>-55305.582277048437</v>
      </c>
      <c r="H24" s="103">
        <f>IF(H23=1,H22-(G18+G19),IF(SUM($D23:G23)=1,0,((H18-G18)+(H19-G19))))</f>
        <v>-40820.242698555609</v>
      </c>
      <c r="I24" s="103">
        <f>IF(I23=1,I22-(H18+H19),IF(SUM($D23:H23)=1,0,((I18-H18)+(I19-H19))))</f>
        <v>-9454.0060399712529</v>
      </c>
      <c r="J24" s="103">
        <f>IF(J23=1,J22-(I18+I19),IF(SUM($D23:I23)=1,0,((J18-I18)+(J19-I19))))</f>
        <v>0</v>
      </c>
      <c r="K24" s="103">
        <f>IF(K23=1,K22-(J18+J19),IF(SUM($D23:J23)=1,0,((K18-J18)+(K19-J19))))</f>
        <v>0</v>
      </c>
      <c r="L24" s="103">
        <f>IF(L23=1,L22-(K18+K19),IF(SUM($D23:K23)=1,0,((L18-K18)+(L19-K19))))</f>
        <v>0</v>
      </c>
      <c r="M24" s="103">
        <f>IF(M23=1,M22-(L18+L19),IF(SUM($D23:L23)=1,0,((M18-L18)+(M19-L19))))</f>
        <v>0</v>
      </c>
      <c r="N24" s="103">
        <f>IF(N23=1,N22-(M18+M19),IF(SUM($D23:M23)=1,0,((N18-M18)+(N19-M19))))</f>
        <v>0</v>
      </c>
      <c r="O24" s="103">
        <f>IF(O23=1,O22-(N18+N19),IF(SUM($D23:N23)=1,0,((O18-N18)+(O19-N19))))</f>
        <v>0</v>
      </c>
      <c r="P24" s="103">
        <f>IF(P23=1,P22-(O18+O19),IF(SUM($D23:O23)=1,0,((P18-O18)+(P19-O19))))</f>
        <v>0</v>
      </c>
      <c r="Q24" s="103">
        <f>IF(Q23=1,Q22-(P18+P19),IF(SUM($D23:P23)=1,0,((Q18-P18)+(Q19-P19))))</f>
        <v>0</v>
      </c>
      <c r="R24" s="103">
        <f>IF(R23=1,R22-(Q18+Q19),IF(SUM($D23:Q23)=1,0,((R18-Q18)+(R19-Q19))))</f>
        <v>0</v>
      </c>
      <c r="S24" s="103">
        <f>IF(S23=1,S22-(R18+R19),IF(SUM($D23:R23)=1,0,((S18-R18)+(S19-R19))))</f>
        <v>0</v>
      </c>
      <c r="T24" s="103">
        <f>IF(T23=1,T22-(S18+S19),IF(SUM($D23:S23)=1,0,((T18-S18)+(T19-S19))))</f>
        <v>0</v>
      </c>
      <c r="U24" s="103">
        <f>IF(U23=1,U22-(T18+T19),IF(SUM($D23:T23)=1,0,((U18-T18)+(U19-T19))))</f>
        <v>0</v>
      </c>
      <c r="V24" s="103">
        <f>IF(V23=1,V22-(U18+U19),IF(SUM($D23:U23)=1,0,((V18-U18)+(V19-U19))))</f>
        <v>0</v>
      </c>
      <c r="W24" s="103">
        <f>IF(W23=1,W22-(V18+V19),IF(SUM($D23:V23)=1,0,((W18-V18)+(W19-V19))))</f>
        <v>0</v>
      </c>
      <c r="X24" s="103">
        <f>IF(X23=1,X22-(W18+W19),IF(SUM($D23:W23)=1,0,((X18-W18)+(X19-W19))))</f>
        <v>0</v>
      </c>
    </row>
    <row r="25" spans="1:26" x14ac:dyDescent="0.2">
      <c r="A25" s="5"/>
      <c r="B25" s="37"/>
      <c r="C25" s="47" t="s">
        <v>111</v>
      </c>
      <c r="D25" s="86"/>
      <c r="E25" s="86">
        <v>0</v>
      </c>
      <c r="F25" s="86">
        <v>0</v>
      </c>
      <c r="G25" s="86">
        <v>0</v>
      </c>
      <c r="H25" s="86">
        <v>0</v>
      </c>
      <c r="I25" s="86">
        <v>0</v>
      </c>
      <c r="J25" s="86">
        <v>0</v>
      </c>
      <c r="K25" s="86">
        <v>0</v>
      </c>
      <c r="L25" s="86">
        <v>0</v>
      </c>
      <c r="M25" s="86">
        <v>0</v>
      </c>
      <c r="N25" s="86">
        <v>0</v>
      </c>
      <c r="O25" s="86">
        <v>0</v>
      </c>
      <c r="P25" s="86">
        <v>0</v>
      </c>
      <c r="Q25" s="86">
        <v>0</v>
      </c>
      <c r="R25" s="86">
        <v>0</v>
      </c>
      <c r="S25" s="86">
        <v>0</v>
      </c>
      <c r="T25" s="109">
        <v>0</v>
      </c>
      <c r="U25" s="109">
        <v>0</v>
      </c>
      <c r="V25" s="109">
        <v>0</v>
      </c>
      <c r="W25" s="109">
        <v>0</v>
      </c>
      <c r="X25" s="109">
        <v>0</v>
      </c>
    </row>
    <row r="26" spans="1:26" ht="17" x14ac:dyDescent="0.25">
      <c r="A26" s="5"/>
      <c r="B26" s="37"/>
      <c r="C26" s="48" t="s">
        <v>112</v>
      </c>
      <c r="D26" s="86"/>
      <c r="E26" s="86"/>
      <c r="F26" s="86"/>
      <c r="G26" s="86"/>
      <c r="H26" s="86"/>
      <c r="I26" s="86"/>
      <c r="J26" s="86"/>
      <c r="K26" s="86"/>
      <c r="L26" s="86"/>
      <c r="M26" s="86"/>
      <c r="N26" s="86"/>
      <c r="O26" s="86"/>
      <c r="P26" s="86"/>
      <c r="Q26" s="86"/>
      <c r="R26" s="86"/>
      <c r="S26" s="86"/>
      <c r="T26" s="109"/>
      <c r="U26" s="109"/>
      <c r="V26" s="109"/>
      <c r="W26" s="109"/>
      <c r="X26" s="109"/>
    </row>
    <row r="27" spans="1:26" ht="17" x14ac:dyDescent="0.25">
      <c r="A27" s="5"/>
      <c r="B27" s="37"/>
      <c r="C27" s="48" t="s">
        <v>113</v>
      </c>
      <c r="D27" s="57"/>
      <c r="E27" s="57"/>
      <c r="F27" s="57"/>
      <c r="G27" s="57"/>
      <c r="H27" s="57"/>
      <c r="I27" s="57"/>
      <c r="J27" s="57"/>
      <c r="K27" s="57"/>
      <c r="L27" s="57"/>
      <c r="M27" s="57"/>
      <c r="N27" s="57"/>
      <c r="O27" s="57"/>
      <c r="P27" s="57"/>
      <c r="Q27" s="57"/>
      <c r="R27" s="57"/>
      <c r="S27" s="57"/>
      <c r="T27" s="57"/>
      <c r="U27" s="57"/>
      <c r="V27" s="57"/>
      <c r="W27" s="57"/>
      <c r="X27" s="57"/>
    </row>
    <row r="28" spans="1:26" x14ac:dyDescent="0.2">
      <c r="A28" s="5"/>
      <c r="B28" s="37"/>
      <c r="C28" s="48" t="s">
        <v>114</v>
      </c>
      <c r="D28" s="86"/>
      <c r="E28" s="86"/>
      <c r="F28" s="86"/>
      <c r="G28" s="86"/>
      <c r="H28" s="86"/>
      <c r="I28" s="86"/>
      <c r="J28" s="86"/>
      <c r="K28" s="86"/>
      <c r="L28" s="86"/>
      <c r="M28" s="86"/>
      <c r="N28" s="86"/>
      <c r="O28" s="86"/>
      <c r="P28" s="86"/>
      <c r="Q28" s="86"/>
      <c r="R28" s="86"/>
      <c r="S28" s="86"/>
      <c r="T28" s="109"/>
      <c r="U28" s="109"/>
      <c r="V28" s="109"/>
      <c r="W28" s="109"/>
      <c r="X28" s="109"/>
    </row>
    <row r="29" spans="1:26" ht="17" x14ac:dyDescent="0.25">
      <c r="A29" s="5">
        <v>1</v>
      </c>
      <c r="B29" s="37" t="s">
        <v>95</v>
      </c>
      <c r="C29" s="48" t="s">
        <v>115</v>
      </c>
      <c r="D29" s="86">
        <f>D18</f>
        <v>1456879.68</v>
      </c>
      <c r="E29" s="86">
        <f t="shared" ref="E29:X29" si="4">IF(E25=1,IF(D25=1,(E18-D18)+E26+D29,(E18-D18)+E26+D18),E18)</f>
        <v>1405574.68</v>
      </c>
      <c r="F29" s="86">
        <f t="shared" si="4"/>
        <v>1354269.68</v>
      </c>
      <c r="G29" s="86">
        <f t="shared" si="4"/>
        <v>1302964.68</v>
      </c>
      <c r="H29" s="86">
        <f t="shared" si="4"/>
        <v>1265570.230135092</v>
      </c>
      <c r="I29" s="86">
        <f t="shared" si="4"/>
        <v>1236382.681935092</v>
      </c>
      <c r="J29" s="86">
        <f t="shared" si="4"/>
        <v>1231366.5835999998</v>
      </c>
      <c r="K29" s="86">
        <f t="shared" si="4"/>
        <v>1224143.5835999998</v>
      </c>
      <c r="L29" s="86">
        <f t="shared" si="4"/>
        <v>1219929.3426939999</v>
      </c>
      <c r="M29" s="86">
        <f t="shared" si="4"/>
        <v>1215715.101788</v>
      </c>
      <c r="N29" s="86">
        <f t="shared" si="4"/>
        <v>1211500.8608820001</v>
      </c>
      <c r="O29" s="86">
        <f t="shared" si="4"/>
        <v>1212624.8608820001</v>
      </c>
      <c r="P29" s="86">
        <f t="shared" si="4"/>
        <v>1216416.8608820001</v>
      </c>
      <c r="Q29" s="86">
        <f t="shared" si="4"/>
        <v>1220208.8608820001</v>
      </c>
      <c r="R29" s="86">
        <f t="shared" si="4"/>
        <v>1224000.8608820001</v>
      </c>
      <c r="S29" s="86">
        <f t="shared" si="4"/>
        <v>1227792.8608820001</v>
      </c>
      <c r="T29" s="86">
        <f t="shared" si="4"/>
        <v>1228737.8608820001</v>
      </c>
      <c r="U29" s="86">
        <f t="shared" si="4"/>
        <v>1232027.8608820001</v>
      </c>
      <c r="V29" s="86">
        <f t="shared" si="4"/>
        <v>1235317.8608820001</v>
      </c>
      <c r="W29" s="86">
        <f t="shared" si="4"/>
        <v>1238607.8608820001</v>
      </c>
      <c r="X29" s="86">
        <f t="shared" si="4"/>
        <v>1241897.8608820001</v>
      </c>
      <c r="Z29" s="1"/>
    </row>
    <row r="30" spans="1:26" ht="17" x14ac:dyDescent="0.25">
      <c r="A30" s="5">
        <v>2</v>
      </c>
      <c r="B30" s="37" t="s">
        <v>97</v>
      </c>
      <c r="C30" s="48" t="s">
        <v>116</v>
      </c>
      <c r="D30" s="57">
        <f>D19</f>
        <v>113602.32000000002</v>
      </c>
      <c r="E30" s="57">
        <f t="shared" ref="E30:X30" si="5">IF(E25=1,IF(D25=1,(E19-D19)+E27+D30,(E19-D19)+E27+D19),E19)</f>
        <v>109601.73772295158</v>
      </c>
      <c r="F30" s="57">
        <f t="shared" si="5"/>
        <v>105601.15544590315</v>
      </c>
      <c r="G30" s="57">
        <f t="shared" si="5"/>
        <v>101600.57316885471</v>
      </c>
      <c r="H30" s="57">
        <f t="shared" si="5"/>
        <v>98174.78033520699</v>
      </c>
      <c r="I30" s="57">
        <f t="shared" si="5"/>
        <v>95088.099930198368</v>
      </c>
      <c r="J30" s="57">
        <f t="shared" si="5"/>
        <v>94624.239284551149</v>
      </c>
      <c r="K30" s="57">
        <f t="shared" si="5"/>
        <v>94069.18858766272</v>
      </c>
      <c r="L30" s="57">
        <f t="shared" si="5"/>
        <v>93774.818316276782</v>
      </c>
      <c r="M30" s="57">
        <f t="shared" si="5"/>
        <v>93480.448044890829</v>
      </c>
      <c r="N30" s="57">
        <f t="shared" si="5"/>
        <v>93186.077773504891</v>
      </c>
      <c r="O30" s="57">
        <f t="shared" si="5"/>
        <v>93272.533470565773</v>
      </c>
      <c r="P30" s="57">
        <f t="shared" si="5"/>
        <v>93590.146051083226</v>
      </c>
      <c r="Q30" s="57">
        <f t="shared" si="5"/>
        <v>93907.758631600678</v>
      </c>
      <c r="R30" s="57">
        <f t="shared" si="5"/>
        <v>94225.371212118131</v>
      </c>
      <c r="S30" s="57">
        <f t="shared" si="5"/>
        <v>94542.983792635583</v>
      </c>
      <c r="T30" s="57">
        <f t="shared" si="5"/>
        <v>94615.751050477324</v>
      </c>
      <c r="U30" s="57">
        <f t="shared" si="5"/>
        <v>94891.690306709483</v>
      </c>
      <c r="V30" s="57">
        <f t="shared" si="5"/>
        <v>95167.629562941642</v>
      </c>
      <c r="W30" s="57">
        <f t="shared" si="5"/>
        <v>95443.568819173801</v>
      </c>
      <c r="X30" s="57">
        <f t="shared" si="5"/>
        <v>95719.50807540596</v>
      </c>
      <c r="Z30" s="1"/>
    </row>
    <row r="31" spans="1:26" ht="17" x14ac:dyDescent="0.25">
      <c r="A31" s="5">
        <v>3</v>
      </c>
      <c r="B31" s="37" t="s">
        <v>99</v>
      </c>
      <c r="C31" s="48" t="s">
        <v>117</v>
      </c>
      <c r="D31" s="86"/>
      <c r="E31" s="86">
        <f t="shared" ref="E31:X31" si="6">IF(E25=1,E20+E28,E20)</f>
        <v>14251.708559999999</v>
      </c>
      <c r="F31" s="86">
        <f t="shared" si="6"/>
        <v>14251.708559999999</v>
      </c>
      <c r="G31" s="86">
        <f t="shared" si="6"/>
        <v>14251.708559999999</v>
      </c>
      <c r="H31" s="86">
        <f t="shared" si="6"/>
        <v>12924.870949056633</v>
      </c>
      <c r="I31" s="86">
        <f t="shared" si="6"/>
        <v>12142.067559358657</v>
      </c>
      <c r="J31" s="86">
        <f t="shared" si="6"/>
        <v>6657.1031261999997</v>
      </c>
      <c r="K31" s="86">
        <f t="shared" si="6"/>
        <v>6657.1031261999988</v>
      </c>
      <c r="L31" s="86">
        <f t="shared" si="6"/>
        <v>6356.227216799999</v>
      </c>
      <c r="M31" s="86">
        <f t="shared" si="6"/>
        <v>6356.227216799999</v>
      </c>
      <c r="N31" s="86">
        <f t="shared" si="6"/>
        <v>6356.227216799999</v>
      </c>
      <c r="O31" s="86">
        <f t="shared" si="6"/>
        <v>5283.1538739689995</v>
      </c>
      <c r="P31" s="86">
        <f t="shared" si="6"/>
        <v>5255.2094739689992</v>
      </c>
      <c r="Q31" s="86">
        <f t="shared" si="6"/>
        <v>5255.2094739689992</v>
      </c>
      <c r="R31" s="86">
        <f t="shared" si="6"/>
        <v>5255.2094739689992</v>
      </c>
      <c r="S31" s="86">
        <f t="shared" si="6"/>
        <v>5255.2094739689992</v>
      </c>
      <c r="T31" s="86">
        <f t="shared" si="6"/>
        <v>5383.3178739690002</v>
      </c>
      <c r="U31" s="86">
        <f t="shared" si="6"/>
        <v>5035.3178739690002</v>
      </c>
      <c r="V31" s="86">
        <f t="shared" si="6"/>
        <v>5035.3178739690002</v>
      </c>
      <c r="W31" s="86">
        <f t="shared" si="6"/>
        <v>5035.3178739690002</v>
      </c>
      <c r="X31" s="86">
        <f t="shared" si="6"/>
        <v>5035.3178739690002</v>
      </c>
      <c r="Z31" s="1"/>
    </row>
    <row r="32" spans="1:26" ht="17" x14ac:dyDescent="0.25">
      <c r="A32" s="5" t="s">
        <v>181</v>
      </c>
      <c r="B32" s="38" t="s">
        <v>109</v>
      </c>
      <c r="C32" s="49" t="s">
        <v>118</v>
      </c>
      <c r="D32" s="49"/>
      <c r="E32" s="102">
        <f>IF(E23=1,E22-(D29+D30),IF(SUM($D23:D23)=1,0,((E29-D29)+(E30-D30))))</f>
        <v>-55305.582277048437</v>
      </c>
      <c r="F32" s="102">
        <f>IF(F23=1,F22-(E29+E30),IF(SUM($D23:E23)=1,0,((F29-E29)+(F30-E30))))</f>
        <v>-55305.582277048437</v>
      </c>
      <c r="G32" s="102">
        <f>IF(G23=1,G22-(F29+F30),IF(SUM($D23:F23)=1,0,((G29-F29)+(G30-F30))))</f>
        <v>-55305.582277048437</v>
      </c>
      <c r="H32" s="102">
        <f>IF(H23=1,H22-(G29+G30),IF(SUM($D23:G23)=1,0,((H29-G29)+(H30-G30))))</f>
        <v>-40820.242698555609</v>
      </c>
      <c r="I32" s="102">
        <f>IF(I23=1,I22-(H29+H30),IF(SUM($D23:H23)=1,0,((I29-H29)+(I30-H30))))</f>
        <v>-9454.0060399712529</v>
      </c>
      <c r="J32" s="102">
        <f>IF(J23=1,J22-(I29+I30),IF(SUM($D23:I23)=1,0,((J29-I29)+(J30-I30))))</f>
        <v>0</v>
      </c>
      <c r="K32" s="102">
        <f>IF(K23=1,K22-(J29+J30),IF(SUM($D23:J23)=1,0,((K29-J29)+(K30-J30))))</f>
        <v>0</v>
      </c>
      <c r="L32" s="102">
        <f>IF(L23=1,L22-(K29+K30),IF(SUM($D23:K23)=1,0,((L29-K29)+(L30-K30))))</f>
        <v>0</v>
      </c>
      <c r="M32" s="102">
        <f>IF(M23=1,M22-(L29+L30),IF(SUM($D23:L23)=1,0,((M29-L29)+(M30-L30))))</f>
        <v>0</v>
      </c>
      <c r="N32" s="102">
        <f>IF(N23=1,N22-(M29+M30),IF(SUM($D23:M23)=1,0,((N29-M29)+(N30-M30))))</f>
        <v>0</v>
      </c>
      <c r="O32" s="102">
        <f>IF(O23=1,O22-(N29+N30),IF(SUM($D23:N23)=1,0,((O29-N29)+(O30-N30))))</f>
        <v>0</v>
      </c>
      <c r="P32" s="102">
        <f>IF(P23=1,P22-(O29+O30),IF(SUM($D23:O23)=1,0,((P29-O29)+(P30-O30))))</f>
        <v>0</v>
      </c>
      <c r="Q32" s="102">
        <f>IF(Q23=1,Q22-(P29+P30),IF(SUM($D23:P23)=1,0,((Q29-P29)+(Q30-P30))))</f>
        <v>0</v>
      </c>
      <c r="R32" s="102">
        <f>IF(R23=1,R22-(Q29+Q30),IF(SUM($D23:Q23)=1,0,((R29-Q29)+(R30-Q30))))</f>
        <v>0</v>
      </c>
      <c r="S32" s="102">
        <f>IF(S23=1,S22-(R29+R30),IF(SUM($D23:R23)=1,0,((S29-R29)+(S30-R30))))</f>
        <v>0</v>
      </c>
      <c r="T32" s="102">
        <f>IF(T23=1,T22-(S29+S30),IF(SUM($D23:S23)=1,0,((T29-S29)+(T30-S30))))</f>
        <v>0</v>
      </c>
      <c r="U32" s="102">
        <f>IF(U23=1,U22-(T29+T30),IF(SUM($D23:T23)=1,0,((U29-T29)+(U30-T30))))</f>
        <v>0</v>
      </c>
      <c r="V32" s="102">
        <f>IF(V23=1,V22-(U29+U30),IF(SUM($D23:U23)=1,0,((V29-U29)+(V30-U30))))</f>
        <v>0</v>
      </c>
      <c r="W32" s="102">
        <f>IF(W23=1,W22-(V29+V30),IF(SUM($D23:V23)=1,0,((W29-V29)+(W30-V30))))</f>
        <v>0</v>
      </c>
      <c r="X32" s="102">
        <f>IF(X23=1,X22-(W29+W30),IF(SUM($D23:W23)=1,0,((X29-W29)+(X30-W30))))</f>
        <v>0</v>
      </c>
      <c r="Z32" s="1"/>
    </row>
    <row r="33" spans="1:26" x14ac:dyDescent="0.2">
      <c r="A33" s="5"/>
      <c r="B33" s="37"/>
      <c r="C33" s="25" t="s">
        <v>119</v>
      </c>
      <c r="D33" s="60"/>
      <c r="E33" s="61"/>
      <c r="F33" s="61"/>
      <c r="G33" s="61"/>
      <c r="H33" s="61"/>
      <c r="I33" s="61"/>
      <c r="J33" s="61"/>
      <c r="K33" s="61"/>
      <c r="L33" s="61"/>
      <c r="M33" s="61"/>
      <c r="N33" s="61"/>
      <c r="O33" s="61"/>
      <c r="P33" s="61"/>
      <c r="Q33" s="61"/>
      <c r="R33" s="61"/>
      <c r="S33" s="61"/>
      <c r="T33" s="61"/>
      <c r="U33" s="61"/>
      <c r="V33" s="61"/>
      <c r="W33" s="61"/>
      <c r="X33" s="61"/>
    </row>
    <row r="34" spans="1:26" ht="17" x14ac:dyDescent="0.25">
      <c r="A34" s="5">
        <v>14</v>
      </c>
      <c r="B34" s="38" t="s">
        <v>120</v>
      </c>
      <c r="C34" s="26" t="s">
        <v>121</v>
      </c>
      <c r="D34" s="60">
        <v>1456879.68</v>
      </c>
      <c r="E34" s="60">
        <v>1493301.672</v>
      </c>
      <c r="F34" s="60">
        <v>1529588.9026295999</v>
      </c>
      <c r="G34" s="60">
        <v>1565687.2007316584</v>
      </c>
      <c r="H34" s="60">
        <v>1601541.4376284133</v>
      </c>
      <c r="I34" s="60">
        <v>1637095.657543764</v>
      </c>
      <c r="J34" s="60">
        <v>1672293.214180955</v>
      </c>
      <c r="K34" s="60">
        <v>1707076.9130359187</v>
      </c>
      <c r="L34" s="60">
        <v>1741389.1589879408</v>
      </c>
      <c r="M34" s="60">
        <v>1775172.1086723069</v>
      </c>
      <c r="N34" s="60">
        <v>1808367.8271044791</v>
      </c>
      <c r="O34" s="60">
        <v>1840918.4479923598</v>
      </c>
      <c r="P34" s="60">
        <v>1872766.3371426277</v>
      </c>
      <c r="Q34" s="60">
        <v>1903854.2583391953</v>
      </c>
      <c r="R34" s="60">
        <v>1934125.5410467885</v>
      </c>
      <c r="S34" s="60">
        <v>1963524.2492706997</v>
      </c>
      <c r="T34" s="60">
        <v>1991995.3508851249</v>
      </c>
      <c r="U34" s="60">
        <v>2019484.8867273396</v>
      </c>
      <c r="V34" s="60">
        <v>2045940.1387434679</v>
      </c>
      <c r="W34" s="60">
        <v>2071309.796463887</v>
      </c>
      <c r="X34" s="60">
        <v>2095544.1210825145</v>
      </c>
      <c r="Z34" s="1"/>
    </row>
    <row r="35" spans="1:26" ht="17" x14ac:dyDescent="0.25">
      <c r="A35" s="5">
        <v>15</v>
      </c>
      <c r="B35" s="38" t="s">
        <v>122</v>
      </c>
      <c r="C35" s="26" t="s">
        <v>123</v>
      </c>
      <c r="D35" s="60">
        <v>113602.32000000002</v>
      </c>
      <c r="E35" s="60">
        <v>113602.32000000002</v>
      </c>
      <c r="F35" s="60">
        <v>113602.32000000002</v>
      </c>
      <c r="G35" s="60">
        <v>113602.32000000002</v>
      </c>
      <c r="H35" s="60">
        <v>113602.32000000002</v>
      </c>
      <c r="I35" s="60">
        <v>113602.32000000002</v>
      </c>
      <c r="J35" s="60">
        <v>113602.32000000002</v>
      </c>
      <c r="K35" s="60">
        <v>113602.32000000002</v>
      </c>
      <c r="L35" s="60">
        <v>113602.32000000002</v>
      </c>
      <c r="M35" s="60">
        <v>113602.32000000002</v>
      </c>
      <c r="N35" s="60">
        <v>113602.32000000002</v>
      </c>
      <c r="O35" s="60">
        <v>117689.7314736</v>
      </c>
      <c r="P35" s="60">
        <v>117689.7314736</v>
      </c>
      <c r="Q35" s="60">
        <v>117689.7314736</v>
      </c>
      <c r="R35" s="60">
        <v>117689.7314736</v>
      </c>
      <c r="S35" s="60">
        <v>117689.7314736</v>
      </c>
      <c r="T35" s="60">
        <v>117689.7314736</v>
      </c>
      <c r="U35" s="60">
        <v>117689.7314736</v>
      </c>
      <c r="V35" s="60">
        <v>117689.7314736</v>
      </c>
      <c r="W35" s="60">
        <v>117689.7314736</v>
      </c>
      <c r="X35" s="60">
        <v>117689.7314736</v>
      </c>
      <c r="Z35" s="1"/>
    </row>
    <row r="36" spans="1:26" ht="17" x14ac:dyDescent="0.25">
      <c r="A36" s="5">
        <v>17</v>
      </c>
      <c r="B36" s="38" t="s">
        <v>124</v>
      </c>
      <c r="C36" s="26" t="s">
        <v>125</v>
      </c>
      <c r="D36" s="63"/>
      <c r="E36" s="60">
        <v>0</v>
      </c>
      <c r="F36" s="60">
        <v>0</v>
      </c>
      <c r="G36" s="60">
        <v>0</v>
      </c>
      <c r="H36" s="60">
        <v>0</v>
      </c>
      <c r="I36" s="60">
        <v>0</v>
      </c>
      <c r="J36" s="60">
        <v>0</v>
      </c>
      <c r="K36" s="60">
        <v>0</v>
      </c>
      <c r="L36" s="60">
        <v>0</v>
      </c>
      <c r="M36" s="60">
        <v>0</v>
      </c>
      <c r="N36" s="60">
        <v>0</v>
      </c>
      <c r="O36" s="60">
        <v>0</v>
      </c>
      <c r="P36" s="60">
        <v>0</v>
      </c>
      <c r="Q36" s="60">
        <v>0</v>
      </c>
      <c r="R36" s="60">
        <v>0</v>
      </c>
      <c r="S36" s="60">
        <v>0</v>
      </c>
      <c r="T36" s="60">
        <v>0</v>
      </c>
      <c r="U36" s="60">
        <v>0</v>
      </c>
      <c r="V36" s="60">
        <v>0</v>
      </c>
      <c r="W36" s="60">
        <v>0</v>
      </c>
      <c r="X36" s="60">
        <v>0</v>
      </c>
      <c r="Z36" s="1"/>
    </row>
    <row r="37" spans="1:26" ht="17" x14ac:dyDescent="0.25">
      <c r="A37" s="5">
        <v>17</v>
      </c>
      <c r="B37" s="39" t="s">
        <v>126</v>
      </c>
      <c r="C37" s="27" t="s">
        <v>127</v>
      </c>
      <c r="D37" s="89"/>
      <c r="E37" s="65">
        <f>(E34-D34)+(E35-D35)</f>
        <v>36421.992000000086</v>
      </c>
      <c r="F37" s="65">
        <f t="shared" ref="F37:X37" si="7">(F34-E34)+(F35-E35)</f>
        <v>36287.230629599886</v>
      </c>
      <c r="G37" s="65">
        <f t="shared" si="7"/>
        <v>36098.29810205847</v>
      </c>
      <c r="H37" s="65">
        <f t="shared" si="7"/>
        <v>35854.236896754941</v>
      </c>
      <c r="I37" s="65">
        <f t="shared" si="7"/>
        <v>35554.219915350666</v>
      </c>
      <c r="J37" s="65">
        <f t="shared" si="7"/>
        <v>35197.556637190981</v>
      </c>
      <c r="K37" s="65">
        <f t="shared" si="7"/>
        <v>34783.698854963761</v>
      </c>
      <c r="L37" s="65">
        <f t="shared" si="7"/>
        <v>34312.245952022029</v>
      </c>
      <c r="M37" s="65">
        <f t="shared" si="7"/>
        <v>33782.949684366118</v>
      </c>
      <c r="N37" s="65">
        <f t="shared" si="7"/>
        <v>33195.718432172202</v>
      </c>
      <c r="O37" s="65">
        <f t="shared" si="7"/>
        <v>36638.032361480655</v>
      </c>
      <c r="P37" s="65">
        <f t="shared" si="7"/>
        <v>31847.889150267933</v>
      </c>
      <c r="Q37" s="65">
        <f t="shared" si="7"/>
        <v>31087.921196567593</v>
      </c>
      <c r="R37" s="65">
        <f t="shared" si="7"/>
        <v>30271.282707593171</v>
      </c>
      <c r="S37" s="65">
        <f t="shared" si="7"/>
        <v>29398.708223911235</v>
      </c>
      <c r="T37" s="65">
        <f t="shared" si="7"/>
        <v>28471.101614425192</v>
      </c>
      <c r="U37" s="65">
        <f t="shared" si="7"/>
        <v>27489.535842214711</v>
      </c>
      <c r="V37" s="65">
        <f t="shared" si="7"/>
        <v>26455.252016128274</v>
      </c>
      <c r="W37" s="65">
        <f t="shared" si="7"/>
        <v>25369.657720419113</v>
      </c>
      <c r="X37" s="65">
        <f t="shared" si="7"/>
        <v>24234.32461862755</v>
      </c>
      <c r="Z37" s="1"/>
    </row>
    <row r="38" spans="1:26" x14ac:dyDescent="0.2">
      <c r="A38" s="5"/>
      <c r="B38" s="39"/>
      <c r="C38" s="21" t="s">
        <v>128</v>
      </c>
      <c r="D38" s="90"/>
      <c r="E38" s="90"/>
      <c r="F38" s="90"/>
      <c r="G38" s="90"/>
      <c r="H38" s="90"/>
      <c r="I38" s="90"/>
      <c r="J38" s="90"/>
      <c r="K38" s="90"/>
      <c r="L38" s="90"/>
      <c r="M38" s="90"/>
      <c r="N38" s="90"/>
      <c r="O38" s="90"/>
      <c r="P38" s="90"/>
      <c r="Q38" s="90"/>
      <c r="R38" s="90"/>
      <c r="S38" s="90"/>
      <c r="T38" s="90"/>
      <c r="U38" s="90"/>
      <c r="V38" s="90"/>
      <c r="W38" s="90"/>
      <c r="X38" s="90"/>
    </row>
    <row r="39" spans="1:26" ht="17" x14ac:dyDescent="0.25">
      <c r="A39" s="5">
        <v>13</v>
      </c>
      <c r="B39" s="39" t="s">
        <v>129</v>
      </c>
      <c r="C39" s="23" t="s">
        <v>130</v>
      </c>
      <c r="D39" s="91">
        <f>SQRT((($D$18*$E$7^2)+($D$19*$E$8^2)+(AVERAGE($E20:$X20)*$E$7^2))/ SUM($D$18:$D$19,AVERAGE($E20:$X20)))</f>
        <v>0.10095089025503369</v>
      </c>
      <c r="E39" s="91">
        <f t="shared" ref="E39:X39" si="8">SQRT((($D$18*$E$7^2)+($D$19*$E$8^2)+(AVERAGE($E20:$X20)*$E$7^2))/ SUM($D$18:$D$19,AVERAGE($E20:$X20)))</f>
        <v>0.10095089025503369</v>
      </c>
      <c r="F39" s="91">
        <f t="shared" si="8"/>
        <v>0.10095089025503369</v>
      </c>
      <c r="G39" s="91">
        <f t="shared" si="8"/>
        <v>0.10095089025503369</v>
      </c>
      <c r="H39" s="91">
        <f t="shared" si="8"/>
        <v>0.10095089025503369</v>
      </c>
      <c r="I39" s="91">
        <f t="shared" si="8"/>
        <v>0.10095089025503369</v>
      </c>
      <c r="J39" s="91">
        <f t="shared" si="8"/>
        <v>0.10095089025503369</v>
      </c>
      <c r="K39" s="91">
        <f t="shared" si="8"/>
        <v>0.10095089025503369</v>
      </c>
      <c r="L39" s="91">
        <f t="shared" si="8"/>
        <v>0.10095089025503369</v>
      </c>
      <c r="M39" s="91">
        <f t="shared" si="8"/>
        <v>0.10095089025503369</v>
      </c>
      <c r="N39" s="91">
        <f t="shared" si="8"/>
        <v>0.10095089025503369</v>
      </c>
      <c r="O39" s="91">
        <f t="shared" si="8"/>
        <v>0.10095089025503369</v>
      </c>
      <c r="P39" s="91">
        <f t="shared" si="8"/>
        <v>0.10095089025503369</v>
      </c>
      <c r="Q39" s="91">
        <f t="shared" si="8"/>
        <v>0.10095089025503369</v>
      </c>
      <c r="R39" s="91">
        <f t="shared" si="8"/>
        <v>0.10095089025503369</v>
      </c>
      <c r="S39" s="91">
        <f t="shared" si="8"/>
        <v>0.10095089025503369</v>
      </c>
      <c r="T39" s="91">
        <f t="shared" si="8"/>
        <v>0.10095089025503369</v>
      </c>
      <c r="U39" s="91">
        <f t="shared" si="8"/>
        <v>0.10095089025503369</v>
      </c>
      <c r="V39" s="91">
        <f t="shared" si="8"/>
        <v>0.10095089025503369</v>
      </c>
      <c r="W39" s="91">
        <f t="shared" si="8"/>
        <v>0.10095089025503369</v>
      </c>
      <c r="X39" s="91">
        <f t="shared" si="8"/>
        <v>0.10095089025503369</v>
      </c>
    </row>
    <row r="40" spans="1:26" ht="17" x14ac:dyDescent="0.25">
      <c r="A40" s="5">
        <v>21</v>
      </c>
      <c r="B40" s="39" t="s">
        <v>131</v>
      </c>
      <c r="C40" s="23" t="s">
        <v>132</v>
      </c>
      <c r="D40" s="91">
        <f t="shared" ref="D40:N40" si="9">SQRT(((D$34*$E$7^2)+(D$35*$E$8^2)+(D$36*$E$7^2))/SUM(D$34:D$36))</f>
        <v>0.10107765783488372</v>
      </c>
      <c r="E40" s="91">
        <f t="shared" si="9"/>
        <v>0.10047977439483288</v>
      </c>
      <c r="F40" s="91">
        <f t="shared" si="9"/>
        <v>9.9907135318081416E-2</v>
      </c>
      <c r="G40" s="91">
        <f t="shared" si="9"/>
        <v>9.9358966715118888E-2</v>
      </c>
      <c r="H40" s="91">
        <f t="shared" si="9"/>
        <v>9.8834522214621204E-2</v>
      </c>
      <c r="I40" s="91">
        <f t="shared" si="9"/>
        <v>9.8333082906320715E-2</v>
      </c>
      <c r="J40" s="91">
        <f t="shared" si="9"/>
        <v>9.7853957213926437E-2</v>
      </c>
      <c r="K40" s="91">
        <f t="shared" si="9"/>
        <v>9.7396480707696922E-2</v>
      </c>
      <c r="L40" s="91">
        <f t="shared" si="9"/>
        <v>9.6960015865490717E-2</v>
      </c>
      <c r="M40" s="91">
        <f t="shared" si="9"/>
        <v>9.6543951790389562E-2</v>
      </c>
      <c r="N40" s="91">
        <f t="shared" si="9"/>
        <v>9.6147703892304343E-2</v>
      </c>
      <c r="O40" s="91">
        <f t="shared" ref="O40:X40" si="10">SQRT(((O$34*$S$7^2)+(O$35*$S$8^2)+(O$36*$S$7^2))/SUM(O$34:O$36))</f>
        <v>0.10388437130507376</v>
      </c>
      <c r="P40" s="91">
        <f t="shared" si="10"/>
        <v>0.10367685565792774</v>
      </c>
      <c r="Q40" s="91">
        <f t="shared" si="10"/>
        <v>0.1034802152739273</v>
      </c>
      <c r="R40" s="91">
        <f t="shared" si="10"/>
        <v>0.10329412258259951</v>
      </c>
      <c r="S40" s="91">
        <f t="shared" si="10"/>
        <v>0.10311826784301581</v>
      </c>
      <c r="T40" s="91">
        <f t="shared" si="10"/>
        <v>0.10295235866975815</v>
      </c>
      <c r="U40" s="91">
        <f t="shared" si="10"/>
        <v>0.10279611957234969</v>
      </c>
      <c r="V40" s="91">
        <f t="shared" si="10"/>
        <v>0.10264929150997563</v>
      </c>
      <c r="W40" s="91">
        <f t="shared" si="10"/>
        <v>0.10251163146306148</v>
      </c>
      <c r="X40" s="91">
        <f t="shared" si="10"/>
        <v>0.10238291202304999</v>
      </c>
    </row>
    <row r="41" spans="1:26" ht="17" x14ac:dyDescent="0.25">
      <c r="A41" s="5">
        <v>22</v>
      </c>
      <c r="B41" s="39" t="s">
        <v>133</v>
      </c>
      <c r="C41" s="23" t="s">
        <v>134</v>
      </c>
      <c r="D41" s="92"/>
      <c r="E41" s="24">
        <f>SQRT((((ABS(E$24)+E21)*E$39^2)+((ABS(E$37)+E36)*E$40^2))/((ABS(E$24)+E21)+(ABS(E$37)+E36)))</f>
        <v>0.10077839748760058</v>
      </c>
      <c r="F41" s="24">
        <f t="shared" ref="F41:X41" si="11">SQRT((((ABS(F$24)+F21)*F$39^2)+((ABS(F$37)+F36)*F$40^2))/((ABS(F$24)+F21)+(ABS(F$37)+F36)))</f>
        <v>0.10057032139947213</v>
      </c>
      <c r="G41" s="24">
        <f t="shared" si="11"/>
        <v>0.10037338553849023</v>
      </c>
      <c r="H41" s="24">
        <f t="shared" si="11"/>
        <v>0.10005597928222448</v>
      </c>
      <c r="I41" s="24">
        <f t="shared" si="11"/>
        <v>9.9189322487668583E-2</v>
      </c>
      <c r="J41" s="24">
        <f t="shared" si="11"/>
        <v>9.8411129029251573E-2</v>
      </c>
      <c r="K41" s="24">
        <f t="shared" si="11"/>
        <v>9.8043435605222592E-2</v>
      </c>
      <c r="L41" s="24">
        <f t="shared" si="11"/>
        <v>9.7695919961306971E-2</v>
      </c>
      <c r="M41" s="24">
        <f t="shared" si="11"/>
        <v>9.7368389122689886E-2</v>
      </c>
      <c r="N41" s="24">
        <f t="shared" si="11"/>
        <v>9.7060689504319689E-2</v>
      </c>
      <c r="O41" s="24">
        <f t="shared" si="11"/>
        <v>0.10338623588986867</v>
      </c>
      <c r="P41" s="24">
        <f t="shared" si="11"/>
        <v>0.10315718282538207</v>
      </c>
      <c r="Q41" s="24">
        <f t="shared" si="11"/>
        <v>0.10298816072338723</v>
      </c>
      <c r="R41" s="24">
        <f t="shared" si="11"/>
        <v>0.10282808367045589</v>
      </c>
      <c r="S41" s="24">
        <f t="shared" si="11"/>
        <v>0.10267671741069617</v>
      </c>
      <c r="T41" s="24">
        <f t="shared" si="11"/>
        <v>0.10253383498565741</v>
      </c>
      <c r="U41" s="24">
        <f t="shared" si="11"/>
        <v>0.10239921589373209</v>
      </c>
      <c r="V41" s="24">
        <f t="shared" si="11"/>
        <v>0.10227264501947919</v>
      </c>
      <c r="W41" s="24">
        <f t="shared" si="11"/>
        <v>0.10215391126908545</v>
      </c>
      <c r="X41" s="24">
        <f t="shared" si="11"/>
        <v>0.1020428058226671</v>
      </c>
    </row>
    <row r="42" spans="1:26" x14ac:dyDescent="0.2">
      <c r="A42" s="5"/>
      <c r="B42" s="39"/>
      <c r="C42" s="23" t="s">
        <v>136</v>
      </c>
      <c r="D42" s="93"/>
      <c r="E42" s="91">
        <f>IF(E41&lt;=10%,0%,E41-10%)</f>
        <v>7.7839748760057115E-4</v>
      </c>
      <c r="F42" s="91">
        <f t="shared" ref="F42:X42" si="12">IF(F41&lt;=10%,0%,F41-10%)</f>
        <v>5.7032139947212068E-4</v>
      </c>
      <c r="G42" s="91">
        <f t="shared" si="12"/>
        <v>3.7338553849022849E-4</v>
      </c>
      <c r="H42" s="91">
        <f t="shared" si="12"/>
        <v>5.5979282224477567E-5</v>
      </c>
      <c r="I42" s="91">
        <f t="shared" si="12"/>
        <v>0</v>
      </c>
      <c r="J42" s="91">
        <f t="shared" si="12"/>
        <v>0</v>
      </c>
      <c r="K42" s="91">
        <f t="shared" si="12"/>
        <v>0</v>
      </c>
      <c r="L42" s="91">
        <f t="shared" si="12"/>
        <v>0</v>
      </c>
      <c r="M42" s="91">
        <f t="shared" si="12"/>
        <v>0</v>
      </c>
      <c r="N42" s="91">
        <f t="shared" si="12"/>
        <v>0</v>
      </c>
      <c r="O42" s="91">
        <f t="shared" si="12"/>
        <v>3.3862358898686662E-3</v>
      </c>
      <c r="P42" s="91">
        <f t="shared" si="12"/>
        <v>3.1571828253820627E-3</v>
      </c>
      <c r="Q42" s="91">
        <f t="shared" si="12"/>
        <v>2.9881607233872287E-3</v>
      </c>
      <c r="R42" s="91">
        <f t="shared" si="12"/>
        <v>2.8280836704558804E-3</v>
      </c>
      <c r="S42" s="91">
        <f t="shared" si="12"/>
        <v>2.6767174106961666E-3</v>
      </c>
      <c r="T42" s="91">
        <f t="shared" si="12"/>
        <v>2.5338349856574016E-3</v>
      </c>
      <c r="U42" s="91">
        <f t="shared" si="12"/>
        <v>2.3992158937320845E-3</v>
      </c>
      <c r="V42" s="91">
        <f t="shared" si="12"/>
        <v>2.2726450194791858E-3</v>
      </c>
      <c r="W42" s="91">
        <f t="shared" si="12"/>
        <v>2.1539112690854428E-3</v>
      </c>
      <c r="X42" s="91">
        <f t="shared" si="12"/>
        <v>2.0428058226670959E-3</v>
      </c>
    </row>
    <row r="43" spans="1:26" x14ac:dyDescent="0.2">
      <c r="A43" s="3"/>
      <c r="B43" s="37"/>
      <c r="C43" s="18" t="s">
        <v>137</v>
      </c>
      <c r="D43" s="19"/>
      <c r="E43" s="19"/>
      <c r="F43" s="19"/>
      <c r="G43" s="19"/>
      <c r="H43" s="19"/>
      <c r="I43" s="19"/>
      <c r="J43" s="19"/>
      <c r="K43" s="19"/>
      <c r="L43" s="19"/>
      <c r="M43" s="19"/>
      <c r="N43" s="19"/>
      <c r="O43" s="19"/>
      <c r="P43" s="19"/>
      <c r="Q43" s="19"/>
      <c r="R43" s="19"/>
      <c r="S43" s="19"/>
      <c r="T43" s="19"/>
      <c r="U43" s="19"/>
      <c r="V43" s="19"/>
      <c r="W43" s="19"/>
      <c r="X43" s="19"/>
    </row>
    <row r="44" spans="1:26" ht="17" x14ac:dyDescent="0.25">
      <c r="A44" s="5">
        <v>24</v>
      </c>
      <c r="B44" s="37" t="s">
        <v>138</v>
      </c>
      <c r="C44" s="20" t="s">
        <v>139</v>
      </c>
      <c r="D44" s="66"/>
      <c r="E44" s="67">
        <f>IF(E25=0,ROUNDDOWN(((E$37-E$24)+(E$36-E$21))*(1-$E$9)*(1-E42),0),ROUNDDOWN(((E$37-E$32)+(E$36-E$21))*(1-$E$9)*(1-E42),0))</f>
        <v>58842</v>
      </c>
      <c r="F44" s="67">
        <f t="shared" ref="F44:W44" si="13">IF(F25=0,ROUNDDOWN(((F$37-F$24)+(F$36-F$21))*(1-$E$9)*(1-F42),0),ROUNDDOWN(((F$37-F$32)+(F$36-F$21))*(1-$E$9)*(1-F42),0))</f>
        <v>58760</v>
      </c>
      <c r="G44" s="67">
        <f t="shared" si="13"/>
        <v>58639</v>
      </c>
      <c r="H44" s="67">
        <f>IF(H25=0,ROUNDDOWN(((H$37-H$24)+(H$36-H$21))*(1-$E$9)*(1-H42),0),ROUNDDOWN(((H$37-H$32)+(H$36-H$21))*(1-$E$9)*(1-H42),0))</f>
        <v>48348</v>
      </c>
      <c r="I44" s="67">
        <f t="shared" si="13"/>
        <v>26184</v>
      </c>
      <c r="J44" s="67">
        <f t="shared" si="13"/>
        <v>19317</v>
      </c>
      <c r="K44" s="67">
        <f t="shared" si="13"/>
        <v>19027</v>
      </c>
      <c r="L44" s="67">
        <f t="shared" si="13"/>
        <v>18697</v>
      </c>
      <c r="M44" s="67">
        <f t="shared" si="13"/>
        <v>18326</v>
      </c>
      <c r="N44" s="67">
        <f t="shared" si="13"/>
        <v>17915</v>
      </c>
      <c r="O44" s="67">
        <f t="shared" si="13"/>
        <v>20256</v>
      </c>
      <c r="P44" s="67">
        <f t="shared" si="13"/>
        <v>16918</v>
      </c>
      <c r="Q44" s="67">
        <f t="shared" si="13"/>
        <v>16391</v>
      </c>
      <c r="R44" s="67">
        <f t="shared" si="13"/>
        <v>15823</v>
      </c>
      <c r="S44" s="67">
        <f t="shared" si="13"/>
        <v>15217</v>
      </c>
      <c r="T44" s="67">
        <f t="shared" si="13"/>
        <v>14571</v>
      </c>
      <c r="U44" s="67">
        <f t="shared" si="13"/>
        <v>13888</v>
      </c>
      <c r="V44" s="67">
        <f t="shared" si="13"/>
        <v>13167</v>
      </c>
      <c r="W44" s="67">
        <f t="shared" si="13"/>
        <v>12410</v>
      </c>
      <c r="X44" s="67">
        <f>IF(X25=0,ROUNDDOWN(((X$37-X$24)+(X$36-X$21))*(1-$E$9)*(1-X42),0),ROUNDDOWN(((X$37-X$32)+(X$36-X$21))*(1-$E$9)*(1-X42),0))</f>
        <v>11619</v>
      </c>
    </row>
    <row r="45" spans="1:26" ht="17" x14ac:dyDescent="0.25">
      <c r="A45" s="5">
        <v>24</v>
      </c>
      <c r="B45" s="37" t="s">
        <v>138</v>
      </c>
      <c r="C45" s="20" t="s">
        <v>140</v>
      </c>
      <c r="D45" s="66"/>
      <c r="E45" s="67">
        <f>IF(E44&lt;0,0,IF(E44+D52+E55&lt;0,0,E44+D52+E55))</f>
        <v>58842</v>
      </c>
      <c r="F45" s="67">
        <f t="shared" ref="F45:X45" si="14">IF(F44&lt;0,0,IF(F44+E52+F55&lt;0,0,F44+E52+F55))</f>
        <v>58760</v>
      </c>
      <c r="G45" s="67">
        <f t="shared" si="14"/>
        <v>58639</v>
      </c>
      <c r="H45" s="67">
        <f t="shared" si="14"/>
        <v>48348</v>
      </c>
      <c r="I45" s="67">
        <f t="shared" si="14"/>
        <v>26184</v>
      </c>
      <c r="J45" s="67">
        <f t="shared" si="14"/>
        <v>19317</v>
      </c>
      <c r="K45" s="67">
        <f t="shared" si="14"/>
        <v>19027</v>
      </c>
      <c r="L45" s="67">
        <f t="shared" si="14"/>
        <v>18697</v>
      </c>
      <c r="M45" s="67">
        <f t="shared" si="14"/>
        <v>18326</v>
      </c>
      <c r="N45" s="67">
        <f t="shared" si="14"/>
        <v>17915</v>
      </c>
      <c r="O45" s="67">
        <f t="shared" si="14"/>
        <v>20256</v>
      </c>
      <c r="P45" s="67">
        <f t="shared" si="14"/>
        <v>16918</v>
      </c>
      <c r="Q45" s="67">
        <f t="shared" si="14"/>
        <v>16391</v>
      </c>
      <c r="R45" s="67">
        <f t="shared" si="14"/>
        <v>15823</v>
      </c>
      <c r="S45" s="67">
        <f t="shared" si="14"/>
        <v>15217</v>
      </c>
      <c r="T45" s="67">
        <f t="shared" si="14"/>
        <v>14571</v>
      </c>
      <c r="U45" s="67">
        <f t="shared" si="14"/>
        <v>13888</v>
      </c>
      <c r="V45" s="67">
        <f t="shared" si="14"/>
        <v>13167</v>
      </c>
      <c r="W45" s="67">
        <f t="shared" si="14"/>
        <v>12410</v>
      </c>
      <c r="X45" s="67">
        <f t="shared" si="14"/>
        <v>11378.610036413431</v>
      </c>
    </row>
    <row r="46" spans="1:26" ht="17" x14ac:dyDescent="0.25">
      <c r="A46" s="5">
        <v>25</v>
      </c>
      <c r="B46" s="37" t="s">
        <v>141</v>
      </c>
      <c r="C46" s="20" t="s">
        <v>142</v>
      </c>
      <c r="D46" s="66"/>
      <c r="E46" s="67">
        <f>ROUNDUP(E45*$E$10,0)</f>
        <v>8827</v>
      </c>
      <c r="F46" s="67">
        <f t="shared" ref="F46:X46" si="15">ROUNDUP(F45*$E$10,0)</f>
        <v>8814</v>
      </c>
      <c r="G46" s="67">
        <f t="shared" si="15"/>
        <v>8796</v>
      </c>
      <c r="H46" s="67">
        <f t="shared" si="15"/>
        <v>7253</v>
      </c>
      <c r="I46" s="67">
        <f t="shared" si="15"/>
        <v>3928</v>
      </c>
      <c r="J46" s="67">
        <f t="shared" si="15"/>
        <v>2898</v>
      </c>
      <c r="K46" s="67">
        <f t="shared" si="15"/>
        <v>2855</v>
      </c>
      <c r="L46" s="67">
        <f t="shared" si="15"/>
        <v>2805</v>
      </c>
      <c r="M46" s="67">
        <f t="shared" si="15"/>
        <v>2749</v>
      </c>
      <c r="N46" s="67">
        <f t="shared" si="15"/>
        <v>2688</v>
      </c>
      <c r="O46" s="67">
        <f t="shared" si="15"/>
        <v>3039</v>
      </c>
      <c r="P46" s="67">
        <f t="shared" si="15"/>
        <v>2538</v>
      </c>
      <c r="Q46" s="67">
        <f t="shared" si="15"/>
        <v>2459</v>
      </c>
      <c r="R46" s="67">
        <f t="shared" si="15"/>
        <v>2374</v>
      </c>
      <c r="S46" s="67">
        <f t="shared" si="15"/>
        <v>2283</v>
      </c>
      <c r="T46" s="67">
        <f t="shared" si="15"/>
        <v>2186</v>
      </c>
      <c r="U46" s="67">
        <f t="shared" si="15"/>
        <v>2084</v>
      </c>
      <c r="V46" s="67">
        <f t="shared" si="15"/>
        <v>1976</v>
      </c>
      <c r="W46" s="67">
        <f t="shared" si="15"/>
        <v>1862</v>
      </c>
      <c r="X46" s="67">
        <f t="shared" si="15"/>
        <v>1707</v>
      </c>
    </row>
    <row r="47" spans="1:26" ht="17" x14ac:dyDescent="0.25">
      <c r="A47" s="5">
        <v>26</v>
      </c>
      <c r="B47" s="37" t="s">
        <v>143</v>
      </c>
      <c r="C47" s="20" t="s">
        <v>144</v>
      </c>
      <c r="D47" s="66"/>
      <c r="E47" s="67">
        <f>E45-E46</f>
        <v>50015</v>
      </c>
      <c r="F47" s="67">
        <f t="shared" ref="F47:X47" si="16">F45-F46</f>
        <v>49946</v>
      </c>
      <c r="G47" s="67">
        <f t="shared" si="16"/>
        <v>49843</v>
      </c>
      <c r="H47" s="67">
        <f t="shared" si="16"/>
        <v>41095</v>
      </c>
      <c r="I47" s="67">
        <f t="shared" si="16"/>
        <v>22256</v>
      </c>
      <c r="J47" s="67">
        <f t="shared" si="16"/>
        <v>16419</v>
      </c>
      <c r="K47" s="67">
        <f t="shared" si="16"/>
        <v>16172</v>
      </c>
      <c r="L47" s="67">
        <f t="shared" si="16"/>
        <v>15892</v>
      </c>
      <c r="M47" s="67">
        <f t="shared" si="16"/>
        <v>15577</v>
      </c>
      <c r="N47" s="67">
        <f t="shared" si="16"/>
        <v>15227</v>
      </c>
      <c r="O47" s="67">
        <f t="shared" si="16"/>
        <v>17217</v>
      </c>
      <c r="P47" s="67">
        <f t="shared" si="16"/>
        <v>14380</v>
      </c>
      <c r="Q47" s="67">
        <f t="shared" si="16"/>
        <v>13932</v>
      </c>
      <c r="R47" s="67">
        <f t="shared" si="16"/>
        <v>13449</v>
      </c>
      <c r="S47" s="67">
        <f t="shared" si="16"/>
        <v>12934</v>
      </c>
      <c r="T47" s="67">
        <f t="shared" si="16"/>
        <v>12385</v>
      </c>
      <c r="U47" s="67">
        <f t="shared" si="16"/>
        <v>11804</v>
      </c>
      <c r="V47" s="67">
        <f t="shared" si="16"/>
        <v>11191</v>
      </c>
      <c r="W47" s="67">
        <f t="shared" si="16"/>
        <v>10548</v>
      </c>
      <c r="X47" s="67">
        <f t="shared" si="16"/>
        <v>9671.6100364134309</v>
      </c>
    </row>
    <row r="48" spans="1:26" x14ac:dyDescent="0.2">
      <c r="A48" s="5"/>
      <c r="B48" s="37"/>
      <c r="C48" s="20" t="s">
        <v>178</v>
      </c>
      <c r="D48" s="66"/>
      <c r="E48" s="67">
        <f t="shared" ref="E48:X48" si="17">D$48+E$45</f>
        <v>58842</v>
      </c>
      <c r="F48" s="67">
        <f t="shared" si="17"/>
        <v>117602</v>
      </c>
      <c r="G48" s="67">
        <f t="shared" si="17"/>
        <v>176241</v>
      </c>
      <c r="H48" s="67">
        <f t="shared" si="17"/>
        <v>224589</v>
      </c>
      <c r="I48" s="67">
        <f t="shared" si="17"/>
        <v>250773</v>
      </c>
      <c r="J48" s="67">
        <f t="shared" si="17"/>
        <v>270090</v>
      </c>
      <c r="K48" s="67">
        <f t="shared" si="17"/>
        <v>289117</v>
      </c>
      <c r="L48" s="67">
        <f t="shared" si="17"/>
        <v>307814</v>
      </c>
      <c r="M48" s="67">
        <f t="shared" si="17"/>
        <v>326140</v>
      </c>
      <c r="N48" s="67">
        <f t="shared" si="17"/>
        <v>344055</v>
      </c>
      <c r="O48" s="67">
        <f t="shared" si="17"/>
        <v>364311</v>
      </c>
      <c r="P48" s="67">
        <f t="shared" si="17"/>
        <v>381229</v>
      </c>
      <c r="Q48" s="67">
        <f t="shared" si="17"/>
        <v>397620</v>
      </c>
      <c r="R48" s="67">
        <f t="shared" si="17"/>
        <v>413443</v>
      </c>
      <c r="S48" s="67">
        <f t="shared" si="17"/>
        <v>428660</v>
      </c>
      <c r="T48" s="67">
        <f t="shared" si="17"/>
        <v>443231</v>
      </c>
      <c r="U48" s="67">
        <f t="shared" si="17"/>
        <v>457119</v>
      </c>
      <c r="V48" s="67">
        <f t="shared" si="17"/>
        <v>470286</v>
      </c>
      <c r="W48" s="67">
        <f t="shared" si="17"/>
        <v>482696</v>
      </c>
      <c r="X48" s="67">
        <f t="shared" si="17"/>
        <v>494074.61003641342</v>
      </c>
    </row>
    <row r="49" spans="1:24" x14ac:dyDescent="0.2">
      <c r="A49" s="5"/>
      <c r="B49" s="37"/>
      <c r="C49" s="20" t="s">
        <v>146</v>
      </c>
      <c r="D49" s="66"/>
      <c r="E49" s="67">
        <f t="shared" ref="E49:X49" si="18">D$49+E$46</f>
        <v>8827</v>
      </c>
      <c r="F49" s="67">
        <f t="shared" si="18"/>
        <v>17641</v>
      </c>
      <c r="G49" s="67">
        <f t="shared" si="18"/>
        <v>26437</v>
      </c>
      <c r="H49" s="67">
        <f t="shared" si="18"/>
        <v>33690</v>
      </c>
      <c r="I49" s="67">
        <f t="shared" si="18"/>
        <v>37618</v>
      </c>
      <c r="J49" s="67">
        <f t="shared" si="18"/>
        <v>40516</v>
      </c>
      <c r="K49" s="67">
        <f t="shared" si="18"/>
        <v>43371</v>
      </c>
      <c r="L49" s="67">
        <f t="shared" si="18"/>
        <v>46176</v>
      </c>
      <c r="M49" s="67">
        <f t="shared" si="18"/>
        <v>48925</v>
      </c>
      <c r="N49" s="67">
        <f t="shared" si="18"/>
        <v>51613</v>
      </c>
      <c r="O49" s="67">
        <f t="shared" si="18"/>
        <v>54652</v>
      </c>
      <c r="P49" s="67">
        <f t="shared" si="18"/>
        <v>57190</v>
      </c>
      <c r="Q49" s="67">
        <f t="shared" si="18"/>
        <v>59649</v>
      </c>
      <c r="R49" s="67">
        <f t="shared" si="18"/>
        <v>62023</v>
      </c>
      <c r="S49" s="67">
        <f t="shared" si="18"/>
        <v>64306</v>
      </c>
      <c r="T49" s="67">
        <f t="shared" si="18"/>
        <v>66492</v>
      </c>
      <c r="U49" s="67">
        <f t="shared" si="18"/>
        <v>68576</v>
      </c>
      <c r="V49" s="67">
        <f t="shared" si="18"/>
        <v>70552</v>
      </c>
      <c r="W49" s="67">
        <f t="shared" si="18"/>
        <v>72414</v>
      </c>
      <c r="X49" s="67">
        <f t="shared" si="18"/>
        <v>74121</v>
      </c>
    </row>
    <row r="50" spans="1:24" x14ac:dyDescent="0.2">
      <c r="A50" s="5"/>
      <c r="B50" s="37"/>
      <c r="C50" s="20" t="s">
        <v>179</v>
      </c>
      <c r="D50" s="68"/>
      <c r="E50" s="67">
        <f t="shared" ref="E50:X50" si="19">D$50+E$47</f>
        <v>50015</v>
      </c>
      <c r="F50" s="67">
        <f t="shared" si="19"/>
        <v>99961</v>
      </c>
      <c r="G50" s="67">
        <f t="shared" si="19"/>
        <v>149804</v>
      </c>
      <c r="H50" s="67">
        <f t="shared" si="19"/>
        <v>190899</v>
      </c>
      <c r="I50" s="67">
        <f t="shared" si="19"/>
        <v>213155</v>
      </c>
      <c r="J50" s="67">
        <f t="shared" si="19"/>
        <v>229574</v>
      </c>
      <c r="K50" s="67">
        <f t="shared" si="19"/>
        <v>245746</v>
      </c>
      <c r="L50" s="67">
        <f t="shared" si="19"/>
        <v>261638</v>
      </c>
      <c r="M50" s="67">
        <f t="shared" si="19"/>
        <v>277215</v>
      </c>
      <c r="N50" s="67">
        <f t="shared" si="19"/>
        <v>292442</v>
      </c>
      <c r="O50" s="67">
        <f t="shared" si="19"/>
        <v>309659</v>
      </c>
      <c r="P50" s="67">
        <f t="shared" si="19"/>
        <v>324039</v>
      </c>
      <c r="Q50" s="67">
        <f t="shared" si="19"/>
        <v>337971</v>
      </c>
      <c r="R50" s="67">
        <f t="shared" si="19"/>
        <v>351420</v>
      </c>
      <c r="S50" s="67">
        <f t="shared" si="19"/>
        <v>364354</v>
      </c>
      <c r="T50" s="67">
        <f t="shared" si="19"/>
        <v>376739</v>
      </c>
      <c r="U50" s="67">
        <f t="shared" si="19"/>
        <v>388543</v>
      </c>
      <c r="V50" s="67">
        <f t="shared" si="19"/>
        <v>399734</v>
      </c>
      <c r="W50" s="67">
        <f t="shared" si="19"/>
        <v>410282</v>
      </c>
      <c r="X50" s="67">
        <f t="shared" si="19"/>
        <v>419953.61003641342</v>
      </c>
    </row>
    <row r="51" spans="1:24" x14ac:dyDescent="0.2">
      <c r="A51" s="5"/>
      <c r="B51" s="37"/>
      <c r="C51" s="30" t="s">
        <v>148</v>
      </c>
      <c r="D51" s="69"/>
      <c r="E51" s="69"/>
      <c r="F51" s="69"/>
      <c r="G51" s="69"/>
      <c r="H51" s="69"/>
      <c r="I51" s="69"/>
      <c r="J51" s="69"/>
      <c r="K51" s="69"/>
      <c r="L51" s="69"/>
      <c r="M51" s="69"/>
      <c r="N51" s="69"/>
      <c r="O51" s="69"/>
      <c r="P51" s="69"/>
      <c r="Q51" s="69"/>
      <c r="R51" s="69"/>
      <c r="S51" s="69"/>
      <c r="T51" s="69"/>
      <c r="U51" s="69"/>
      <c r="V51" s="69"/>
      <c r="W51" s="69"/>
      <c r="X51" s="69"/>
    </row>
    <row r="52" spans="1:24" x14ac:dyDescent="0.2">
      <c r="A52" s="5"/>
      <c r="B52" s="37"/>
      <c r="C52" s="31" t="s">
        <v>149</v>
      </c>
      <c r="D52" s="70"/>
      <c r="E52" s="71">
        <f>IF($E$44&gt;=0, 0, $E$44)</f>
        <v>0</v>
      </c>
      <c r="F52" s="71">
        <f>IF(AND(COUNTIF($E52:E52,0)=0,F44+E52&lt;0),F44+E52,0)</f>
        <v>0</v>
      </c>
      <c r="G52" s="71">
        <f>IF(AND(COUNTIF($E52:F52,0)=0,G44+F52&lt;0),G44+F52,0)</f>
        <v>0</v>
      </c>
      <c r="H52" s="71">
        <f>IF(AND(COUNTIF($E52:G52,0)=0,H44+G52&lt;0),H44+G52,0)</f>
        <v>0</v>
      </c>
      <c r="I52" s="71">
        <f>IF(AND(COUNTIF($E52:H52,0)=0,I44+H52&lt;0),I44+H52,0)</f>
        <v>0</v>
      </c>
      <c r="J52" s="71">
        <f>IF(AND(COUNTIF($E52:I52,0)=0,J44+I52&lt;0),J44+I52,0)</f>
        <v>0</v>
      </c>
      <c r="K52" s="71">
        <f>IF(AND(COUNTIF($E52:J52,0)=0,K44+J52&lt;0),K44+J52,0)</f>
        <v>0</v>
      </c>
      <c r="L52" s="71">
        <f>IF(AND(COUNTIF($E52:K52,0)=0,L44+K52&lt;0),L44+K52,0)</f>
        <v>0</v>
      </c>
      <c r="M52" s="71">
        <f>IF(AND(COUNTIF($E52:L52,0)=0,M44+L52&lt;0),M44+L52,0)</f>
        <v>0</v>
      </c>
      <c r="N52" s="71">
        <f>IF(AND(COUNTIF($E52:M52,0)=0,N44+M52&lt;0),N44+M52,0)</f>
        <v>0</v>
      </c>
      <c r="O52" s="71">
        <f>IF(AND(COUNTIF($E52:N52,0)=0,O44+N52&lt;0),O44+N52,0)</f>
        <v>0</v>
      </c>
      <c r="P52" s="71">
        <f>IF(AND(COUNTIF($E52:O52,0)=0,P44+O52&lt;0),P44+O52,0)</f>
        <v>0</v>
      </c>
      <c r="Q52" s="71">
        <f>IF(AND(COUNTIF($E52:P52,0)=0,Q44+P52&lt;0),Q44+P52,0)</f>
        <v>0</v>
      </c>
      <c r="R52" s="71">
        <f>IF(AND(COUNTIF($E52:Q52,0)=0,R44+Q52&lt;0),R44+Q52,0)</f>
        <v>0</v>
      </c>
      <c r="S52" s="71">
        <f>IF(AND(COUNTIF($E52:R52,0)=0,S44+R52&lt;0),S44+R52,0)</f>
        <v>0</v>
      </c>
      <c r="T52" s="71">
        <f>IF(AND(COUNTIF($E52:S52,0)=0,T44+S52&lt;0),T44+S52,0)</f>
        <v>0</v>
      </c>
      <c r="U52" s="71">
        <f>IF(AND(COUNTIF($E52:T52,0)=0,U44+T52&lt;0),U44+T52,0)</f>
        <v>0</v>
      </c>
      <c r="V52" s="71">
        <f>IF(AND(COUNTIF($E52:U52,0)=0,V44+U52&lt;0),V44+U52,0)</f>
        <v>0</v>
      </c>
      <c r="W52" s="71">
        <f>IF(AND(COUNTIF($E52:V52,0)=0,W44+V52&lt;0),W44+V52,0)</f>
        <v>0</v>
      </c>
      <c r="X52" s="71">
        <f>IF(AND(COUNTIF($E52:W52,0)=0,X44+W52&lt;0),X44+W52,0)</f>
        <v>0</v>
      </c>
    </row>
    <row r="53" spans="1:24" x14ac:dyDescent="0.2">
      <c r="A53" s="5"/>
      <c r="B53" s="37"/>
      <c r="C53" s="31" t="s">
        <v>150</v>
      </c>
      <c r="D53" s="70"/>
      <c r="E53" s="100">
        <f>('Example A RP16-RP20'!E32-E24)+('Example A RP16-RP20'!E21-E21)*(1-$E$9)*(1-E42)</f>
        <v>48.682076474404354</v>
      </c>
      <c r="F53" s="100">
        <f>('Example A RP16-RP20'!F32-F24)+('Example A RP16-RP20'!F21-F21)*(1-$E$9)*(1-F42)</f>
        <v>48.692213941417975</v>
      </c>
      <c r="G53" s="100">
        <f>('Example A RP16-RP20'!G32-G24)+('Example A RP16-RP20'!G21-G21)*(1-$E$9)*(1-G42)</f>
        <v>48.701808656565014</v>
      </c>
      <c r="H53" s="100">
        <f>('Example A RP16-RP20'!H32-H24)+('Example A RP16-RP20'!H21-H21)*(1-$E$9)*(1-H42)</f>
        <v>48.717272689370283</v>
      </c>
      <c r="I53" s="100">
        <f>('Example A RP16-RP20'!I32-I24)+('Example A RP16-RP20'!I21-I21)*(1-$E$9)*(1-I42)</f>
        <v>-1164.695237328503</v>
      </c>
      <c r="J53" s="100">
        <f>('Example A RP16-RP20'!J32-J24)+('Example A RP16-RP20'!J21-J21)*(1-$E$9)*(1-J42)</f>
        <v>48.720000000000255</v>
      </c>
      <c r="K53" s="100">
        <f>('Example A RP16-RP20'!K32-K24)+('Example A RP16-RP20'!K21-K21)*(1-$E$9)*(1-K42)</f>
        <v>48.720000000000255</v>
      </c>
      <c r="L53" s="100">
        <f>('Example A RP16-RP20'!L32-L24)+('Example A RP16-RP20'!L21-L21)*(1-$E$9)*(1-L42)</f>
        <v>48.720000000000255</v>
      </c>
      <c r="M53" s="100">
        <f>('Example A RP16-RP20'!M32-M24)+('Example A RP16-RP20'!M21-M21)*(1-$E$9)*(1-M42)</f>
        <v>48.720000000000255</v>
      </c>
      <c r="N53" s="100">
        <f>('Example A RP16-RP20'!N32-N24)+('Example A RP16-RP20'!N21-N21)*(1-$E$9)*(1-N42)</f>
        <v>48.720000000000255</v>
      </c>
      <c r="O53" s="100">
        <f>('Example A RP16-RP20'!O32-O24)+('Example A RP16-RP20'!O21-O21)*(1-$E$9)*(1-O42)</f>
        <v>48.555022587445855</v>
      </c>
      <c r="P53" s="100">
        <f>('Example A RP16-RP20'!P32-P24)+('Example A RP16-RP20'!P21-P21)*(1-$E$9)*(1-P42)</f>
        <v>48.566182052747642</v>
      </c>
      <c r="Q53" s="100">
        <f>('Example A RP16-RP20'!Q32-Q24)+('Example A RP16-RP20'!Q21-Q21)*(1-$E$9)*(1-Q42)</f>
        <v>48.57441680955683</v>
      </c>
      <c r="R53" s="100">
        <f>('Example A RP16-RP20'!R32-R24)+('Example A RP16-RP20'!R21-R21)*(1-$E$9)*(1-R42)</f>
        <v>48.582215763575647</v>
      </c>
      <c r="S53" s="100">
        <f>('Example A RP16-RP20'!S32-S24)+('Example A RP16-RP20'!S21-S21)*(1-$E$9)*(1-S42)</f>
        <v>48.589590327751132</v>
      </c>
      <c r="T53" s="100">
        <f>('Example A RP16-RP20'!T32-T24)+('Example A RP16-RP20'!T21-T21)*(1-$E$9)*(1-T42)</f>
        <v>48.596551559499026</v>
      </c>
      <c r="U53" s="100">
        <f>('Example A RP16-RP20'!U32-U24)+('Example A RP16-RP20'!U21-U21)*(1-$E$9)*(1-U42)</f>
        <v>48.603110201657628</v>
      </c>
      <c r="V53" s="100">
        <f>('Example A RP16-RP20'!V32-V24)+('Example A RP16-RP20'!V21-V21)*(1-$E$9)*(1-V42)</f>
        <v>48.609276734651225</v>
      </c>
      <c r="W53" s="100">
        <f>('Example A RP16-RP20'!W32-W24)+('Example A RP16-RP20'!W21-W21)*(1-$E$9)*(1-W42)</f>
        <v>48.615061442970408</v>
      </c>
      <c r="X53" s="100">
        <f>('Example A RP16-RP20'!X32-X24)+('Example A RP16-RP20'!X21-X21)*(1-$E$9)*(1-X42)</f>
        <v>48.620474500319908</v>
      </c>
    </row>
    <row r="54" spans="1:24" x14ac:dyDescent="0.2">
      <c r="A54" s="5"/>
      <c r="B54" s="37"/>
      <c r="C54" s="31" t="s">
        <v>151</v>
      </c>
      <c r="D54" s="70"/>
      <c r="E54" s="71">
        <f>E53+D54</f>
        <v>48.682076474404354</v>
      </c>
      <c r="F54" s="71">
        <f t="shared" ref="F54:I54" si="20">F53+E54</f>
        <v>97.37429041582233</v>
      </c>
      <c r="G54" s="71">
        <f t="shared" si="20"/>
        <v>146.07609907238734</v>
      </c>
      <c r="H54" s="71">
        <f t="shared" si="20"/>
        <v>194.79337176175761</v>
      </c>
      <c r="I54" s="71">
        <f t="shared" si="20"/>
        <v>-969.90186556674541</v>
      </c>
      <c r="J54" s="71">
        <f>J53+I54</f>
        <v>-921.18186556674516</v>
      </c>
      <c r="K54" s="71">
        <f t="shared" ref="K54:S54" si="21">K53+J54</f>
        <v>-872.4618655667449</v>
      </c>
      <c r="L54" s="71">
        <f t="shared" si="21"/>
        <v>-823.74186556674465</v>
      </c>
      <c r="M54" s="71">
        <f t="shared" si="21"/>
        <v>-775.0218655667444</v>
      </c>
      <c r="N54" s="71">
        <f t="shared" si="21"/>
        <v>-726.30186556674414</v>
      </c>
      <c r="O54" s="71">
        <f t="shared" si="21"/>
        <v>-677.74684297929832</v>
      </c>
      <c r="P54" s="71">
        <f t="shared" si="21"/>
        <v>-629.18066092655067</v>
      </c>
      <c r="Q54" s="71">
        <f t="shared" si="21"/>
        <v>-580.60624411699382</v>
      </c>
      <c r="R54" s="71">
        <f t="shared" si="21"/>
        <v>-532.0240283534182</v>
      </c>
      <c r="S54" s="71">
        <f t="shared" si="21"/>
        <v>-483.43443802566708</v>
      </c>
      <c r="T54" s="71">
        <f t="shared" ref="T54" si="22">T53+S54</f>
        <v>-434.83788646616807</v>
      </c>
      <c r="U54" s="71">
        <f t="shared" ref="U54" si="23">U53+T54</f>
        <v>-386.23477626451046</v>
      </c>
      <c r="V54" s="71">
        <f t="shared" ref="V54" si="24">V53+U54</f>
        <v>-337.62549952985921</v>
      </c>
      <c r="W54" s="71">
        <f t="shared" ref="W54" si="25">W53+V54</f>
        <v>-289.01043808688883</v>
      </c>
      <c r="X54" s="71">
        <f t="shared" ref="X54" si="26">X53+W54</f>
        <v>-240.38996358656891</v>
      </c>
    </row>
    <row r="55" spans="1:24" x14ac:dyDescent="0.2">
      <c r="A55" s="5"/>
      <c r="B55" s="37"/>
      <c r="C55" s="31" t="s">
        <v>152</v>
      </c>
      <c r="D55" s="70"/>
      <c r="E55" s="100"/>
      <c r="F55" s="71"/>
      <c r="G55" s="71"/>
      <c r="H55" s="71"/>
      <c r="I55" s="71"/>
      <c r="J55" s="71"/>
      <c r="K55" s="71"/>
      <c r="L55" s="71"/>
      <c r="M55" s="71"/>
      <c r="N55" s="71"/>
      <c r="O55" s="71"/>
      <c r="P55" s="71"/>
      <c r="Q55" s="71"/>
      <c r="R55" s="71"/>
      <c r="S55" s="71"/>
      <c r="T55" s="71"/>
      <c r="U55" s="71"/>
      <c r="V55" s="71"/>
      <c r="W55" s="71"/>
      <c r="X55" s="71">
        <f>X54</f>
        <v>-240.38996358656891</v>
      </c>
    </row>
    <row r="56" spans="1:24" x14ac:dyDescent="0.2">
      <c r="A56" s="5"/>
      <c r="B56" s="37"/>
      <c r="C56" s="31" t="s">
        <v>153</v>
      </c>
      <c r="D56" s="70"/>
      <c r="E56" s="71">
        <f t="shared" ref="E56:X56" si="27">IF(E44&lt;0,IF(E52=0,E44,0),0)</f>
        <v>0</v>
      </c>
      <c r="F56" s="71">
        <f t="shared" si="27"/>
        <v>0</v>
      </c>
      <c r="G56" s="71">
        <f t="shared" si="27"/>
        <v>0</v>
      </c>
      <c r="H56" s="71">
        <f t="shared" si="27"/>
        <v>0</v>
      </c>
      <c r="I56" s="71">
        <f t="shared" si="27"/>
        <v>0</v>
      </c>
      <c r="J56" s="71">
        <f t="shared" si="27"/>
        <v>0</v>
      </c>
      <c r="K56" s="71">
        <f t="shared" si="27"/>
        <v>0</v>
      </c>
      <c r="L56" s="71">
        <f t="shared" si="27"/>
        <v>0</v>
      </c>
      <c r="M56" s="71">
        <f t="shared" si="27"/>
        <v>0</v>
      </c>
      <c r="N56" s="71">
        <f t="shared" si="27"/>
        <v>0</v>
      </c>
      <c r="O56" s="71">
        <f t="shared" si="27"/>
        <v>0</v>
      </c>
      <c r="P56" s="71">
        <f t="shared" si="27"/>
        <v>0</v>
      </c>
      <c r="Q56" s="71">
        <f t="shared" si="27"/>
        <v>0</v>
      </c>
      <c r="R56" s="71">
        <f t="shared" si="27"/>
        <v>0</v>
      </c>
      <c r="S56" s="71">
        <f t="shared" si="27"/>
        <v>0</v>
      </c>
      <c r="T56" s="71">
        <f t="shared" si="27"/>
        <v>0</v>
      </c>
      <c r="U56" s="71">
        <f t="shared" si="27"/>
        <v>0</v>
      </c>
      <c r="V56" s="71">
        <f t="shared" si="27"/>
        <v>0</v>
      </c>
      <c r="W56" s="71">
        <f t="shared" si="27"/>
        <v>0</v>
      </c>
      <c r="X56" s="71">
        <f t="shared" si="27"/>
        <v>0</v>
      </c>
    </row>
    <row r="57" spans="1:24" x14ac:dyDescent="0.2">
      <c r="A57" s="5"/>
      <c r="B57" s="37"/>
      <c r="C57" s="32" t="s">
        <v>154</v>
      </c>
      <c r="D57" s="72"/>
      <c r="E57" s="73">
        <f>D$57+E$56</f>
        <v>0</v>
      </c>
      <c r="F57" s="73">
        <f t="shared" ref="F57:X57" si="28">E$57+F$56</f>
        <v>0</v>
      </c>
      <c r="G57" s="73">
        <f t="shared" si="28"/>
        <v>0</v>
      </c>
      <c r="H57" s="73">
        <f t="shared" si="28"/>
        <v>0</v>
      </c>
      <c r="I57" s="73">
        <f t="shared" si="28"/>
        <v>0</v>
      </c>
      <c r="J57" s="73">
        <f t="shared" si="28"/>
        <v>0</v>
      </c>
      <c r="K57" s="73">
        <f t="shared" si="28"/>
        <v>0</v>
      </c>
      <c r="L57" s="73">
        <f t="shared" si="28"/>
        <v>0</v>
      </c>
      <c r="M57" s="73">
        <f t="shared" si="28"/>
        <v>0</v>
      </c>
      <c r="N57" s="73">
        <f t="shared" si="28"/>
        <v>0</v>
      </c>
      <c r="O57" s="73">
        <f t="shared" si="28"/>
        <v>0</v>
      </c>
      <c r="P57" s="73">
        <f t="shared" si="28"/>
        <v>0</v>
      </c>
      <c r="Q57" s="73">
        <f t="shared" si="28"/>
        <v>0</v>
      </c>
      <c r="R57" s="73">
        <f t="shared" si="28"/>
        <v>0</v>
      </c>
      <c r="S57" s="73">
        <f t="shared" si="28"/>
        <v>0</v>
      </c>
      <c r="T57" s="73">
        <f t="shared" si="28"/>
        <v>0</v>
      </c>
      <c r="U57" s="73">
        <f t="shared" si="28"/>
        <v>0</v>
      </c>
      <c r="V57" s="73">
        <f t="shared" si="28"/>
        <v>0</v>
      </c>
      <c r="W57" s="73">
        <f t="shared" si="28"/>
        <v>0</v>
      </c>
      <c r="X57" s="73">
        <f t="shared" si="28"/>
        <v>0</v>
      </c>
    </row>
    <row r="58" spans="1:24" x14ac:dyDescent="0.2">
      <c r="A58" s="5"/>
      <c r="B58" s="37"/>
      <c r="C58" s="44" t="s">
        <v>155</v>
      </c>
      <c r="D58" s="74"/>
      <c r="E58" s="74"/>
      <c r="F58" s="74"/>
      <c r="G58" s="74"/>
      <c r="H58" s="74"/>
      <c r="I58" s="74"/>
      <c r="J58" s="74"/>
      <c r="K58" s="74"/>
      <c r="L58" s="74"/>
      <c r="M58" s="74"/>
      <c r="N58" s="74"/>
      <c r="O58" s="74"/>
      <c r="P58" s="74"/>
      <c r="Q58" s="74"/>
      <c r="R58" s="74"/>
      <c r="S58" s="74"/>
      <c r="T58" s="74"/>
      <c r="U58" s="74"/>
      <c r="V58" s="74"/>
      <c r="W58" s="74"/>
      <c r="X58" s="74"/>
    </row>
    <row r="59" spans="1:24" ht="17" x14ac:dyDescent="0.25">
      <c r="A59" s="5">
        <v>30</v>
      </c>
      <c r="B59" s="37" t="s">
        <v>156</v>
      </c>
      <c r="C59" s="45" t="s">
        <v>157</v>
      </c>
      <c r="D59" s="75"/>
      <c r="E59" s="74">
        <f t="shared" ref="E59:X59" si="29">IF(E44&lt;0,0,IF(E37&lt;0,0,IF(ROUNDDOWN((E37+E36)*(1-$E$9)*(1-E42),0)&gt;=E45,E45,ROUNDDOWN((E37+E36)*(1-$E$9)*(1-E42),0))))</f>
        <v>25475</v>
      </c>
      <c r="F59" s="74">
        <f t="shared" si="29"/>
        <v>25386</v>
      </c>
      <c r="G59" s="74">
        <f t="shared" si="29"/>
        <v>25259</v>
      </c>
      <c r="H59" s="74">
        <f t="shared" si="29"/>
        <v>25096</v>
      </c>
      <c r="I59" s="74">
        <f t="shared" si="29"/>
        <v>24887</v>
      </c>
      <c r="J59" s="74">
        <f t="shared" si="29"/>
        <v>19317</v>
      </c>
      <c r="K59" s="74">
        <f t="shared" si="29"/>
        <v>19027</v>
      </c>
      <c r="L59" s="74">
        <f t="shared" si="29"/>
        <v>18697</v>
      </c>
      <c r="M59" s="74">
        <f t="shared" si="29"/>
        <v>18326</v>
      </c>
      <c r="N59" s="74">
        <f t="shared" si="29"/>
        <v>17915</v>
      </c>
      <c r="O59" s="74">
        <f t="shared" si="29"/>
        <v>20256</v>
      </c>
      <c r="P59" s="74">
        <f t="shared" si="29"/>
        <v>16918</v>
      </c>
      <c r="Q59" s="74">
        <f t="shared" si="29"/>
        <v>16391</v>
      </c>
      <c r="R59" s="74">
        <f t="shared" si="29"/>
        <v>15823</v>
      </c>
      <c r="S59" s="74">
        <f t="shared" si="29"/>
        <v>15217</v>
      </c>
      <c r="T59" s="74">
        <f t="shared" si="29"/>
        <v>14571</v>
      </c>
      <c r="U59" s="74">
        <f t="shared" si="29"/>
        <v>13888</v>
      </c>
      <c r="V59" s="74">
        <f t="shared" si="29"/>
        <v>13167</v>
      </c>
      <c r="W59" s="74">
        <f t="shared" si="29"/>
        <v>12410</v>
      </c>
      <c r="X59" s="74">
        <f t="shared" si="29"/>
        <v>11378.610036413431</v>
      </c>
    </row>
    <row r="60" spans="1:24" ht="17" x14ac:dyDescent="0.25">
      <c r="A60" s="5">
        <v>32</v>
      </c>
      <c r="B60" s="37" t="s">
        <v>158</v>
      </c>
      <c r="C60" s="45" t="s">
        <v>159</v>
      </c>
      <c r="D60" s="75"/>
      <c r="E60" s="74">
        <f t="shared" ref="E60:X60" si="30">IF(E44&lt;0,0,E44-E59)</f>
        <v>33367</v>
      </c>
      <c r="F60" s="74">
        <f t="shared" si="30"/>
        <v>33374</v>
      </c>
      <c r="G60" s="74">
        <f t="shared" si="30"/>
        <v>33380</v>
      </c>
      <c r="H60" s="74">
        <f t="shared" si="30"/>
        <v>23252</v>
      </c>
      <c r="I60" s="74">
        <f t="shared" si="30"/>
        <v>1297</v>
      </c>
      <c r="J60" s="74">
        <f t="shared" si="30"/>
        <v>0</v>
      </c>
      <c r="K60" s="74">
        <f t="shared" si="30"/>
        <v>0</v>
      </c>
      <c r="L60" s="74">
        <f t="shared" si="30"/>
        <v>0</v>
      </c>
      <c r="M60" s="74">
        <f t="shared" si="30"/>
        <v>0</v>
      </c>
      <c r="N60" s="74">
        <f t="shared" si="30"/>
        <v>0</v>
      </c>
      <c r="O60" s="74">
        <f t="shared" si="30"/>
        <v>0</v>
      </c>
      <c r="P60" s="74">
        <f t="shared" si="30"/>
        <v>0</v>
      </c>
      <c r="Q60" s="74">
        <f t="shared" si="30"/>
        <v>0</v>
      </c>
      <c r="R60" s="74">
        <f t="shared" si="30"/>
        <v>0</v>
      </c>
      <c r="S60" s="74">
        <f t="shared" si="30"/>
        <v>0</v>
      </c>
      <c r="T60" s="74">
        <f t="shared" si="30"/>
        <v>0</v>
      </c>
      <c r="U60" s="74">
        <f t="shared" si="30"/>
        <v>0</v>
      </c>
      <c r="V60" s="74">
        <f t="shared" si="30"/>
        <v>0</v>
      </c>
      <c r="W60" s="74">
        <f t="shared" si="30"/>
        <v>0</v>
      </c>
      <c r="X60" s="74">
        <f t="shared" si="30"/>
        <v>240.38996358656914</v>
      </c>
    </row>
    <row r="61" spans="1:24" ht="14.25" customHeight="1" x14ac:dyDescent="0.2">
      <c r="A61" s="5"/>
      <c r="B61" s="34"/>
      <c r="C61" s="29"/>
      <c r="D61" s="76"/>
      <c r="E61" s="76"/>
      <c r="F61" s="76"/>
      <c r="G61" s="76"/>
      <c r="H61" s="76"/>
      <c r="I61" s="76"/>
      <c r="J61" s="76"/>
      <c r="K61" s="76"/>
      <c r="L61" s="76"/>
      <c r="M61" s="76"/>
      <c r="N61" s="76"/>
      <c r="O61" s="76"/>
      <c r="P61" s="76"/>
      <c r="Q61" s="76"/>
      <c r="R61" s="76"/>
      <c r="S61" s="76"/>
      <c r="T61" s="76"/>
      <c r="U61" s="76"/>
      <c r="V61" s="76"/>
      <c r="W61" s="76"/>
      <c r="X61" s="76"/>
    </row>
    <row r="62" spans="1:24" ht="16" thickBot="1" x14ac:dyDescent="0.25">
      <c r="A62" s="5"/>
      <c r="B62" s="112"/>
      <c r="C62" s="6" t="s">
        <v>160</v>
      </c>
      <c r="D62" s="6" t="s">
        <v>161</v>
      </c>
      <c r="E62" s="113"/>
      <c r="F62" s="113"/>
      <c r="G62" s="113"/>
      <c r="H62" s="113"/>
      <c r="I62" s="113"/>
      <c r="J62" s="113"/>
      <c r="K62" s="113"/>
      <c r="L62" s="113"/>
      <c r="M62" s="113"/>
      <c r="N62" s="113"/>
      <c r="O62" s="113"/>
      <c r="P62" s="113"/>
      <c r="Q62" s="113"/>
      <c r="R62" s="113"/>
      <c r="S62" s="113"/>
      <c r="T62" s="113"/>
      <c r="U62" s="113"/>
      <c r="V62" s="113"/>
      <c r="W62" s="113"/>
      <c r="X62" s="113"/>
    </row>
    <row r="63" spans="1:24" ht="18" hidden="1" outlineLevel="1" thickTop="1" x14ac:dyDescent="0.25">
      <c r="A63" s="5">
        <v>27</v>
      </c>
      <c r="B63" s="37" t="s">
        <v>162</v>
      </c>
      <c r="C63" s="114" t="s">
        <v>163</v>
      </c>
      <c r="D63" s="115">
        <f>YEAR(D16)</f>
        <v>2020</v>
      </c>
      <c r="E63" s="116">
        <f>IF(YEAR(E$16)=$D63,E44,ROUND(E$44/_xlfn.DAYS(E$16,D$16)*IF(YEAR(D$16)=$D63,IF(YEAR(E$16)=$D63,_xlfn.DAYS(E$16,D$16),_xlfn.DAYS(DATE($D63,12,31),D$16)+1),IF(AND(YEAR(D$16)&lt;$D63,$D63&lt;YEAR(E$16)),_xlfn.DAYS(DATE($D63,12,31),DATE($D63,1,1))+1,0)),0))</f>
        <v>17411</v>
      </c>
      <c r="F63" s="116">
        <f t="shared" ref="F63:X63" si="31">IF(YEAR(F$16)=$D63,F44,ROUND(F$44/_xlfn.DAYS(F$16,E$16)*IF(YEAR(E$16+1)=$D63,_xlfn.DAYS(DATE($D63,12,31),E$16)+1,IF(AND(YEAR(E$16)&lt;$D63,$D63&lt;YEAR(F$16)),_xlfn.DAYS(DATE($D63,12,31),DATE($D63,1,1))+1,0)),0))</f>
        <v>0</v>
      </c>
      <c r="G63" s="116">
        <f t="shared" si="31"/>
        <v>0</v>
      </c>
      <c r="H63" s="116">
        <f t="shared" si="31"/>
        <v>0</v>
      </c>
      <c r="I63" s="116">
        <f t="shared" si="31"/>
        <v>0</v>
      </c>
      <c r="J63" s="116">
        <f t="shared" si="31"/>
        <v>0</v>
      </c>
      <c r="K63" s="116">
        <f t="shared" si="31"/>
        <v>0</v>
      </c>
      <c r="L63" s="116">
        <f t="shared" si="31"/>
        <v>0</v>
      </c>
      <c r="M63" s="116">
        <f t="shared" si="31"/>
        <v>0</v>
      </c>
      <c r="N63" s="116">
        <f t="shared" si="31"/>
        <v>0</v>
      </c>
      <c r="O63" s="116">
        <f t="shared" si="31"/>
        <v>0</v>
      </c>
      <c r="P63" s="116">
        <f t="shared" si="31"/>
        <v>0</v>
      </c>
      <c r="Q63" s="116">
        <f t="shared" si="31"/>
        <v>0</v>
      </c>
      <c r="R63" s="116">
        <f t="shared" si="31"/>
        <v>0</v>
      </c>
      <c r="S63" s="116">
        <f t="shared" si="31"/>
        <v>0</v>
      </c>
      <c r="T63" s="116">
        <f t="shared" si="31"/>
        <v>0</v>
      </c>
      <c r="U63" s="116">
        <f t="shared" si="31"/>
        <v>0</v>
      </c>
      <c r="V63" s="116">
        <f t="shared" si="31"/>
        <v>0</v>
      </c>
      <c r="W63" s="116">
        <f t="shared" si="31"/>
        <v>0</v>
      </c>
      <c r="X63" s="116">
        <f t="shared" si="31"/>
        <v>0</v>
      </c>
    </row>
    <row r="64" spans="1:24" ht="17" hidden="1" outlineLevel="1" x14ac:dyDescent="0.25">
      <c r="A64" s="5">
        <v>28</v>
      </c>
      <c r="B64" s="129" t="s">
        <v>164</v>
      </c>
      <c r="C64" s="114" t="s">
        <v>165</v>
      </c>
      <c r="D64" s="115">
        <f>D63</f>
        <v>2020</v>
      </c>
      <c r="E64" s="116">
        <f>IF(YEAR(E$16)=$D64,E46,ROUND(E$46/_xlfn.DAYS(E$16,D$16)*IF(YEAR(D$16)=$D64,IF(YEAR(E$16)=$D64,_xlfn.DAYS(E$16,D$16),_xlfn.DAYS(DATE($D64,12,31),D$16)+1),IF(AND(YEAR(D$16)&lt;$D64,$D64&lt;YEAR(E$16)),_xlfn.DAYS(DATE($D64,12,31),DATE($D64,1,1))+1,0)),0))</f>
        <v>2612</v>
      </c>
      <c r="F64" s="116">
        <f t="shared" ref="F64:X64" si="32">IF(YEAR(F$16)=$D64,F46,ROUND(F$46/_xlfn.DAYS(F$16,E$16)*IF(YEAR(E$16+1)=$D64,_xlfn.DAYS(DATE($D64,12,31),E$16)+1,IF(AND(YEAR(E$16)&lt;$D64,$D64&lt;YEAR(F$16)),_xlfn.DAYS(DATE($D64,12,31),DATE($D64,1,1))+1,0)),0))</f>
        <v>0</v>
      </c>
      <c r="G64" s="116">
        <f t="shared" si="32"/>
        <v>0</v>
      </c>
      <c r="H64" s="116">
        <f t="shared" si="32"/>
        <v>0</v>
      </c>
      <c r="I64" s="116">
        <f t="shared" si="32"/>
        <v>0</v>
      </c>
      <c r="J64" s="116">
        <f t="shared" si="32"/>
        <v>0</v>
      </c>
      <c r="K64" s="116">
        <f t="shared" si="32"/>
        <v>0</v>
      </c>
      <c r="L64" s="116">
        <f t="shared" si="32"/>
        <v>0</v>
      </c>
      <c r="M64" s="116">
        <f t="shared" si="32"/>
        <v>0</v>
      </c>
      <c r="N64" s="116">
        <f t="shared" si="32"/>
        <v>0</v>
      </c>
      <c r="O64" s="116">
        <f t="shared" si="32"/>
        <v>0</v>
      </c>
      <c r="P64" s="116">
        <f t="shared" si="32"/>
        <v>0</v>
      </c>
      <c r="Q64" s="116">
        <f t="shared" si="32"/>
        <v>0</v>
      </c>
      <c r="R64" s="116">
        <f t="shared" si="32"/>
        <v>0</v>
      </c>
      <c r="S64" s="116">
        <f t="shared" si="32"/>
        <v>0</v>
      </c>
      <c r="T64" s="116">
        <f t="shared" si="32"/>
        <v>0</v>
      </c>
      <c r="U64" s="116">
        <f t="shared" si="32"/>
        <v>0</v>
      </c>
      <c r="V64" s="116">
        <f t="shared" si="32"/>
        <v>0</v>
      </c>
      <c r="W64" s="116">
        <f t="shared" si="32"/>
        <v>0</v>
      </c>
      <c r="X64" s="116">
        <f t="shared" si="32"/>
        <v>0</v>
      </c>
    </row>
    <row r="65" spans="1:24" ht="17" hidden="1" outlineLevel="1" x14ac:dyDescent="0.25">
      <c r="A65" s="5">
        <v>29</v>
      </c>
      <c r="B65" s="129" t="s">
        <v>166</v>
      </c>
      <c r="C65" s="114" t="s">
        <v>167</v>
      </c>
      <c r="D65" s="115">
        <f>D64</f>
        <v>2020</v>
      </c>
      <c r="E65" s="116">
        <f>E63-E64</f>
        <v>14799</v>
      </c>
      <c r="F65" s="116">
        <f t="shared" ref="F65:X65" si="33">F63-F64</f>
        <v>0</v>
      </c>
      <c r="G65" s="116">
        <f t="shared" si="33"/>
        <v>0</v>
      </c>
      <c r="H65" s="116">
        <f t="shared" si="33"/>
        <v>0</v>
      </c>
      <c r="I65" s="116">
        <f t="shared" si="33"/>
        <v>0</v>
      </c>
      <c r="J65" s="116">
        <f t="shared" si="33"/>
        <v>0</v>
      </c>
      <c r="K65" s="116">
        <f t="shared" si="33"/>
        <v>0</v>
      </c>
      <c r="L65" s="116">
        <f t="shared" si="33"/>
        <v>0</v>
      </c>
      <c r="M65" s="116">
        <f t="shared" si="33"/>
        <v>0</v>
      </c>
      <c r="N65" s="116">
        <f t="shared" si="33"/>
        <v>0</v>
      </c>
      <c r="O65" s="116">
        <f t="shared" si="33"/>
        <v>0</v>
      </c>
      <c r="P65" s="116">
        <f t="shared" si="33"/>
        <v>0</v>
      </c>
      <c r="Q65" s="116">
        <f t="shared" si="33"/>
        <v>0</v>
      </c>
      <c r="R65" s="116">
        <f t="shared" si="33"/>
        <v>0</v>
      </c>
      <c r="S65" s="116">
        <f t="shared" si="33"/>
        <v>0</v>
      </c>
      <c r="T65" s="116">
        <f t="shared" si="33"/>
        <v>0</v>
      </c>
      <c r="U65" s="116">
        <f t="shared" si="33"/>
        <v>0</v>
      </c>
      <c r="V65" s="116">
        <f t="shared" si="33"/>
        <v>0</v>
      </c>
      <c r="W65" s="116">
        <f t="shared" si="33"/>
        <v>0</v>
      </c>
      <c r="X65" s="116">
        <f t="shared" si="33"/>
        <v>0</v>
      </c>
    </row>
    <row r="66" spans="1:24" ht="17" hidden="1" outlineLevel="1" x14ac:dyDescent="0.25">
      <c r="A66" s="5">
        <v>31</v>
      </c>
      <c r="B66" s="129" t="s">
        <v>168</v>
      </c>
      <c r="C66" s="114" t="s">
        <v>169</v>
      </c>
      <c r="D66" s="115">
        <f>D65</f>
        <v>2020</v>
      </c>
      <c r="E66" s="116">
        <f>IF(YEAR(E$16)=$D66,E59,ROUND(E$59/_xlfn.DAYS(E$16,D$16)*IF(YEAR(D$16)=$D66,IF(YEAR(E$16)=$D66,_xlfn.DAYS(E$16,D$16),_xlfn.DAYS(DATE($D66,12,31),D$16)+1),IF(AND(YEAR(D$16)&lt;$D66,$D66&lt;YEAR(E$16)),_xlfn.DAYS(DATE($D66,12,31),DATE($D66,1,1))+1,0)),0))</f>
        <v>7538</v>
      </c>
      <c r="F66" s="116">
        <f t="shared" ref="F66:X66" si="34">IF(YEAR(F$16)=$D66,F59,ROUND(F$59/_xlfn.DAYS(F$16,E$16)*IF(YEAR(E$16+1)=$D66,_xlfn.DAYS(DATE($D66,12,31),E$16)+1,IF(AND(YEAR(E$16)&lt;$D66,$D66&lt;YEAR(F$16)),_xlfn.DAYS(DATE($D66,12,31),DATE($D66,1,1))+1,0)),0))</f>
        <v>0</v>
      </c>
      <c r="G66" s="116">
        <f t="shared" si="34"/>
        <v>0</v>
      </c>
      <c r="H66" s="116">
        <f t="shared" si="34"/>
        <v>0</v>
      </c>
      <c r="I66" s="116">
        <f t="shared" si="34"/>
        <v>0</v>
      </c>
      <c r="J66" s="116">
        <f t="shared" si="34"/>
        <v>0</v>
      </c>
      <c r="K66" s="116">
        <f t="shared" si="34"/>
        <v>0</v>
      </c>
      <c r="L66" s="116">
        <f t="shared" si="34"/>
        <v>0</v>
      </c>
      <c r="M66" s="116">
        <f t="shared" si="34"/>
        <v>0</v>
      </c>
      <c r="N66" s="116">
        <f t="shared" si="34"/>
        <v>0</v>
      </c>
      <c r="O66" s="116">
        <f t="shared" si="34"/>
        <v>0</v>
      </c>
      <c r="P66" s="116">
        <f t="shared" si="34"/>
        <v>0</v>
      </c>
      <c r="Q66" s="116">
        <f t="shared" si="34"/>
        <v>0</v>
      </c>
      <c r="R66" s="116">
        <f t="shared" si="34"/>
        <v>0</v>
      </c>
      <c r="S66" s="116">
        <f t="shared" si="34"/>
        <v>0</v>
      </c>
      <c r="T66" s="116">
        <f t="shared" si="34"/>
        <v>0</v>
      </c>
      <c r="U66" s="116">
        <f t="shared" si="34"/>
        <v>0</v>
      </c>
      <c r="V66" s="116">
        <f t="shared" si="34"/>
        <v>0</v>
      </c>
      <c r="W66" s="116">
        <f t="shared" si="34"/>
        <v>0</v>
      </c>
      <c r="X66" s="116">
        <f t="shared" si="34"/>
        <v>0</v>
      </c>
    </row>
    <row r="67" spans="1:24" ht="17" hidden="1" outlineLevel="1" x14ac:dyDescent="0.25">
      <c r="A67" s="5">
        <v>33</v>
      </c>
      <c r="B67" s="129" t="s">
        <v>170</v>
      </c>
      <c r="C67" s="117" t="s">
        <v>171</v>
      </c>
      <c r="D67" s="118">
        <f>D66</f>
        <v>2020</v>
      </c>
      <c r="E67" s="119">
        <f>E63-E66</f>
        <v>9873</v>
      </c>
      <c r="F67" s="119">
        <f t="shared" ref="F67:X67" si="35">F63-F66</f>
        <v>0</v>
      </c>
      <c r="G67" s="119">
        <f t="shared" si="35"/>
        <v>0</v>
      </c>
      <c r="H67" s="119">
        <f t="shared" si="35"/>
        <v>0</v>
      </c>
      <c r="I67" s="119">
        <f t="shared" si="35"/>
        <v>0</v>
      </c>
      <c r="J67" s="119">
        <f t="shared" si="35"/>
        <v>0</v>
      </c>
      <c r="K67" s="119">
        <f t="shared" si="35"/>
        <v>0</v>
      </c>
      <c r="L67" s="119">
        <f t="shared" si="35"/>
        <v>0</v>
      </c>
      <c r="M67" s="119">
        <f t="shared" si="35"/>
        <v>0</v>
      </c>
      <c r="N67" s="119">
        <f t="shared" si="35"/>
        <v>0</v>
      </c>
      <c r="O67" s="119">
        <f t="shared" si="35"/>
        <v>0</v>
      </c>
      <c r="P67" s="119">
        <f t="shared" si="35"/>
        <v>0</v>
      </c>
      <c r="Q67" s="119">
        <f t="shared" si="35"/>
        <v>0</v>
      </c>
      <c r="R67" s="119">
        <f t="shared" si="35"/>
        <v>0</v>
      </c>
      <c r="S67" s="119">
        <f t="shared" si="35"/>
        <v>0</v>
      </c>
      <c r="T67" s="119">
        <f t="shared" si="35"/>
        <v>0</v>
      </c>
      <c r="U67" s="119">
        <f t="shared" si="35"/>
        <v>0</v>
      </c>
      <c r="V67" s="119">
        <f t="shared" si="35"/>
        <v>0</v>
      </c>
      <c r="W67" s="119">
        <f t="shared" si="35"/>
        <v>0</v>
      </c>
      <c r="X67" s="119">
        <f t="shared" si="35"/>
        <v>0</v>
      </c>
    </row>
    <row r="68" spans="1:24" ht="17" hidden="1" outlineLevel="1" x14ac:dyDescent="0.25">
      <c r="A68" s="5">
        <v>27</v>
      </c>
      <c r="B68" s="37" t="s">
        <v>162</v>
      </c>
      <c r="C68" s="120" t="s">
        <v>163</v>
      </c>
      <c r="D68" s="121">
        <f t="shared" ref="D68:D77" si="36">D63+1</f>
        <v>2021</v>
      </c>
      <c r="E68" s="122" cm="1">
        <f t="array" ref="E68">IF(YEAR(E$16)=$D68, E$44-SUM(_xlfn._xlws.FILTER(E$63:E67,MOD(_xlfn.SEQUENCE(ROWS(E$63:E67)),5)=1)),ROUND(E$44/_xlfn.DAYS(E$16,D$16)*IF(YEAR(D$16+1)=$D68,_xlfn.DAYS(DATE($D68,12,31),D$16)+1,IF(AND(YEAR(D$16+1)&lt;$D68,$D68&lt;YEAR(E$16)),_xlfn.DAYS(DATE($D68,12,31),DATE($D68,1,1))+1,0)),0))</f>
        <v>41431</v>
      </c>
      <c r="F68" s="122" cm="1">
        <f t="array" ref="F68">IF(YEAR(F$16)=$D68, F$44-SUM(_xlfn._xlws.FILTER(F$63:F67,MOD(_xlfn.SEQUENCE(ROWS(F$63:F67)),5)=1)),ROUND(F$44/_xlfn.DAYS(F$16,E$16)*IF(YEAR(E$16+1)=$D68,_xlfn.DAYS(DATE($D68,12,31),E$16)+1,IF(AND(YEAR(E$16+1)&lt;$D68,$D68&lt;YEAR(F$16)),_xlfn.DAYS(DATE($D68,12,31),DATE($D68,1,1))+1,0)),0))</f>
        <v>17387</v>
      </c>
      <c r="G68" s="122" cm="1">
        <f t="array" ref="G68">IF(YEAR(G$16)=$D68, G$44-SUM(_xlfn._xlws.FILTER(G$63:G67,MOD(_xlfn.SEQUENCE(ROWS(G$63:G67)),5)=1)),ROUND(G$44/_xlfn.DAYS(G$16,F$16)*IF(YEAR(F$16+1)=$D68,_xlfn.DAYS(DATE($D68,12,31),F$16)+1,IF(AND(YEAR(F$16+1)&lt;$D68,$D68&lt;YEAR(G$16)),_xlfn.DAYS(DATE($D68,12,31),DATE($D68,1,1))+1,0)),0))</f>
        <v>0</v>
      </c>
      <c r="H68" s="122" cm="1">
        <f t="array" ref="H68">IF(YEAR(H$16)=$D68, H$44-SUM(_xlfn._xlws.FILTER(H$63:H67,MOD(_xlfn.SEQUENCE(ROWS(H$63:H67)),5)=1)),ROUND(H$44/_xlfn.DAYS(H$16,G$16)*IF(YEAR(G$16+1)=$D68,_xlfn.DAYS(DATE($D68,12,31),G$16)+1,IF(AND(YEAR(G$16+1)&lt;$D68,$D68&lt;YEAR(H$16)),_xlfn.DAYS(DATE($D68,12,31),DATE($D68,1,1))+1,0)),0))</f>
        <v>0</v>
      </c>
      <c r="I68" s="122" cm="1">
        <f t="array" ref="I68">IF(YEAR(I$16)=$D68, I$44-SUM(_xlfn._xlws.FILTER(I$63:I67,MOD(_xlfn.SEQUENCE(ROWS(I$63:I67)),5)=1)),ROUND(I$44/_xlfn.DAYS(I$16,H$16)*IF(YEAR(H$16+1)=$D68,_xlfn.DAYS(DATE($D68,12,31),H$16)+1,IF(AND(YEAR(H$16+1)&lt;$D68,$D68&lt;YEAR(I$16)),_xlfn.DAYS(DATE($D68,12,31),DATE($D68,1,1))+1,0)),0))</f>
        <v>0</v>
      </c>
      <c r="J68" s="122" cm="1">
        <f t="array" ref="J68">IF(YEAR(J$16)=$D68, J$44-SUM(_xlfn._xlws.FILTER(J$63:J67,MOD(_xlfn.SEQUENCE(ROWS(J$63:J67)),5)=1)),ROUND(J$44/_xlfn.DAYS(J$16,I$16)*IF(YEAR(I$16+1)=$D68,_xlfn.DAYS(DATE($D68,12,31),I$16)+1,IF(AND(YEAR(I$16+1)&lt;$D68,$D68&lt;YEAR(J$16)),_xlfn.DAYS(DATE($D68,12,31),DATE($D68,1,1))+1,0)),0))</f>
        <v>0</v>
      </c>
      <c r="K68" s="122" cm="1">
        <f t="array" ref="K68">IF(YEAR(K$16)=$D68, K$44-SUM(_xlfn._xlws.FILTER(K$63:K67,MOD(_xlfn.SEQUENCE(ROWS(K$63:K67)),5)=1)),ROUND(K$44/_xlfn.DAYS(K$16,J$16)*IF(YEAR(J$16+1)=$D68,_xlfn.DAYS(DATE($D68,12,31),J$16)+1,IF(AND(YEAR(J$16+1)&lt;$D68,$D68&lt;YEAR(K$16)),_xlfn.DAYS(DATE($D68,12,31),DATE($D68,1,1))+1,0)),0))</f>
        <v>0</v>
      </c>
      <c r="L68" s="122" cm="1">
        <f t="array" ref="L68">IF(YEAR(L$16)=$D68, L$44-SUM(_xlfn._xlws.FILTER(L$63:L67,MOD(_xlfn.SEQUENCE(ROWS(L$63:L67)),5)=1)),ROUND(L$44/_xlfn.DAYS(L$16,K$16)*IF(YEAR(K$16+1)=$D68,_xlfn.DAYS(DATE($D68,12,31),K$16)+1,IF(AND(YEAR(K$16+1)&lt;$D68,$D68&lt;YEAR(L$16)),_xlfn.DAYS(DATE($D68,12,31),DATE($D68,1,1))+1,0)),0))</f>
        <v>0</v>
      </c>
      <c r="M68" s="122" cm="1">
        <f t="array" ref="M68">IF(YEAR(M$16)=$D68, M$44-SUM(_xlfn._xlws.FILTER(M$63:M67,MOD(_xlfn.SEQUENCE(ROWS(M$63:M67)),5)=1)),ROUND(M$44/_xlfn.DAYS(M$16,L$16)*IF(YEAR(L$16+1)=$D68,_xlfn.DAYS(DATE($D68,12,31),L$16)+1,IF(AND(YEAR(L$16+1)&lt;$D68,$D68&lt;YEAR(M$16)),_xlfn.DAYS(DATE($D68,12,31),DATE($D68,1,1))+1,0)),0))</f>
        <v>0</v>
      </c>
      <c r="N68" s="122" cm="1">
        <f t="array" ref="N68">IF(YEAR(N$16)=$D68, N$44-SUM(_xlfn._xlws.FILTER(N$63:N67,MOD(_xlfn.SEQUENCE(ROWS(N$63:N67)),5)=1)),ROUND(N$44/_xlfn.DAYS(N$16,M$16)*IF(YEAR(M$16+1)=$D68,_xlfn.DAYS(DATE($D68,12,31),M$16)+1,IF(AND(YEAR(M$16+1)&lt;$D68,$D68&lt;YEAR(N$16)),_xlfn.DAYS(DATE($D68,12,31),DATE($D68,1,1))+1,0)),0))</f>
        <v>0</v>
      </c>
      <c r="O68" s="122" cm="1">
        <f t="array" ref="O68">IF(YEAR(O$16)=$D68, O$44-SUM(_xlfn._xlws.FILTER(O$63:O67,MOD(_xlfn.SEQUENCE(ROWS(O$63:O67)),5)=1)),ROUND(O$44/_xlfn.DAYS(O$16,N$16)*IF(YEAR(N$16+1)=$D68,_xlfn.DAYS(DATE($D68,12,31),N$16)+1,IF(AND(YEAR(N$16+1)&lt;$D68,$D68&lt;YEAR(O$16)),_xlfn.DAYS(DATE($D68,12,31),DATE($D68,1,1))+1,0)),0))</f>
        <v>0</v>
      </c>
      <c r="P68" s="122" cm="1">
        <f t="array" ref="P68">IF(YEAR(P$16)=$D68, P$44-SUM(_xlfn._xlws.FILTER(P$63:P67,MOD(_xlfn.SEQUENCE(ROWS(P$63:P67)),5)=1)),ROUND(P$44/_xlfn.DAYS(P$16,O$16)*IF(YEAR(O$16+1)=$D68,_xlfn.DAYS(DATE($D68,12,31),O$16)+1,IF(AND(YEAR(O$16+1)&lt;$D68,$D68&lt;YEAR(P$16)),_xlfn.DAYS(DATE($D68,12,31),DATE($D68,1,1))+1,0)),0))</f>
        <v>0</v>
      </c>
      <c r="Q68" s="122" cm="1">
        <f t="array" ref="Q68">IF(YEAR(Q$16)=$D68, Q$44-SUM(_xlfn._xlws.FILTER(Q$63:Q67,MOD(_xlfn.SEQUENCE(ROWS(Q$63:Q67)),5)=1)),ROUND(Q$44/_xlfn.DAYS(Q$16,P$16)*IF(YEAR(P$16+1)=$D68,_xlfn.DAYS(DATE($D68,12,31),P$16)+1,IF(AND(YEAR(P$16+1)&lt;$D68,$D68&lt;YEAR(Q$16)),_xlfn.DAYS(DATE($D68,12,31),DATE($D68,1,1))+1,0)),0))</f>
        <v>0</v>
      </c>
      <c r="R68" s="122" cm="1">
        <f t="array" ref="R68">IF(YEAR(R$16)=$D68, R$44-SUM(_xlfn._xlws.FILTER(R$63:R67,MOD(_xlfn.SEQUENCE(ROWS(R$63:R67)),5)=1)),ROUND(R$44/_xlfn.DAYS(R$16,Q$16)*IF(YEAR(Q$16+1)=$D68,_xlfn.DAYS(DATE($D68,12,31),Q$16)+1,IF(AND(YEAR(Q$16+1)&lt;$D68,$D68&lt;YEAR(R$16)),_xlfn.DAYS(DATE($D68,12,31),DATE($D68,1,1))+1,0)),0))</f>
        <v>0</v>
      </c>
      <c r="S68" s="122" cm="1">
        <f t="array" ref="S68">IF(YEAR(S$16)=$D68, S$44-SUM(_xlfn._xlws.FILTER(S$63:S67,MOD(_xlfn.SEQUENCE(ROWS(S$63:S67)),5)=1)),ROUND(S$44/_xlfn.DAYS(S$16,R$16)*IF(YEAR(R$16+1)=$D68,_xlfn.DAYS(DATE($D68,12,31),R$16)+1,IF(AND(YEAR(R$16+1)&lt;$D68,$D68&lt;YEAR(S$16)),_xlfn.DAYS(DATE($D68,12,31),DATE($D68,1,1))+1,0)),0))</f>
        <v>0</v>
      </c>
      <c r="T68" s="122" cm="1">
        <f t="array" ref="T68">IF(YEAR(T$16)=$D68, T$44-SUM(_xlfn._xlws.FILTER(T$63:T67,MOD(_xlfn.SEQUENCE(ROWS(T$63:T67)),5)=1)),ROUND(T$44/_xlfn.DAYS(T$16,S$16)*IF(YEAR(S$16+1)=$D68,_xlfn.DAYS(DATE($D68,12,31),S$16)+1,IF(AND(YEAR(S$16+1)&lt;$D68,$D68&lt;YEAR(T$16)),_xlfn.DAYS(DATE($D68,12,31),DATE($D68,1,1))+1,0)),0))</f>
        <v>0</v>
      </c>
      <c r="U68" s="122" cm="1">
        <f t="array" ref="U68">IF(YEAR(U$16)=$D68, U$44-SUM(_xlfn._xlws.FILTER(U$63:U67,MOD(_xlfn.SEQUENCE(ROWS(U$63:U67)),5)=1)),ROUND(U$44/_xlfn.DAYS(U$16,T$16)*IF(YEAR(T$16+1)=$D68,_xlfn.DAYS(DATE($D68,12,31),T$16)+1,IF(AND(YEAR(T$16+1)&lt;$D68,$D68&lt;YEAR(U$16)),_xlfn.DAYS(DATE($D68,12,31),DATE($D68,1,1))+1,0)),0))</f>
        <v>0</v>
      </c>
      <c r="V68" s="122" cm="1">
        <f t="array" ref="V68">IF(YEAR(V$16)=$D68, V$44-SUM(_xlfn._xlws.FILTER(V$63:V67,MOD(_xlfn.SEQUENCE(ROWS(V$63:V67)),5)=1)),ROUND(V$44/_xlfn.DAYS(V$16,U$16)*IF(YEAR(U$16+1)=$D68,_xlfn.DAYS(DATE($D68,12,31),U$16)+1,IF(AND(YEAR(U$16+1)&lt;$D68,$D68&lt;YEAR(V$16)),_xlfn.DAYS(DATE($D68,12,31),DATE($D68,1,1))+1,0)),0))</f>
        <v>0</v>
      </c>
      <c r="W68" s="122" cm="1">
        <f t="array" ref="W68">IF(YEAR(W$16)=$D68, W$44-SUM(_xlfn._xlws.FILTER(W$63:W67,MOD(_xlfn.SEQUENCE(ROWS(W$63:W67)),5)=1)),ROUND(W$44/_xlfn.DAYS(W$16,V$16)*IF(YEAR(V$16+1)=$D68,_xlfn.DAYS(DATE($D68,12,31),V$16)+1,IF(AND(YEAR(V$16+1)&lt;$D68,$D68&lt;YEAR(W$16)),_xlfn.DAYS(DATE($D68,12,31),DATE($D68,1,1))+1,0)),0))</f>
        <v>0</v>
      </c>
      <c r="X68" s="122" cm="1">
        <f t="array" ref="X68">IF(YEAR(X$16)=$D68, X$44-SUM(_xlfn._xlws.FILTER(X$63:X67,MOD(_xlfn.SEQUENCE(ROWS(X$63:X67)),5)=1)),ROUND(X$44/_xlfn.DAYS(X$16,W$16)*IF(YEAR(W$16+1)=$D68,_xlfn.DAYS(DATE($D68,12,31),W$16)+1,IF(AND(YEAR(W$16+1)&lt;$D68,$D68&lt;YEAR(X$16)),_xlfn.DAYS(DATE($D68,12,31),DATE($D68,1,1))+1,0)),0))</f>
        <v>0</v>
      </c>
    </row>
    <row r="69" spans="1:24" ht="17" hidden="1" outlineLevel="1" x14ac:dyDescent="0.25">
      <c r="A69" s="5">
        <v>28</v>
      </c>
      <c r="B69" s="129" t="s">
        <v>164</v>
      </c>
      <c r="C69" s="120" t="s">
        <v>165</v>
      </c>
      <c r="D69" s="121">
        <f t="shared" si="36"/>
        <v>2021</v>
      </c>
      <c r="E69" s="122" cm="1">
        <f t="array" ref="E69">IF(YEAR(E$16)=$D69, E$46-SUM(_xlfn._xlws.FILTER(E$63:E68,MOD(_xlfn.SEQUENCE(ROWS(E$63:E68)),5)=2)),ROUND(E$46/_xlfn.DAYS(E$16,D$16)*IF(YEAR(D$16+1)=$D69,_xlfn.DAYS(DATE($D69,12,31),D$16)+1,IF(AND(YEAR(D$16+1)&lt;$D69,$D69&lt;YEAR(E$16)),_xlfn.DAYS(DATE($D69,12,31),DATE($D69,1,1))+1,0)),0))</f>
        <v>6215</v>
      </c>
      <c r="F69" s="122" cm="1">
        <f t="array" ref="F69">IF(YEAR(F$16)=$D69, F$46-SUM(_xlfn._xlws.FILTER(F$63:F68,MOD(_xlfn.SEQUENCE(ROWS(F$63:F68)),5)=2)),ROUND(F$46/_xlfn.DAYS(F$16,E$16)*IF(YEAR(E$16+1)=$D69,_xlfn.DAYS(DATE($D69,12,31),E$16)+1,IF(AND(YEAR(E$16+1)&lt;$D69,$D69&lt;YEAR(F$16)),_xlfn.DAYS(DATE($D69,12,31),DATE($D69,1,1))+1,0)),0))</f>
        <v>2608</v>
      </c>
      <c r="G69" s="122" cm="1">
        <f t="array" ref="G69">IF(YEAR(G$16)=$D69, G$46-SUM(_xlfn._xlws.FILTER(G$63:G68,MOD(_xlfn.SEQUENCE(ROWS(G$63:G68)),5)=2)),ROUND(G$46/_xlfn.DAYS(G$16,F$16)*IF(YEAR(F$16+1)=$D69,_xlfn.DAYS(DATE($D69,12,31),F$16)+1,IF(AND(YEAR(F$16+1)&lt;$D69,$D69&lt;YEAR(G$16)),_xlfn.DAYS(DATE($D69,12,31),DATE($D69,1,1))+1,0)),0))</f>
        <v>0</v>
      </c>
      <c r="H69" s="122" cm="1">
        <f t="array" ref="H69">IF(YEAR(H$16)=$D69, H$46-SUM(_xlfn._xlws.FILTER(H$63:H68,MOD(_xlfn.SEQUENCE(ROWS(H$63:H68)),5)=2)),ROUND(H$46/_xlfn.DAYS(H$16,G$16)*IF(YEAR(G$16+1)=$D69,_xlfn.DAYS(DATE($D69,12,31),G$16)+1,IF(AND(YEAR(G$16+1)&lt;$D69,$D69&lt;YEAR(H$16)),_xlfn.DAYS(DATE($D69,12,31),DATE($D69,1,1))+1,0)),0))</f>
        <v>0</v>
      </c>
      <c r="I69" s="122" cm="1">
        <f t="array" ref="I69">IF(YEAR(I$16)=$D69, I$46-SUM(_xlfn._xlws.FILTER(I$63:I68,MOD(_xlfn.SEQUENCE(ROWS(I$63:I68)),5)=2)),ROUND(I$46/_xlfn.DAYS(I$16,H$16)*IF(YEAR(H$16+1)=$D69,_xlfn.DAYS(DATE($D69,12,31),H$16)+1,IF(AND(YEAR(H$16+1)&lt;$D69,$D69&lt;YEAR(I$16)),_xlfn.DAYS(DATE($D69,12,31),DATE($D69,1,1))+1,0)),0))</f>
        <v>0</v>
      </c>
      <c r="J69" s="122" cm="1">
        <f t="array" ref="J69">IF(YEAR(J$16)=$D69, J$46-SUM(_xlfn._xlws.FILTER(J$63:J68,MOD(_xlfn.SEQUENCE(ROWS(J$63:J68)),5)=2)),ROUND(J$46/_xlfn.DAYS(J$16,I$16)*IF(YEAR(I$16+1)=$D69,_xlfn.DAYS(DATE($D69,12,31),I$16)+1,IF(AND(YEAR(I$16+1)&lt;$D69,$D69&lt;YEAR(J$16)),_xlfn.DAYS(DATE($D69,12,31),DATE($D69,1,1))+1,0)),0))</f>
        <v>0</v>
      </c>
      <c r="K69" s="122" cm="1">
        <f t="array" ref="K69">IF(YEAR(K$16)=$D69, K$46-SUM(_xlfn._xlws.FILTER(K$63:K68,MOD(_xlfn.SEQUENCE(ROWS(K$63:K68)),5)=2)),ROUND(K$46/_xlfn.DAYS(K$16,J$16)*IF(YEAR(J$16+1)=$D69,_xlfn.DAYS(DATE($D69,12,31),J$16)+1,IF(AND(YEAR(J$16+1)&lt;$D69,$D69&lt;YEAR(K$16)),_xlfn.DAYS(DATE($D69,12,31),DATE($D69,1,1))+1,0)),0))</f>
        <v>0</v>
      </c>
      <c r="L69" s="122" cm="1">
        <f t="array" ref="L69">IF(YEAR(L$16)=$D69, L$46-SUM(_xlfn._xlws.FILTER(L$63:L68,MOD(_xlfn.SEQUENCE(ROWS(L$63:L68)),5)=2)),ROUND(L$46/_xlfn.DAYS(L$16,K$16)*IF(YEAR(K$16+1)=$D69,_xlfn.DAYS(DATE($D69,12,31),K$16)+1,IF(AND(YEAR(K$16+1)&lt;$D69,$D69&lt;YEAR(L$16)),_xlfn.DAYS(DATE($D69,12,31),DATE($D69,1,1))+1,0)),0))</f>
        <v>0</v>
      </c>
      <c r="M69" s="122" cm="1">
        <f t="array" ref="M69">IF(YEAR(M$16)=$D69, M$46-SUM(_xlfn._xlws.FILTER(M$63:M68,MOD(_xlfn.SEQUENCE(ROWS(M$63:M68)),5)=2)),ROUND(M$46/_xlfn.DAYS(M$16,L$16)*IF(YEAR(L$16+1)=$D69,_xlfn.DAYS(DATE($D69,12,31),L$16)+1,IF(AND(YEAR(L$16+1)&lt;$D69,$D69&lt;YEAR(M$16)),_xlfn.DAYS(DATE($D69,12,31),DATE($D69,1,1))+1,0)),0))</f>
        <v>0</v>
      </c>
      <c r="N69" s="122" cm="1">
        <f t="array" ref="N69">IF(YEAR(N$16)=$D69, N$46-SUM(_xlfn._xlws.FILTER(N$63:N68,MOD(_xlfn.SEQUENCE(ROWS(N$63:N68)),5)=2)),ROUND(N$46/_xlfn.DAYS(N$16,M$16)*IF(YEAR(M$16+1)=$D69,_xlfn.DAYS(DATE($D69,12,31),M$16)+1,IF(AND(YEAR(M$16+1)&lt;$D69,$D69&lt;YEAR(N$16)),_xlfn.DAYS(DATE($D69,12,31),DATE($D69,1,1))+1,0)),0))</f>
        <v>0</v>
      </c>
      <c r="O69" s="122" cm="1">
        <f t="array" ref="O69">IF(YEAR(O$16)=$D69, O$46-SUM(_xlfn._xlws.FILTER(O$63:O68,MOD(_xlfn.SEQUENCE(ROWS(O$63:O68)),5)=2)),ROUND(O$46/_xlfn.DAYS(O$16,N$16)*IF(YEAR(N$16+1)=$D69,_xlfn.DAYS(DATE($D69,12,31),N$16)+1,IF(AND(YEAR(N$16+1)&lt;$D69,$D69&lt;YEAR(O$16)),_xlfn.DAYS(DATE($D69,12,31),DATE($D69,1,1))+1,0)),0))</f>
        <v>0</v>
      </c>
      <c r="P69" s="122" cm="1">
        <f t="array" ref="P69">IF(YEAR(P$16)=$D69, P$46-SUM(_xlfn._xlws.FILTER(P$63:P68,MOD(_xlfn.SEQUENCE(ROWS(P$63:P68)),5)=2)),ROUND(P$46/_xlfn.DAYS(P$16,O$16)*IF(YEAR(O$16+1)=$D69,_xlfn.DAYS(DATE($D69,12,31),O$16)+1,IF(AND(YEAR(O$16+1)&lt;$D69,$D69&lt;YEAR(P$16)),_xlfn.DAYS(DATE($D69,12,31),DATE($D69,1,1))+1,0)),0))</f>
        <v>0</v>
      </c>
      <c r="Q69" s="122" cm="1">
        <f t="array" ref="Q69">IF(YEAR(Q$16)=$D69, Q$46-SUM(_xlfn._xlws.FILTER(Q$63:Q68,MOD(_xlfn.SEQUENCE(ROWS(Q$63:Q68)),5)=2)),ROUND(Q$46/_xlfn.DAYS(Q$16,P$16)*IF(YEAR(P$16+1)=$D69,_xlfn.DAYS(DATE($D69,12,31),P$16)+1,IF(AND(YEAR(P$16+1)&lt;$D69,$D69&lt;YEAR(Q$16)),_xlfn.DAYS(DATE($D69,12,31),DATE($D69,1,1))+1,0)),0))</f>
        <v>0</v>
      </c>
      <c r="R69" s="122" cm="1">
        <f t="array" ref="R69">IF(YEAR(R$16)=$D69, R$46-SUM(_xlfn._xlws.FILTER(R$63:R68,MOD(_xlfn.SEQUENCE(ROWS(R$63:R68)),5)=2)),ROUND(R$46/_xlfn.DAYS(R$16,Q$16)*IF(YEAR(Q$16+1)=$D69,_xlfn.DAYS(DATE($D69,12,31),Q$16)+1,IF(AND(YEAR(Q$16+1)&lt;$D69,$D69&lt;YEAR(R$16)),_xlfn.DAYS(DATE($D69,12,31),DATE($D69,1,1))+1,0)),0))</f>
        <v>0</v>
      </c>
      <c r="S69" s="122" cm="1">
        <f t="array" ref="S69">IF(YEAR(S$16)=$D69, S$46-SUM(_xlfn._xlws.FILTER(S$63:S68,MOD(_xlfn.SEQUENCE(ROWS(S$63:S68)),5)=2)),ROUND(S$46/_xlfn.DAYS(S$16,R$16)*IF(YEAR(R$16+1)=$D69,_xlfn.DAYS(DATE($D69,12,31),R$16)+1,IF(AND(YEAR(R$16+1)&lt;$D69,$D69&lt;YEAR(S$16)),_xlfn.DAYS(DATE($D69,12,31),DATE($D69,1,1))+1,0)),0))</f>
        <v>0</v>
      </c>
      <c r="T69" s="122" cm="1">
        <f t="array" ref="T69">IF(YEAR(T$16)=$D69, T$46-SUM(_xlfn._xlws.FILTER(T$63:T68,MOD(_xlfn.SEQUENCE(ROWS(T$63:T68)),5)=2)),ROUND(T$46/_xlfn.DAYS(T$16,S$16)*IF(YEAR(S$16+1)=$D69,_xlfn.DAYS(DATE($D69,12,31),S$16)+1,IF(AND(YEAR(S$16+1)&lt;$D69,$D69&lt;YEAR(T$16)),_xlfn.DAYS(DATE($D69,12,31),DATE($D69,1,1))+1,0)),0))</f>
        <v>0</v>
      </c>
      <c r="U69" s="122" cm="1">
        <f t="array" ref="U69">IF(YEAR(U$16)=$D69, U$46-SUM(_xlfn._xlws.FILTER(U$63:U68,MOD(_xlfn.SEQUENCE(ROWS(U$63:U68)),5)=2)),ROUND(U$46/_xlfn.DAYS(U$16,T$16)*IF(YEAR(T$16+1)=$D69,_xlfn.DAYS(DATE($D69,12,31),T$16)+1,IF(AND(YEAR(T$16+1)&lt;$D69,$D69&lt;YEAR(U$16)),_xlfn.DAYS(DATE($D69,12,31),DATE($D69,1,1))+1,0)),0))</f>
        <v>0</v>
      </c>
      <c r="V69" s="122" cm="1">
        <f t="array" ref="V69">IF(YEAR(V$16)=$D69, V$46-SUM(_xlfn._xlws.FILTER(V$63:V68,MOD(_xlfn.SEQUENCE(ROWS(V$63:V68)),5)=2)),ROUND(V$46/_xlfn.DAYS(V$16,U$16)*IF(YEAR(U$16+1)=$D69,_xlfn.DAYS(DATE($D69,12,31),U$16)+1,IF(AND(YEAR(U$16+1)&lt;$D69,$D69&lt;YEAR(V$16)),_xlfn.DAYS(DATE($D69,12,31),DATE($D69,1,1))+1,0)),0))</f>
        <v>0</v>
      </c>
      <c r="W69" s="122" cm="1">
        <f t="array" ref="W69">IF(YEAR(W$16)=$D69, W$46-SUM(_xlfn._xlws.FILTER(W$63:W68,MOD(_xlfn.SEQUENCE(ROWS(W$63:W68)),5)=2)),ROUND(W$46/_xlfn.DAYS(W$16,V$16)*IF(YEAR(V$16+1)=$D69,_xlfn.DAYS(DATE($D69,12,31),V$16)+1,IF(AND(YEAR(V$16+1)&lt;$D69,$D69&lt;YEAR(W$16)),_xlfn.DAYS(DATE($D69,12,31),DATE($D69,1,1))+1,0)),0))</f>
        <v>0</v>
      </c>
      <c r="X69" s="122" cm="1">
        <f t="array" ref="X69">IF(YEAR(X$16)=$D69, X$46-SUM(_xlfn._xlws.FILTER(X$63:X68,MOD(_xlfn.SEQUENCE(ROWS(X$63:X68)),5)=2)),ROUND(X$46/_xlfn.DAYS(X$16,W$16)*IF(YEAR(W$16+1)=$D69,_xlfn.DAYS(DATE($D69,12,31),W$16)+1,IF(AND(YEAR(W$16+1)&lt;$D69,$D69&lt;YEAR(X$16)),_xlfn.DAYS(DATE($D69,12,31),DATE($D69,1,1))+1,0)),0))</f>
        <v>0</v>
      </c>
    </row>
    <row r="70" spans="1:24" ht="17" hidden="1" outlineLevel="1" x14ac:dyDescent="0.25">
      <c r="A70" s="5">
        <v>29</v>
      </c>
      <c r="B70" s="129" t="s">
        <v>166</v>
      </c>
      <c r="C70" s="120" t="s">
        <v>167</v>
      </c>
      <c r="D70" s="121">
        <f t="shared" si="36"/>
        <v>2021</v>
      </c>
      <c r="E70" s="123">
        <f>E68-E69</f>
        <v>35216</v>
      </c>
      <c r="F70" s="123">
        <f t="shared" ref="F70:X70" si="37">F68-F69</f>
        <v>14779</v>
      </c>
      <c r="G70" s="123">
        <f t="shared" si="37"/>
        <v>0</v>
      </c>
      <c r="H70" s="123">
        <f t="shared" si="37"/>
        <v>0</v>
      </c>
      <c r="I70" s="123">
        <f t="shared" si="37"/>
        <v>0</v>
      </c>
      <c r="J70" s="123">
        <f t="shared" si="37"/>
        <v>0</v>
      </c>
      <c r="K70" s="123">
        <f t="shared" si="37"/>
        <v>0</v>
      </c>
      <c r="L70" s="123">
        <f t="shared" si="37"/>
        <v>0</v>
      </c>
      <c r="M70" s="123">
        <f t="shared" si="37"/>
        <v>0</v>
      </c>
      <c r="N70" s="123">
        <f t="shared" si="37"/>
        <v>0</v>
      </c>
      <c r="O70" s="123">
        <f t="shared" si="37"/>
        <v>0</v>
      </c>
      <c r="P70" s="123">
        <f t="shared" si="37"/>
        <v>0</v>
      </c>
      <c r="Q70" s="123">
        <f t="shared" si="37"/>
        <v>0</v>
      </c>
      <c r="R70" s="123">
        <f t="shared" si="37"/>
        <v>0</v>
      </c>
      <c r="S70" s="123">
        <f t="shared" si="37"/>
        <v>0</v>
      </c>
      <c r="T70" s="123">
        <f t="shared" si="37"/>
        <v>0</v>
      </c>
      <c r="U70" s="123">
        <f t="shared" si="37"/>
        <v>0</v>
      </c>
      <c r="V70" s="123">
        <f t="shared" si="37"/>
        <v>0</v>
      </c>
      <c r="W70" s="123">
        <f t="shared" si="37"/>
        <v>0</v>
      </c>
      <c r="X70" s="123">
        <f t="shared" si="37"/>
        <v>0</v>
      </c>
    </row>
    <row r="71" spans="1:24" ht="17" hidden="1" outlineLevel="1" x14ac:dyDescent="0.25">
      <c r="A71" s="5">
        <v>31</v>
      </c>
      <c r="B71" s="129" t="s">
        <v>168</v>
      </c>
      <c r="C71" s="120" t="s">
        <v>169</v>
      </c>
      <c r="D71" s="121">
        <f t="shared" si="36"/>
        <v>2021</v>
      </c>
      <c r="E71" s="122" cm="1">
        <f t="array" ref="E71">IF(YEAR(E$16)=$D71, E$59-SUM(_xlfn._xlws.FILTER(E$63:E70,MOD(_xlfn.SEQUENCE(ROWS(E$63:E70)),5)=4)),ROUND(E$59/_xlfn.DAYS(E$16,D$16)*IF(YEAR(D$16+1)=$D71,_xlfn.DAYS(DATE($D71,12,31),D$16)+1,IF(AND(YEAR(D$16+1)&lt;$D71,$D71&lt;YEAR(E$16)),_xlfn.DAYS(DATE($D71,12,31),DATE($D71,1,1))+1,0)),0))</f>
        <v>17937</v>
      </c>
      <c r="F71" s="122" cm="1">
        <f t="array" ref="F71">IF(YEAR(F$16)=$D71, F$59-SUM(_xlfn._xlws.FILTER(F$63:F70,MOD(_xlfn.SEQUENCE(ROWS(F$63:F70)),5)=4)),ROUND(F$59/_xlfn.DAYS(F$16,E$16)*IF(YEAR(E$16+1)=$D71,_xlfn.DAYS(DATE($D71,12,31),E$16)+1,IF(AND(YEAR(E$16+1)&lt;$D71,$D71&lt;YEAR(F$16)),_xlfn.DAYS(DATE($D71,12,31),DATE($D71,1,1))+1,0)),0))</f>
        <v>7511</v>
      </c>
      <c r="G71" s="122" cm="1">
        <f t="array" ref="G71">IF(YEAR(G$16)=$D71, G$59-SUM(_xlfn._xlws.FILTER(G$63:G70,MOD(_xlfn.SEQUENCE(ROWS(G$63:G70)),5)=4)),ROUND(G$59/_xlfn.DAYS(G$16,F$16)*IF(YEAR(F$16+1)=$D71,_xlfn.DAYS(DATE($D71,12,31),F$16)+1,IF(AND(YEAR(F$16+1)&lt;$D71,$D71&lt;YEAR(G$16)),_xlfn.DAYS(DATE($D71,12,31),DATE($D71,1,1))+1,0)),0))</f>
        <v>0</v>
      </c>
      <c r="H71" s="122" cm="1">
        <f t="array" ref="H71">IF(YEAR(H$16)=$D71, H$59-SUM(_xlfn._xlws.FILTER(H$63:H70,MOD(_xlfn.SEQUENCE(ROWS(H$63:H70)),5)=4)),ROUND(H$59/_xlfn.DAYS(H$16,G$16)*IF(YEAR(G$16+1)=$D71,_xlfn.DAYS(DATE($D71,12,31),G$16)+1,IF(AND(YEAR(G$16+1)&lt;$D71,$D71&lt;YEAR(H$16)),_xlfn.DAYS(DATE($D71,12,31),DATE($D71,1,1))+1,0)),0))</f>
        <v>0</v>
      </c>
      <c r="I71" s="122" cm="1">
        <f t="array" ref="I71">IF(YEAR(I$16)=$D71, I$59-SUM(_xlfn._xlws.FILTER(I$63:I70,MOD(_xlfn.SEQUENCE(ROWS(I$63:I70)),5)=4)),ROUND(I$59/_xlfn.DAYS(I$16,H$16)*IF(YEAR(H$16+1)=$D71,_xlfn.DAYS(DATE($D71,12,31),H$16)+1,IF(AND(YEAR(H$16+1)&lt;$D71,$D71&lt;YEAR(I$16)),_xlfn.DAYS(DATE($D71,12,31),DATE($D71,1,1))+1,0)),0))</f>
        <v>0</v>
      </c>
      <c r="J71" s="122" cm="1">
        <f t="array" ref="J71">IF(YEAR(J$16)=$D71, J$59-SUM(_xlfn._xlws.FILTER(J$63:J70,MOD(_xlfn.SEQUENCE(ROWS(J$63:J70)),5)=4)),ROUND(J$59/_xlfn.DAYS(J$16,I$16)*IF(YEAR(I$16+1)=$D71,_xlfn.DAYS(DATE($D71,12,31),I$16)+1,IF(AND(YEAR(I$16+1)&lt;$D71,$D71&lt;YEAR(J$16)),_xlfn.DAYS(DATE($D71,12,31),DATE($D71,1,1))+1,0)),0))</f>
        <v>0</v>
      </c>
      <c r="K71" s="122" cm="1">
        <f t="array" ref="K71">IF(YEAR(K$16)=$D71, K$59-SUM(_xlfn._xlws.FILTER(K$63:K70,MOD(_xlfn.SEQUENCE(ROWS(K$63:K70)),5)=4)),ROUND(K$59/_xlfn.DAYS(K$16,J$16)*IF(YEAR(J$16+1)=$D71,_xlfn.DAYS(DATE($D71,12,31),J$16)+1,IF(AND(YEAR(J$16+1)&lt;$D71,$D71&lt;YEAR(K$16)),_xlfn.DAYS(DATE($D71,12,31),DATE($D71,1,1))+1,0)),0))</f>
        <v>0</v>
      </c>
      <c r="L71" s="122" cm="1">
        <f t="array" ref="L71">IF(YEAR(L$16)=$D71, L$59-SUM(_xlfn._xlws.FILTER(L$63:L70,MOD(_xlfn.SEQUENCE(ROWS(L$63:L70)),5)=4)),ROUND(L$59/_xlfn.DAYS(L$16,K$16)*IF(YEAR(K$16+1)=$D71,_xlfn.DAYS(DATE($D71,12,31),K$16)+1,IF(AND(YEAR(K$16+1)&lt;$D71,$D71&lt;YEAR(L$16)),_xlfn.DAYS(DATE($D71,12,31),DATE($D71,1,1))+1,0)),0))</f>
        <v>0</v>
      </c>
      <c r="M71" s="122" cm="1">
        <f t="array" ref="M71">IF(YEAR(M$16)=$D71, M$59-SUM(_xlfn._xlws.FILTER(M$63:M70,MOD(_xlfn.SEQUENCE(ROWS(M$63:M70)),5)=4)),ROUND(M$59/_xlfn.DAYS(M$16,L$16)*IF(YEAR(L$16+1)=$D71,_xlfn.DAYS(DATE($D71,12,31),L$16)+1,IF(AND(YEAR(L$16+1)&lt;$D71,$D71&lt;YEAR(M$16)),_xlfn.DAYS(DATE($D71,12,31),DATE($D71,1,1))+1,0)),0))</f>
        <v>0</v>
      </c>
      <c r="N71" s="122" cm="1">
        <f t="array" ref="N71">IF(YEAR(N$16)=$D71, N$59-SUM(_xlfn._xlws.FILTER(N$63:N70,MOD(_xlfn.SEQUENCE(ROWS(N$63:N70)),5)=4)),ROUND(N$59/_xlfn.DAYS(N$16,M$16)*IF(YEAR(M$16+1)=$D71,_xlfn.DAYS(DATE($D71,12,31),M$16)+1,IF(AND(YEAR(M$16+1)&lt;$D71,$D71&lt;YEAR(N$16)),_xlfn.DAYS(DATE($D71,12,31),DATE($D71,1,1))+1,0)),0))</f>
        <v>0</v>
      </c>
      <c r="O71" s="122" cm="1">
        <f t="array" ref="O71">IF(YEAR(O$16)=$D71, O$59-SUM(_xlfn._xlws.FILTER(O$63:O70,MOD(_xlfn.SEQUENCE(ROWS(O$63:O70)),5)=4)),ROUND(O$59/_xlfn.DAYS(O$16,N$16)*IF(YEAR(N$16+1)=$D71,_xlfn.DAYS(DATE($D71,12,31),N$16)+1,IF(AND(YEAR(N$16+1)&lt;$D71,$D71&lt;YEAR(O$16)),_xlfn.DAYS(DATE($D71,12,31),DATE($D71,1,1))+1,0)),0))</f>
        <v>0</v>
      </c>
      <c r="P71" s="122" cm="1">
        <f t="array" ref="P71">IF(YEAR(P$16)=$D71, P$59-SUM(_xlfn._xlws.FILTER(P$63:P70,MOD(_xlfn.SEQUENCE(ROWS(P$63:P70)),5)=4)),ROUND(P$59/_xlfn.DAYS(P$16,O$16)*IF(YEAR(O$16+1)=$D71,_xlfn.DAYS(DATE($D71,12,31),O$16)+1,IF(AND(YEAR(O$16+1)&lt;$D71,$D71&lt;YEAR(P$16)),_xlfn.DAYS(DATE($D71,12,31),DATE($D71,1,1))+1,0)),0))</f>
        <v>0</v>
      </c>
      <c r="Q71" s="122" cm="1">
        <f t="array" ref="Q71">IF(YEAR(Q$16)=$D71, Q$59-SUM(_xlfn._xlws.FILTER(Q$63:Q70,MOD(_xlfn.SEQUENCE(ROWS(Q$63:Q70)),5)=4)),ROUND(Q$59/_xlfn.DAYS(Q$16,P$16)*IF(YEAR(P$16+1)=$D71,_xlfn.DAYS(DATE($D71,12,31),P$16)+1,IF(AND(YEAR(P$16+1)&lt;$D71,$D71&lt;YEAR(Q$16)),_xlfn.DAYS(DATE($D71,12,31),DATE($D71,1,1))+1,0)),0))</f>
        <v>0</v>
      </c>
      <c r="R71" s="122" cm="1">
        <f t="array" ref="R71">IF(YEAR(R$16)=$D71, R$59-SUM(_xlfn._xlws.FILTER(R$63:R70,MOD(_xlfn.SEQUENCE(ROWS(R$63:R70)),5)=4)),ROUND(R$59/_xlfn.DAYS(R$16,Q$16)*IF(YEAR(Q$16+1)=$D71,_xlfn.DAYS(DATE($D71,12,31),Q$16)+1,IF(AND(YEAR(Q$16+1)&lt;$D71,$D71&lt;YEAR(R$16)),_xlfn.DAYS(DATE($D71,12,31),DATE($D71,1,1))+1,0)),0))</f>
        <v>0</v>
      </c>
      <c r="S71" s="122" cm="1">
        <f t="array" ref="S71">IF(YEAR(S$16)=$D71, S$59-SUM(_xlfn._xlws.FILTER(S$63:S70,MOD(_xlfn.SEQUENCE(ROWS(S$63:S70)),5)=4)),ROUND(S$59/_xlfn.DAYS(S$16,R$16)*IF(YEAR(R$16+1)=$D71,_xlfn.DAYS(DATE($D71,12,31),R$16)+1,IF(AND(YEAR(R$16+1)&lt;$D71,$D71&lt;YEAR(S$16)),_xlfn.DAYS(DATE($D71,12,31),DATE($D71,1,1))+1,0)),0))</f>
        <v>0</v>
      </c>
      <c r="T71" s="122" cm="1">
        <f t="array" ref="T71">IF(YEAR(T$16)=$D71, T$59-SUM(_xlfn._xlws.FILTER(T$63:T70,MOD(_xlfn.SEQUENCE(ROWS(T$63:T70)),5)=4)),ROUND(T$59/_xlfn.DAYS(T$16,S$16)*IF(YEAR(S$16+1)=$D71,_xlfn.DAYS(DATE($D71,12,31),S$16)+1,IF(AND(YEAR(S$16+1)&lt;$D71,$D71&lt;YEAR(T$16)),_xlfn.DAYS(DATE($D71,12,31),DATE($D71,1,1))+1,0)),0))</f>
        <v>0</v>
      </c>
      <c r="U71" s="122" cm="1">
        <f t="array" ref="U71">IF(YEAR(U$16)=$D71, U$59-SUM(_xlfn._xlws.FILTER(U$63:U70,MOD(_xlfn.SEQUENCE(ROWS(U$63:U70)),5)=4)),ROUND(U$59/_xlfn.DAYS(U$16,T$16)*IF(YEAR(T$16+1)=$D71,_xlfn.DAYS(DATE($D71,12,31),T$16)+1,IF(AND(YEAR(T$16+1)&lt;$D71,$D71&lt;YEAR(U$16)),_xlfn.DAYS(DATE($D71,12,31),DATE($D71,1,1))+1,0)),0))</f>
        <v>0</v>
      </c>
      <c r="V71" s="122" cm="1">
        <f t="array" ref="V71">IF(YEAR(V$16)=$D71, V$59-SUM(_xlfn._xlws.FILTER(V$63:V70,MOD(_xlfn.SEQUENCE(ROWS(V$63:V70)),5)=4)),ROUND(V$59/_xlfn.DAYS(V$16,U$16)*IF(YEAR(U$16+1)=$D71,_xlfn.DAYS(DATE($D71,12,31),U$16)+1,IF(AND(YEAR(U$16+1)&lt;$D71,$D71&lt;YEAR(V$16)),_xlfn.DAYS(DATE($D71,12,31),DATE($D71,1,1))+1,0)),0))</f>
        <v>0</v>
      </c>
      <c r="W71" s="122" cm="1">
        <f t="array" ref="W71">IF(YEAR(W$16)=$D71, W$59-SUM(_xlfn._xlws.FILTER(W$63:W70,MOD(_xlfn.SEQUENCE(ROWS(W$63:W70)),5)=4)),ROUND(W$59/_xlfn.DAYS(W$16,V$16)*IF(YEAR(V$16+1)=$D71,_xlfn.DAYS(DATE($D71,12,31),V$16)+1,IF(AND(YEAR(V$16+1)&lt;$D71,$D71&lt;YEAR(W$16)),_xlfn.DAYS(DATE($D71,12,31),DATE($D71,1,1))+1,0)),0))</f>
        <v>0</v>
      </c>
      <c r="X71" s="122" cm="1">
        <f t="array" ref="X71">IF(YEAR(X$16)=$D71, X$59-SUM(_xlfn._xlws.FILTER(X$63:X70,MOD(_xlfn.SEQUENCE(ROWS(X$63:X70)),5)=4)),ROUND(X$59/_xlfn.DAYS(X$16,W$16)*IF(YEAR(W$16+1)=$D71,_xlfn.DAYS(DATE($D71,12,31),W$16)+1,IF(AND(YEAR(W$16+1)&lt;$D71,$D71&lt;YEAR(X$16)),_xlfn.DAYS(DATE($D71,12,31),DATE($D71,1,1))+1,0)),0))</f>
        <v>0</v>
      </c>
    </row>
    <row r="72" spans="1:24" ht="17" hidden="1" outlineLevel="1" x14ac:dyDescent="0.25">
      <c r="A72" s="5">
        <v>33</v>
      </c>
      <c r="B72" s="129" t="s">
        <v>170</v>
      </c>
      <c r="C72" s="124" t="s">
        <v>171</v>
      </c>
      <c r="D72" s="125">
        <f t="shared" si="36"/>
        <v>2021</v>
      </c>
      <c r="E72" s="126">
        <f>E68-E71</f>
        <v>23494</v>
      </c>
      <c r="F72" s="126">
        <f t="shared" ref="F72:X72" si="38">F68-F71</f>
        <v>9876</v>
      </c>
      <c r="G72" s="126">
        <f t="shared" si="38"/>
        <v>0</v>
      </c>
      <c r="H72" s="126">
        <f t="shared" si="38"/>
        <v>0</v>
      </c>
      <c r="I72" s="126">
        <f t="shared" si="38"/>
        <v>0</v>
      </c>
      <c r="J72" s="126">
        <f t="shared" si="38"/>
        <v>0</v>
      </c>
      <c r="K72" s="126">
        <f t="shared" si="38"/>
        <v>0</v>
      </c>
      <c r="L72" s="126">
        <f t="shared" si="38"/>
        <v>0</v>
      </c>
      <c r="M72" s="126">
        <f t="shared" si="38"/>
        <v>0</v>
      </c>
      <c r="N72" s="126">
        <f t="shared" si="38"/>
        <v>0</v>
      </c>
      <c r="O72" s="126">
        <f t="shared" si="38"/>
        <v>0</v>
      </c>
      <c r="P72" s="126">
        <f t="shared" si="38"/>
        <v>0</v>
      </c>
      <c r="Q72" s="126">
        <f t="shared" si="38"/>
        <v>0</v>
      </c>
      <c r="R72" s="126">
        <f t="shared" si="38"/>
        <v>0</v>
      </c>
      <c r="S72" s="126">
        <f t="shared" si="38"/>
        <v>0</v>
      </c>
      <c r="T72" s="126">
        <f t="shared" si="38"/>
        <v>0</v>
      </c>
      <c r="U72" s="126">
        <f t="shared" si="38"/>
        <v>0</v>
      </c>
      <c r="V72" s="126">
        <f t="shared" si="38"/>
        <v>0</v>
      </c>
      <c r="W72" s="126">
        <f t="shared" si="38"/>
        <v>0</v>
      </c>
      <c r="X72" s="126">
        <f t="shared" si="38"/>
        <v>0</v>
      </c>
    </row>
    <row r="73" spans="1:24" ht="17" hidden="1" outlineLevel="1" x14ac:dyDescent="0.25">
      <c r="A73" s="5">
        <v>27</v>
      </c>
      <c r="B73" s="37" t="s">
        <v>162</v>
      </c>
      <c r="C73" s="114" t="s">
        <v>163</v>
      </c>
      <c r="D73" s="115">
        <f t="shared" si="36"/>
        <v>2022</v>
      </c>
      <c r="E73" s="116" cm="1">
        <f t="array" ref="E73">IF(YEAR(E$16)=$D73, E$44-SUM(_xlfn._xlws.FILTER(E$63:E72,MOD(_xlfn.SEQUENCE(ROWS(E$63:E72)),5)=1)),ROUND(E$44/_xlfn.DAYS(E$16,D$16)*IF(YEAR(D$16+1)=$D73,_xlfn.DAYS(DATE($D73,12,31),D$16)+1,IF(AND(YEAR(D$16+1)&lt;$D73,$D73&lt;YEAR(E$16)),_xlfn.DAYS(DATE($D73,12,31),DATE($D73,1,1))+1,0)),0))</f>
        <v>0</v>
      </c>
      <c r="F73" s="116" cm="1">
        <f t="array" ref="F73">IF(YEAR(F$16)=$D73, F$44-SUM(_xlfn._xlws.FILTER(F$63:F72,MOD(_xlfn.SEQUENCE(ROWS(F$63:F72)),5)=1)),ROUND(F$44/_xlfn.DAYS(F$16,E$16)*IF(YEAR(E$16+1)=$D73,_xlfn.DAYS(DATE($D73,12,31),E$16)+1,IF(AND(YEAR(E$16+1)&lt;$D73,$D73&lt;YEAR(F$16)),_xlfn.DAYS(DATE($D73,12,31),DATE($D73,1,1))+1,0)),0))</f>
        <v>41373</v>
      </c>
      <c r="G73" s="116" cm="1">
        <f t="array" ref="G73">IF(YEAR(G$16)=$D73, G$44-SUM(_xlfn._xlws.FILTER(G$63:G72,MOD(_xlfn.SEQUENCE(ROWS(G$63:G72)),5)=1)),ROUND(G$44/_xlfn.DAYS(G$16,F$16)*IF(YEAR(F$16+1)=$D73,_xlfn.DAYS(DATE($D73,12,31),F$16)+1,IF(AND(YEAR(F$16+1)&lt;$D73,$D73&lt;YEAR(G$16)),_xlfn.DAYS(DATE($D73,12,31),DATE($D73,1,1))+1,0)),0))</f>
        <v>17351</v>
      </c>
      <c r="H73" s="116" cm="1">
        <f t="array" ref="H73">IF(YEAR(H$16)=$D73, H$44-SUM(_xlfn._xlws.FILTER(H$63:H72,MOD(_xlfn.SEQUENCE(ROWS(H$63:H72)),5)=1)),ROUND(H$44/_xlfn.DAYS(H$16,G$16)*IF(YEAR(G$16+1)=$D73,_xlfn.DAYS(DATE($D73,12,31),G$16)+1,IF(AND(YEAR(G$16+1)&lt;$D73,$D73&lt;YEAR(H$16)),_xlfn.DAYS(DATE($D73,12,31),DATE($D73,1,1))+1,0)),0))</f>
        <v>0</v>
      </c>
      <c r="I73" s="116" cm="1">
        <f t="array" ref="I73">IF(YEAR(I$16)=$D73, I$44-SUM(_xlfn._xlws.FILTER(I$63:I72,MOD(_xlfn.SEQUENCE(ROWS(I$63:I72)),5)=1)),ROUND(I$44/_xlfn.DAYS(I$16,H$16)*IF(YEAR(H$16+1)=$D73,_xlfn.DAYS(DATE($D73,12,31),H$16)+1,IF(AND(YEAR(H$16+1)&lt;$D73,$D73&lt;YEAR(I$16)),_xlfn.DAYS(DATE($D73,12,31),DATE($D73,1,1))+1,0)),0))</f>
        <v>0</v>
      </c>
      <c r="J73" s="116" cm="1">
        <f t="array" ref="J73">IF(YEAR(J$16)=$D73, J$44-SUM(_xlfn._xlws.FILTER(J$63:J72,MOD(_xlfn.SEQUENCE(ROWS(J$63:J72)),5)=1)),ROUND(J$44/_xlfn.DAYS(J$16,I$16)*IF(YEAR(I$16+1)=$D73,_xlfn.DAYS(DATE($D73,12,31),I$16)+1,IF(AND(YEAR(I$16+1)&lt;$D73,$D73&lt;YEAR(J$16)),_xlfn.DAYS(DATE($D73,12,31),DATE($D73,1,1))+1,0)),0))</f>
        <v>0</v>
      </c>
      <c r="K73" s="116" cm="1">
        <f t="array" ref="K73">IF(YEAR(K$16)=$D73, K$44-SUM(_xlfn._xlws.FILTER(K$63:K72,MOD(_xlfn.SEQUENCE(ROWS(K$63:K72)),5)=1)),ROUND(K$44/_xlfn.DAYS(K$16,J$16)*IF(YEAR(J$16+1)=$D73,_xlfn.DAYS(DATE($D73,12,31),J$16)+1,IF(AND(YEAR(J$16+1)&lt;$D73,$D73&lt;YEAR(K$16)),_xlfn.DAYS(DATE($D73,12,31),DATE($D73,1,1))+1,0)),0))</f>
        <v>0</v>
      </c>
      <c r="L73" s="116" cm="1">
        <f t="array" ref="L73">IF(YEAR(L$16)=$D73, L$44-SUM(_xlfn._xlws.FILTER(L$63:L72,MOD(_xlfn.SEQUENCE(ROWS(L$63:L72)),5)=1)),ROUND(L$44/_xlfn.DAYS(L$16,K$16)*IF(YEAR(K$16+1)=$D73,_xlfn.DAYS(DATE($D73,12,31),K$16)+1,IF(AND(YEAR(K$16+1)&lt;$D73,$D73&lt;YEAR(L$16)),_xlfn.DAYS(DATE($D73,12,31),DATE($D73,1,1))+1,0)),0))</f>
        <v>0</v>
      </c>
      <c r="M73" s="116" cm="1">
        <f t="array" ref="M73">IF(YEAR(M$16)=$D73, M$44-SUM(_xlfn._xlws.FILTER(M$63:M72,MOD(_xlfn.SEQUENCE(ROWS(M$63:M72)),5)=1)),ROUND(M$44/_xlfn.DAYS(M$16,L$16)*IF(YEAR(L$16+1)=$D73,_xlfn.DAYS(DATE($D73,12,31),L$16)+1,IF(AND(YEAR(L$16+1)&lt;$D73,$D73&lt;YEAR(M$16)),_xlfn.DAYS(DATE($D73,12,31),DATE($D73,1,1))+1,0)),0))</f>
        <v>0</v>
      </c>
      <c r="N73" s="116" cm="1">
        <f t="array" ref="N73">IF(YEAR(N$16)=$D73, N$44-SUM(_xlfn._xlws.FILTER(N$63:N72,MOD(_xlfn.SEQUENCE(ROWS(N$63:N72)),5)=1)),ROUND(N$44/_xlfn.DAYS(N$16,M$16)*IF(YEAR(M$16+1)=$D73,_xlfn.DAYS(DATE($D73,12,31),M$16)+1,IF(AND(YEAR(M$16+1)&lt;$D73,$D73&lt;YEAR(N$16)),_xlfn.DAYS(DATE($D73,12,31),DATE($D73,1,1))+1,0)),0))</f>
        <v>0</v>
      </c>
      <c r="O73" s="116" cm="1">
        <f t="array" ref="O73">IF(YEAR(O$16)=$D73, O$44-SUM(_xlfn._xlws.FILTER(O$63:O72,MOD(_xlfn.SEQUENCE(ROWS(O$63:O72)),5)=1)),ROUND(O$44/_xlfn.DAYS(O$16,N$16)*IF(YEAR(N$16+1)=$D73,_xlfn.DAYS(DATE($D73,12,31),N$16)+1,IF(AND(YEAR(N$16+1)&lt;$D73,$D73&lt;YEAR(O$16)),_xlfn.DAYS(DATE($D73,12,31),DATE($D73,1,1))+1,0)),0))</f>
        <v>0</v>
      </c>
      <c r="P73" s="116" cm="1">
        <f t="array" ref="P73">IF(YEAR(P$16)=$D73, P$44-SUM(_xlfn._xlws.FILTER(P$63:P72,MOD(_xlfn.SEQUENCE(ROWS(P$63:P72)),5)=1)),ROUND(P$44/_xlfn.DAYS(P$16,O$16)*IF(YEAR(O$16+1)=$D73,_xlfn.DAYS(DATE($D73,12,31),O$16)+1,IF(AND(YEAR(O$16+1)&lt;$D73,$D73&lt;YEAR(P$16)),_xlfn.DAYS(DATE($D73,12,31),DATE($D73,1,1))+1,0)),0))</f>
        <v>0</v>
      </c>
      <c r="Q73" s="116" cm="1">
        <f t="array" ref="Q73">IF(YEAR(Q$16)=$D73, Q$44-SUM(_xlfn._xlws.FILTER(Q$63:Q72,MOD(_xlfn.SEQUENCE(ROWS(Q$63:Q72)),5)=1)),ROUND(Q$44/_xlfn.DAYS(Q$16,P$16)*IF(YEAR(P$16+1)=$D73,_xlfn.DAYS(DATE($D73,12,31),P$16)+1,IF(AND(YEAR(P$16+1)&lt;$D73,$D73&lt;YEAR(Q$16)),_xlfn.DAYS(DATE($D73,12,31),DATE($D73,1,1))+1,0)),0))</f>
        <v>0</v>
      </c>
      <c r="R73" s="116" cm="1">
        <f t="array" ref="R73">IF(YEAR(R$16)=$D73, R$44-SUM(_xlfn._xlws.FILTER(R$63:R72,MOD(_xlfn.SEQUENCE(ROWS(R$63:R72)),5)=1)),ROUND(R$44/_xlfn.DAYS(R$16,Q$16)*IF(YEAR(Q$16+1)=$D73,_xlfn.DAYS(DATE($D73,12,31),Q$16)+1,IF(AND(YEAR(Q$16+1)&lt;$D73,$D73&lt;YEAR(R$16)),_xlfn.DAYS(DATE($D73,12,31),DATE($D73,1,1))+1,0)),0))</f>
        <v>0</v>
      </c>
      <c r="S73" s="116" cm="1">
        <f t="array" ref="S73">IF(YEAR(S$16)=$D73, S$44-SUM(_xlfn._xlws.FILTER(S$63:S72,MOD(_xlfn.SEQUENCE(ROWS(S$63:S72)),5)=1)),ROUND(S$44/_xlfn.DAYS(S$16,R$16)*IF(YEAR(R$16+1)=$D73,_xlfn.DAYS(DATE($D73,12,31),R$16)+1,IF(AND(YEAR(R$16+1)&lt;$D73,$D73&lt;YEAR(S$16)),_xlfn.DAYS(DATE($D73,12,31),DATE($D73,1,1))+1,0)),0))</f>
        <v>0</v>
      </c>
      <c r="T73" s="116" cm="1">
        <f t="array" ref="T73">IF(YEAR(T$16)=$D73, T$44-SUM(_xlfn._xlws.FILTER(T$63:T72,MOD(_xlfn.SEQUENCE(ROWS(T$63:T72)),5)=1)),ROUND(T$44/_xlfn.DAYS(T$16,S$16)*IF(YEAR(S$16+1)=$D73,_xlfn.DAYS(DATE($D73,12,31),S$16)+1,IF(AND(YEAR(S$16+1)&lt;$D73,$D73&lt;YEAR(T$16)),_xlfn.DAYS(DATE($D73,12,31),DATE($D73,1,1))+1,0)),0))</f>
        <v>0</v>
      </c>
      <c r="U73" s="116" cm="1">
        <f t="array" ref="U73">IF(YEAR(U$16)=$D73, U$44-SUM(_xlfn._xlws.FILTER(U$63:U72,MOD(_xlfn.SEQUENCE(ROWS(U$63:U72)),5)=1)),ROUND(U$44/_xlfn.DAYS(U$16,T$16)*IF(YEAR(T$16+1)=$D73,_xlfn.DAYS(DATE($D73,12,31),T$16)+1,IF(AND(YEAR(T$16+1)&lt;$D73,$D73&lt;YEAR(U$16)),_xlfn.DAYS(DATE($D73,12,31),DATE($D73,1,1))+1,0)),0))</f>
        <v>0</v>
      </c>
      <c r="V73" s="116" cm="1">
        <f t="array" ref="V73">IF(YEAR(V$16)=$D73, V$44-SUM(_xlfn._xlws.FILTER(V$63:V72,MOD(_xlfn.SEQUENCE(ROWS(V$63:V72)),5)=1)),ROUND(V$44/_xlfn.DAYS(V$16,U$16)*IF(YEAR(U$16+1)=$D73,_xlfn.DAYS(DATE($D73,12,31),U$16)+1,IF(AND(YEAR(U$16+1)&lt;$D73,$D73&lt;YEAR(V$16)),_xlfn.DAYS(DATE($D73,12,31),DATE($D73,1,1))+1,0)),0))</f>
        <v>0</v>
      </c>
      <c r="W73" s="116" cm="1">
        <f t="array" ref="W73">IF(YEAR(W$16)=$D73, W$44-SUM(_xlfn._xlws.FILTER(W$63:W72,MOD(_xlfn.SEQUENCE(ROWS(W$63:W72)),5)=1)),ROUND(W$44/_xlfn.DAYS(W$16,V$16)*IF(YEAR(V$16+1)=$D73,_xlfn.DAYS(DATE($D73,12,31),V$16)+1,IF(AND(YEAR(V$16+1)&lt;$D73,$D73&lt;YEAR(W$16)),_xlfn.DAYS(DATE($D73,12,31),DATE($D73,1,1))+1,0)),0))</f>
        <v>0</v>
      </c>
      <c r="X73" s="116" cm="1">
        <f t="array" ref="X73">IF(YEAR(X$16)=$D73, X$44-SUM(_xlfn._xlws.FILTER(X$63:X72,MOD(_xlfn.SEQUENCE(ROWS(X$63:X72)),5)=1)),ROUND(X$44/_xlfn.DAYS(X$16,W$16)*IF(YEAR(W$16+1)=$D73,_xlfn.DAYS(DATE($D73,12,31),W$16)+1,IF(AND(YEAR(W$16+1)&lt;$D73,$D73&lt;YEAR(X$16)),_xlfn.DAYS(DATE($D73,12,31),DATE($D73,1,1))+1,0)),0))</f>
        <v>0</v>
      </c>
    </row>
    <row r="74" spans="1:24" ht="17" hidden="1" outlineLevel="1" x14ac:dyDescent="0.25">
      <c r="A74" s="5">
        <v>28</v>
      </c>
      <c r="B74" s="129" t="s">
        <v>164</v>
      </c>
      <c r="C74" s="114" t="s">
        <v>165</v>
      </c>
      <c r="D74" s="115">
        <f t="shared" si="36"/>
        <v>2022</v>
      </c>
      <c r="E74" s="116" cm="1">
        <f t="array" ref="E74">IF(YEAR(E$16)=$D74, E$46-SUM(_xlfn._xlws.FILTER(E$63:E73,MOD(_xlfn.SEQUENCE(ROWS(E$63:E73)),5)=2)),ROUND(E$46/_xlfn.DAYS(E$16,D$16)*IF(YEAR(D$16+1)=$D74,_xlfn.DAYS(DATE($D74,12,31),D$16)+1,IF(AND(YEAR(D$16+1)&lt;$D74,$D74&lt;YEAR(E$16)),_xlfn.DAYS(DATE($D74,12,31),DATE($D74,1,1))+1,0)),0))</f>
        <v>0</v>
      </c>
      <c r="F74" s="116" cm="1">
        <f t="array" ref="F74">IF(YEAR(F$16)=$D74, F$46-SUM(_xlfn._xlws.FILTER(F$63:F73,MOD(_xlfn.SEQUENCE(ROWS(F$63:F73)),5)=2)),ROUND(F$46/_xlfn.DAYS(F$16,E$16)*IF(YEAR(E$16+1)=$D74,_xlfn.DAYS(DATE($D74,12,31),E$16)+1,IF(AND(YEAR(E$16+1)&lt;$D74,$D74&lt;YEAR(F$16)),_xlfn.DAYS(DATE($D74,12,31),DATE($D74,1,1))+1,0)),0))</f>
        <v>6206</v>
      </c>
      <c r="G74" s="116" cm="1">
        <f t="array" ref="G74">IF(YEAR(G$16)=$D74, G$46-SUM(_xlfn._xlws.FILTER(G$63:G73,MOD(_xlfn.SEQUENCE(ROWS(G$63:G73)),5)=2)),ROUND(G$46/_xlfn.DAYS(G$16,F$16)*IF(YEAR(F$16+1)=$D74,_xlfn.DAYS(DATE($D74,12,31),F$16)+1,IF(AND(YEAR(F$16+1)&lt;$D74,$D74&lt;YEAR(G$16)),_xlfn.DAYS(DATE($D74,12,31),DATE($D74,1,1))+1,0)),0))</f>
        <v>2603</v>
      </c>
      <c r="H74" s="116" cm="1">
        <f t="array" ref="H74">IF(YEAR(H$16)=$D74, H$46-SUM(_xlfn._xlws.FILTER(H$63:H73,MOD(_xlfn.SEQUENCE(ROWS(H$63:H73)),5)=2)),ROUND(H$46/_xlfn.DAYS(H$16,G$16)*IF(YEAR(G$16+1)=$D74,_xlfn.DAYS(DATE($D74,12,31),G$16)+1,IF(AND(YEAR(G$16+1)&lt;$D74,$D74&lt;YEAR(H$16)),_xlfn.DAYS(DATE($D74,12,31),DATE($D74,1,1))+1,0)),0))</f>
        <v>0</v>
      </c>
      <c r="I74" s="116" cm="1">
        <f t="array" ref="I74">IF(YEAR(I$16)=$D74, I$46-SUM(_xlfn._xlws.FILTER(I$63:I73,MOD(_xlfn.SEQUENCE(ROWS(I$63:I73)),5)=2)),ROUND(I$46/_xlfn.DAYS(I$16,H$16)*IF(YEAR(H$16+1)=$D74,_xlfn.DAYS(DATE($D74,12,31),H$16)+1,IF(AND(YEAR(H$16+1)&lt;$D74,$D74&lt;YEAR(I$16)),_xlfn.DAYS(DATE($D74,12,31),DATE($D74,1,1))+1,0)),0))</f>
        <v>0</v>
      </c>
      <c r="J74" s="116" cm="1">
        <f t="array" ref="J74">IF(YEAR(J$16)=$D74, J$46-SUM(_xlfn._xlws.FILTER(J$63:J73,MOD(_xlfn.SEQUENCE(ROWS(J$63:J73)),5)=2)),ROUND(J$46/_xlfn.DAYS(J$16,I$16)*IF(YEAR(I$16+1)=$D74,_xlfn.DAYS(DATE($D74,12,31),I$16)+1,IF(AND(YEAR(I$16+1)&lt;$D74,$D74&lt;YEAR(J$16)),_xlfn.DAYS(DATE($D74,12,31),DATE($D74,1,1))+1,0)),0))</f>
        <v>0</v>
      </c>
      <c r="K74" s="116" cm="1">
        <f t="array" ref="K74">IF(YEAR(K$16)=$D74, K$46-SUM(_xlfn._xlws.FILTER(K$63:K73,MOD(_xlfn.SEQUENCE(ROWS(K$63:K73)),5)=2)),ROUND(K$46/_xlfn.DAYS(K$16,J$16)*IF(YEAR(J$16+1)=$D74,_xlfn.DAYS(DATE($D74,12,31),J$16)+1,IF(AND(YEAR(J$16+1)&lt;$D74,$D74&lt;YEAR(K$16)),_xlfn.DAYS(DATE($D74,12,31),DATE($D74,1,1))+1,0)),0))</f>
        <v>0</v>
      </c>
      <c r="L74" s="116" cm="1">
        <f t="array" ref="L74">IF(YEAR(L$16)=$D74, L$46-SUM(_xlfn._xlws.FILTER(L$63:L73,MOD(_xlfn.SEQUENCE(ROWS(L$63:L73)),5)=2)),ROUND(L$46/_xlfn.DAYS(L$16,K$16)*IF(YEAR(K$16+1)=$D74,_xlfn.DAYS(DATE($D74,12,31),K$16)+1,IF(AND(YEAR(K$16+1)&lt;$D74,$D74&lt;YEAR(L$16)),_xlfn.DAYS(DATE($D74,12,31),DATE($D74,1,1))+1,0)),0))</f>
        <v>0</v>
      </c>
      <c r="M74" s="116" cm="1">
        <f t="array" ref="M74">IF(YEAR(M$16)=$D74, M$46-SUM(_xlfn._xlws.FILTER(M$63:M73,MOD(_xlfn.SEQUENCE(ROWS(M$63:M73)),5)=2)),ROUND(M$46/_xlfn.DAYS(M$16,L$16)*IF(YEAR(L$16+1)=$D74,_xlfn.DAYS(DATE($D74,12,31),L$16)+1,IF(AND(YEAR(L$16+1)&lt;$D74,$D74&lt;YEAR(M$16)),_xlfn.DAYS(DATE($D74,12,31),DATE($D74,1,1))+1,0)),0))</f>
        <v>0</v>
      </c>
      <c r="N74" s="116" cm="1">
        <f t="array" ref="N74">IF(YEAR(N$16)=$D74, N$46-SUM(_xlfn._xlws.FILTER(N$63:N73,MOD(_xlfn.SEQUENCE(ROWS(N$63:N73)),5)=2)),ROUND(N$46/_xlfn.DAYS(N$16,M$16)*IF(YEAR(M$16+1)=$D74,_xlfn.DAYS(DATE($D74,12,31),M$16)+1,IF(AND(YEAR(M$16+1)&lt;$D74,$D74&lt;YEAR(N$16)),_xlfn.DAYS(DATE($D74,12,31),DATE($D74,1,1))+1,0)),0))</f>
        <v>0</v>
      </c>
      <c r="O74" s="116" cm="1">
        <f t="array" ref="O74">IF(YEAR(O$16)=$D74, O$46-SUM(_xlfn._xlws.FILTER(O$63:O73,MOD(_xlfn.SEQUENCE(ROWS(O$63:O73)),5)=2)),ROUND(O$46/_xlfn.DAYS(O$16,N$16)*IF(YEAR(N$16+1)=$D74,_xlfn.DAYS(DATE($D74,12,31),N$16)+1,IF(AND(YEAR(N$16+1)&lt;$D74,$D74&lt;YEAR(O$16)),_xlfn.DAYS(DATE($D74,12,31),DATE($D74,1,1))+1,0)),0))</f>
        <v>0</v>
      </c>
      <c r="P74" s="116" cm="1">
        <f t="array" ref="P74">IF(YEAR(P$16)=$D74, P$46-SUM(_xlfn._xlws.FILTER(P$63:P73,MOD(_xlfn.SEQUENCE(ROWS(P$63:P73)),5)=2)),ROUND(P$46/_xlfn.DAYS(P$16,O$16)*IF(YEAR(O$16+1)=$D74,_xlfn.DAYS(DATE($D74,12,31),O$16)+1,IF(AND(YEAR(O$16+1)&lt;$D74,$D74&lt;YEAR(P$16)),_xlfn.DAYS(DATE($D74,12,31),DATE($D74,1,1))+1,0)),0))</f>
        <v>0</v>
      </c>
      <c r="Q74" s="116" cm="1">
        <f t="array" ref="Q74">IF(YEAR(Q$16)=$D74, Q$46-SUM(_xlfn._xlws.FILTER(Q$63:Q73,MOD(_xlfn.SEQUENCE(ROWS(Q$63:Q73)),5)=2)),ROUND(Q$46/_xlfn.DAYS(Q$16,P$16)*IF(YEAR(P$16+1)=$D74,_xlfn.DAYS(DATE($D74,12,31),P$16)+1,IF(AND(YEAR(P$16+1)&lt;$D74,$D74&lt;YEAR(Q$16)),_xlfn.DAYS(DATE($D74,12,31),DATE($D74,1,1))+1,0)),0))</f>
        <v>0</v>
      </c>
      <c r="R74" s="116" cm="1">
        <f t="array" ref="R74">IF(YEAR(R$16)=$D74, R$46-SUM(_xlfn._xlws.FILTER(R$63:R73,MOD(_xlfn.SEQUENCE(ROWS(R$63:R73)),5)=2)),ROUND(R$46/_xlfn.DAYS(R$16,Q$16)*IF(YEAR(Q$16+1)=$D74,_xlfn.DAYS(DATE($D74,12,31),Q$16)+1,IF(AND(YEAR(Q$16+1)&lt;$D74,$D74&lt;YEAR(R$16)),_xlfn.DAYS(DATE($D74,12,31),DATE($D74,1,1))+1,0)),0))</f>
        <v>0</v>
      </c>
      <c r="S74" s="116" cm="1">
        <f t="array" ref="S74">IF(YEAR(S$16)=$D74, S$46-SUM(_xlfn._xlws.FILTER(S$63:S73,MOD(_xlfn.SEQUENCE(ROWS(S$63:S73)),5)=2)),ROUND(S$46/_xlfn.DAYS(S$16,R$16)*IF(YEAR(R$16+1)=$D74,_xlfn.DAYS(DATE($D74,12,31),R$16)+1,IF(AND(YEAR(R$16+1)&lt;$D74,$D74&lt;YEAR(S$16)),_xlfn.DAYS(DATE($D74,12,31),DATE($D74,1,1))+1,0)),0))</f>
        <v>0</v>
      </c>
      <c r="T74" s="116" cm="1">
        <f t="array" ref="T74">IF(YEAR(T$16)=$D74, T$46-SUM(_xlfn._xlws.FILTER(T$63:T73,MOD(_xlfn.SEQUENCE(ROWS(T$63:T73)),5)=2)),ROUND(T$46/_xlfn.DAYS(T$16,S$16)*IF(YEAR(S$16+1)=$D74,_xlfn.DAYS(DATE($D74,12,31),S$16)+1,IF(AND(YEAR(S$16+1)&lt;$D74,$D74&lt;YEAR(T$16)),_xlfn.DAYS(DATE($D74,12,31),DATE($D74,1,1))+1,0)),0))</f>
        <v>0</v>
      </c>
      <c r="U74" s="116" cm="1">
        <f t="array" ref="U74">IF(YEAR(U$16)=$D74, U$46-SUM(_xlfn._xlws.FILTER(U$63:U73,MOD(_xlfn.SEQUENCE(ROWS(U$63:U73)),5)=2)),ROUND(U$46/_xlfn.DAYS(U$16,T$16)*IF(YEAR(T$16+1)=$D74,_xlfn.DAYS(DATE($D74,12,31),T$16)+1,IF(AND(YEAR(T$16+1)&lt;$D74,$D74&lt;YEAR(U$16)),_xlfn.DAYS(DATE($D74,12,31),DATE($D74,1,1))+1,0)),0))</f>
        <v>0</v>
      </c>
      <c r="V74" s="116" cm="1">
        <f t="array" ref="V74">IF(YEAR(V$16)=$D74, V$46-SUM(_xlfn._xlws.FILTER(V$63:V73,MOD(_xlfn.SEQUENCE(ROWS(V$63:V73)),5)=2)),ROUND(V$46/_xlfn.DAYS(V$16,U$16)*IF(YEAR(U$16+1)=$D74,_xlfn.DAYS(DATE($D74,12,31),U$16)+1,IF(AND(YEAR(U$16+1)&lt;$D74,$D74&lt;YEAR(V$16)),_xlfn.DAYS(DATE($D74,12,31),DATE($D74,1,1))+1,0)),0))</f>
        <v>0</v>
      </c>
      <c r="W74" s="116" cm="1">
        <f t="array" ref="W74">IF(YEAR(W$16)=$D74, W$46-SUM(_xlfn._xlws.FILTER(W$63:W73,MOD(_xlfn.SEQUENCE(ROWS(W$63:W73)),5)=2)),ROUND(W$46/_xlfn.DAYS(W$16,V$16)*IF(YEAR(V$16+1)=$D74,_xlfn.DAYS(DATE($D74,12,31),V$16)+1,IF(AND(YEAR(V$16+1)&lt;$D74,$D74&lt;YEAR(W$16)),_xlfn.DAYS(DATE($D74,12,31),DATE($D74,1,1))+1,0)),0))</f>
        <v>0</v>
      </c>
      <c r="X74" s="116" cm="1">
        <f t="array" ref="X74">IF(YEAR(X$16)=$D74, X$46-SUM(_xlfn._xlws.FILTER(X$63:X73,MOD(_xlfn.SEQUENCE(ROWS(X$63:X73)),5)=2)),ROUND(X$46/_xlfn.DAYS(X$16,W$16)*IF(YEAR(W$16+1)=$D74,_xlfn.DAYS(DATE($D74,12,31),W$16)+1,IF(AND(YEAR(W$16+1)&lt;$D74,$D74&lt;YEAR(X$16)),_xlfn.DAYS(DATE($D74,12,31),DATE($D74,1,1))+1,0)),0))</f>
        <v>0</v>
      </c>
    </row>
    <row r="75" spans="1:24" ht="17" hidden="1" outlineLevel="1" x14ac:dyDescent="0.25">
      <c r="A75" s="5">
        <v>29</v>
      </c>
      <c r="B75" s="129" t="s">
        <v>166</v>
      </c>
      <c r="C75" s="114" t="s">
        <v>167</v>
      </c>
      <c r="D75" s="115">
        <f t="shared" si="36"/>
        <v>2022</v>
      </c>
      <c r="E75" s="116">
        <f>E73-E74</f>
        <v>0</v>
      </c>
      <c r="F75" s="116">
        <f t="shared" ref="F75:X75" si="39">F73-F74</f>
        <v>35167</v>
      </c>
      <c r="G75" s="116">
        <f t="shared" si="39"/>
        <v>14748</v>
      </c>
      <c r="H75" s="116">
        <f t="shared" si="39"/>
        <v>0</v>
      </c>
      <c r="I75" s="116">
        <f t="shared" si="39"/>
        <v>0</v>
      </c>
      <c r="J75" s="116">
        <f t="shared" si="39"/>
        <v>0</v>
      </c>
      <c r="K75" s="116">
        <f t="shared" si="39"/>
        <v>0</v>
      </c>
      <c r="L75" s="116">
        <f t="shared" si="39"/>
        <v>0</v>
      </c>
      <c r="M75" s="116">
        <f t="shared" si="39"/>
        <v>0</v>
      </c>
      <c r="N75" s="116">
        <f t="shared" si="39"/>
        <v>0</v>
      </c>
      <c r="O75" s="116">
        <f t="shared" si="39"/>
        <v>0</v>
      </c>
      <c r="P75" s="116">
        <f t="shared" si="39"/>
        <v>0</v>
      </c>
      <c r="Q75" s="116">
        <f t="shared" si="39"/>
        <v>0</v>
      </c>
      <c r="R75" s="116">
        <f t="shared" si="39"/>
        <v>0</v>
      </c>
      <c r="S75" s="116">
        <f t="shared" si="39"/>
        <v>0</v>
      </c>
      <c r="T75" s="116">
        <f t="shared" si="39"/>
        <v>0</v>
      </c>
      <c r="U75" s="116">
        <f t="shared" si="39"/>
        <v>0</v>
      </c>
      <c r="V75" s="116">
        <f t="shared" si="39"/>
        <v>0</v>
      </c>
      <c r="W75" s="116">
        <f t="shared" si="39"/>
        <v>0</v>
      </c>
      <c r="X75" s="116">
        <f t="shared" si="39"/>
        <v>0</v>
      </c>
    </row>
    <row r="76" spans="1:24" ht="17" hidden="1" outlineLevel="1" x14ac:dyDescent="0.25">
      <c r="A76" s="5">
        <v>31</v>
      </c>
      <c r="B76" s="129" t="s">
        <v>168</v>
      </c>
      <c r="C76" s="114" t="s">
        <v>169</v>
      </c>
      <c r="D76" s="115">
        <f t="shared" si="36"/>
        <v>2022</v>
      </c>
      <c r="E76" s="116" cm="1">
        <f t="array" ref="E76">IF(YEAR(E$16)=$D76, E$59-SUM(_xlfn._xlws.FILTER(E$63:E75,MOD(_xlfn.SEQUENCE(ROWS(E$63:E75)),5)=4)),ROUND(E$59/_xlfn.DAYS(E$16,D$16)*IF(YEAR(D$16+1)=$D76,_xlfn.DAYS(DATE($D76,12,31),D$16)+1,IF(AND(YEAR(D$16+1)&lt;$D76,$D76&lt;YEAR(E$16)),_xlfn.DAYS(DATE($D76,12,31),DATE($D76,1,1))+1,0)),0))</f>
        <v>0</v>
      </c>
      <c r="F76" s="116" cm="1">
        <f t="array" ref="F76">IF(YEAR(F$16)=$D76, F$59-SUM(_xlfn._xlws.FILTER(F$63:F75,MOD(_xlfn.SEQUENCE(ROWS(F$63:F75)),5)=4)),ROUND(F$59/_xlfn.DAYS(F$16,E$16)*IF(YEAR(E$16+1)=$D76,_xlfn.DAYS(DATE($D76,12,31),E$16)+1,IF(AND(YEAR(E$16+1)&lt;$D76,$D76&lt;YEAR(F$16)),_xlfn.DAYS(DATE($D76,12,31),DATE($D76,1,1))+1,0)),0))</f>
        <v>17875</v>
      </c>
      <c r="G76" s="116" cm="1">
        <f t="array" ref="G76">IF(YEAR(G$16)=$D76, G$59-SUM(_xlfn._xlws.FILTER(G$63:G75,MOD(_xlfn.SEQUENCE(ROWS(G$63:G75)),5)=4)),ROUND(G$59/_xlfn.DAYS(G$16,F$16)*IF(YEAR(F$16+1)=$D76,_xlfn.DAYS(DATE($D76,12,31),F$16)+1,IF(AND(YEAR(F$16+1)&lt;$D76,$D76&lt;YEAR(G$16)),_xlfn.DAYS(DATE($D76,12,31),DATE($D76,1,1))+1,0)),0))</f>
        <v>7474</v>
      </c>
      <c r="H76" s="116" cm="1">
        <f t="array" ref="H76">IF(YEAR(H$16)=$D76, H$59-SUM(_xlfn._xlws.FILTER(H$63:H75,MOD(_xlfn.SEQUENCE(ROWS(H$63:H75)),5)=4)),ROUND(H$59/_xlfn.DAYS(H$16,G$16)*IF(YEAR(G$16+1)=$D76,_xlfn.DAYS(DATE($D76,12,31),G$16)+1,IF(AND(YEAR(G$16+1)&lt;$D76,$D76&lt;YEAR(H$16)),_xlfn.DAYS(DATE($D76,12,31),DATE($D76,1,1))+1,0)),0))</f>
        <v>0</v>
      </c>
      <c r="I76" s="116" cm="1">
        <f t="array" ref="I76">IF(YEAR(I$16)=$D76, I$59-SUM(_xlfn._xlws.FILTER(I$63:I75,MOD(_xlfn.SEQUENCE(ROWS(I$63:I75)),5)=4)),ROUND(I$59/_xlfn.DAYS(I$16,H$16)*IF(YEAR(H$16+1)=$D76,_xlfn.DAYS(DATE($D76,12,31),H$16)+1,IF(AND(YEAR(H$16+1)&lt;$D76,$D76&lt;YEAR(I$16)),_xlfn.DAYS(DATE($D76,12,31),DATE($D76,1,1))+1,0)),0))</f>
        <v>0</v>
      </c>
      <c r="J76" s="116" cm="1">
        <f t="array" ref="J76">IF(YEAR(J$16)=$D76, J$59-SUM(_xlfn._xlws.FILTER(J$63:J75,MOD(_xlfn.SEQUENCE(ROWS(J$63:J75)),5)=4)),ROUND(J$59/_xlfn.DAYS(J$16,I$16)*IF(YEAR(I$16+1)=$D76,_xlfn.DAYS(DATE($D76,12,31),I$16)+1,IF(AND(YEAR(I$16+1)&lt;$D76,$D76&lt;YEAR(J$16)),_xlfn.DAYS(DATE($D76,12,31),DATE($D76,1,1))+1,0)),0))</f>
        <v>0</v>
      </c>
      <c r="K76" s="116" cm="1">
        <f t="array" ref="K76">IF(YEAR(K$16)=$D76, K$59-SUM(_xlfn._xlws.FILTER(K$63:K75,MOD(_xlfn.SEQUENCE(ROWS(K$63:K75)),5)=4)),ROUND(K$59/_xlfn.DAYS(K$16,J$16)*IF(YEAR(J$16+1)=$D76,_xlfn.DAYS(DATE($D76,12,31),J$16)+1,IF(AND(YEAR(J$16+1)&lt;$D76,$D76&lt;YEAR(K$16)),_xlfn.DAYS(DATE($D76,12,31),DATE($D76,1,1))+1,0)),0))</f>
        <v>0</v>
      </c>
      <c r="L76" s="116" cm="1">
        <f t="array" ref="L76">IF(YEAR(L$16)=$D76, L$59-SUM(_xlfn._xlws.FILTER(L$63:L75,MOD(_xlfn.SEQUENCE(ROWS(L$63:L75)),5)=4)),ROUND(L$59/_xlfn.DAYS(L$16,K$16)*IF(YEAR(K$16+1)=$D76,_xlfn.DAYS(DATE($D76,12,31),K$16)+1,IF(AND(YEAR(K$16+1)&lt;$D76,$D76&lt;YEAR(L$16)),_xlfn.DAYS(DATE($D76,12,31),DATE($D76,1,1))+1,0)),0))</f>
        <v>0</v>
      </c>
      <c r="M76" s="116" cm="1">
        <f t="array" ref="M76">IF(YEAR(M$16)=$D76, M$59-SUM(_xlfn._xlws.FILTER(M$63:M75,MOD(_xlfn.SEQUENCE(ROWS(M$63:M75)),5)=4)),ROUND(M$59/_xlfn.DAYS(M$16,L$16)*IF(YEAR(L$16+1)=$D76,_xlfn.DAYS(DATE($D76,12,31),L$16)+1,IF(AND(YEAR(L$16+1)&lt;$D76,$D76&lt;YEAR(M$16)),_xlfn.DAYS(DATE($D76,12,31),DATE($D76,1,1))+1,0)),0))</f>
        <v>0</v>
      </c>
      <c r="N76" s="116" cm="1">
        <f t="array" ref="N76">IF(YEAR(N$16)=$D76, N$59-SUM(_xlfn._xlws.FILTER(N$63:N75,MOD(_xlfn.SEQUENCE(ROWS(N$63:N75)),5)=4)),ROUND(N$59/_xlfn.DAYS(N$16,M$16)*IF(YEAR(M$16+1)=$D76,_xlfn.DAYS(DATE($D76,12,31),M$16)+1,IF(AND(YEAR(M$16+1)&lt;$D76,$D76&lt;YEAR(N$16)),_xlfn.DAYS(DATE($D76,12,31),DATE($D76,1,1))+1,0)),0))</f>
        <v>0</v>
      </c>
      <c r="O76" s="116" cm="1">
        <f t="array" ref="O76">IF(YEAR(O$16)=$D76, O$59-SUM(_xlfn._xlws.FILTER(O$63:O75,MOD(_xlfn.SEQUENCE(ROWS(O$63:O75)),5)=4)),ROUND(O$59/_xlfn.DAYS(O$16,N$16)*IF(YEAR(N$16+1)=$D76,_xlfn.DAYS(DATE($D76,12,31),N$16)+1,IF(AND(YEAR(N$16+1)&lt;$D76,$D76&lt;YEAR(O$16)),_xlfn.DAYS(DATE($D76,12,31),DATE($D76,1,1))+1,0)),0))</f>
        <v>0</v>
      </c>
      <c r="P76" s="116" cm="1">
        <f t="array" ref="P76">IF(YEAR(P$16)=$D76, P$59-SUM(_xlfn._xlws.FILTER(P$63:P75,MOD(_xlfn.SEQUENCE(ROWS(P$63:P75)),5)=4)),ROUND(P$59/_xlfn.DAYS(P$16,O$16)*IF(YEAR(O$16+1)=$D76,_xlfn.DAYS(DATE($D76,12,31),O$16)+1,IF(AND(YEAR(O$16+1)&lt;$D76,$D76&lt;YEAR(P$16)),_xlfn.DAYS(DATE($D76,12,31),DATE($D76,1,1))+1,0)),0))</f>
        <v>0</v>
      </c>
      <c r="Q76" s="116" cm="1">
        <f t="array" ref="Q76">IF(YEAR(Q$16)=$D76, Q$59-SUM(_xlfn._xlws.FILTER(Q$63:Q75,MOD(_xlfn.SEQUENCE(ROWS(Q$63:Q75)),5)=4)),ROUND(Q$59/_xlfn.DAYS(Q$16,P$16)*IF(YEAR(P$16+1)=$D76,_xlfn.DAYS(DATE($D76,12,31),P$16)+1,IF(AND(YEAR(P$16+1)&lt;$D76,$D76&lt;YEAR(Q$16)),_xlfn.DAYS(DATE($D76,12,31),DATE($D76,1,1))+1,0)),0))</f>
        <v>0</v>
      </c>
      <c r="R76" s="116" cm="1">
        <f t="array" ref="R76">IF(YEAR(R$16)=$D76, R$59-SUM(_xlfn._xlws.FILTER(R$63:R75,MOD(_xlfn.SEQUENCE(ROWS(R$63:R75)),5)=4)),ROUND(R$59/_xlfn.DAYS(R$16,Q$16)*IF(YEAR(Q$16+1)=$D76,_xlfn.DAYS(DATE($D76,12,31),Q$16)+1,IF(AND(YEAR(Q$16+1)&lt;$D76,$D76&lt;YEAR(R$16)),_xlfn.DAYS(DATE($D76,12,31),DATE($D76,1,1))+1,0)),0))</f>
        <v>0</v>
      </c>
      <c r="S76" s="116" cm="1">
        <f t="array" ref="S76">IF(YEAR(S$16)=$D76, S$59-SUM(_xlfn._xlws.FILTER(S$63:S75,MOD(_xlfn.SEQUENCE(ROWS(S$63:S75)),5)=4)),ROUND(S$59/_xlfn.DAYS(S$16,R$16)*IF(YEAR(R$16+1)=$D76,_xlfn.DAYS(DATE($D76,12,31),R$16)+1,IF(AND(YEAR(R$16+1)&lt;$D76,$D76&lt;YEAR(S$16)),_xlfn.DAYS(DATE($D76,12,31),DATE($D76,1,1))+1,0)),0))</f>
        <v>0</v>
      </c>
      <c r="T76" s="116" cm="1">
        <f t="array" ref="T76">IF(YEAR(T$16)=$D76, T$59-SUM(_xlfn._xlws.FILTER(T$63:T75,MOD(_xlfn.SEQUENCE(ROWS(T$63:T75)),5)=4)),ROUND(T$59/_xlfn.DAYS(T$16,S$16)*IF(YEAR(S$16+1)=$D76,_xlfn.DAYS(DATE($D76,12,31),S$16)+1,IF(AND(YEAR(S$16+1)&lt;$D76,$D76&lt;YEAR(T$16)),_xlfn.DAYS(DATE($D76,12,31),DATE($D76,1,1))+1,0)),0))</f>
        <v>0</v>
      </c>
      <c r="U76" s="116" cm="1">
        <f t="array" ref="U76">IF(YEAR(U$16)=$D76, U$59-SUM(_xlfn._xlws.FILTER(U$63:U75,MOD(_xlfn.SEQUENCE(ROWS(U$63:U75)),5)=4)),ROUND(U$59/_xlfn.DAYS(U$16,T$16)*IF(YEAR(T$16+1)=$D76,_xlfn.DAYS(DATE($D76,12,31),T$16)+1,IF(AND(YEAR(T$16+1)&lt;$D76,$D76&lt;YEAR(U$16)),_xlfn.DAYS(DATE($D76,12,31),DATE($D76,1,1))+1,0)),0))</f>
        <v>0</v>
      </c>
      <c r="V76" s="116" cm="1">
        <f t="array" ref="V76">IF(YEAR(V$16)=$D76, V$59-SUM(_xlfn._xlws.FILTER(V$63:V75,MOD(_xlfn.SEQUENCE(ROWS(V$63:V75)),5)=4)),ROUND(V$59/_xlfn.DAYS(V$16,U$16)*IF(YEAR(U$16+1)=$D76,_xlfn.DAYS(DATE($D76,12,31),U$16)+1,IF(AND(YEAR(U$16+1)&lt;$D76,$D76&lt;YEAR(V$16)),_xlfn.DAYS(DATE($D76,12,31),DATE($D76,1,1))+1,0)),0))</f>
        <v>0</v>
      </c>
      <c r="W76" s="116" cm="1">
        <f t="array" ref="W76">IF(YEAR(W$16)=$D76, W$59-SUM(_xlfn._xlws.FILTER(W$63:W75,MOD(_xlfn.SEQUENCE(ROWS(W$63:W75)),5)=4)),ROUND(W$59/_xlfn.DAYS(W$16,V$16)*IF(YEAR(V$16+1)=$D76,_xlfn.DAYS(DATE($D76,12,31),V$16)+1,IF(AND(YEAR(V$16+1)&lt;$D76,$D76&lt;YEAR(W$16)),_xlfn.DAYS(DATE($D76,12,31),DATE($D76,1,1))+1,0)),0))</f>
        <v>0</v>
      </c>
      <c r="X76" s="116" cm="1">
        <f t="array" ref="X76">IF(YEAR(X$16)=$D76, X$59-SUM(_xlfn._xlws.FILTER(X$63:X75,MOD(_xlfn.SEQUENCE(ROWS(X$63:X75)),5)=4)),ROUND(X$59/_xlfn.DAYS(X$16,W$16)*IF(YEAR(W$16+1)=$D76,_xlfn.DAYS(DATE($D76,12,31),W$16)+1,IF(AND(YEAR(W$16+1)&lt;$D76,$D76&lt;YEAR(X$16)),_xlfn.DAYS(DATE($D76,12,31),DATE($D76,1,1))+1,0)),0))</f>
        <v>0</v>
      </c>
    </row>
    <row r="77" spans="1:24" ht="17" hidden="1" outlineLevel="1" x14ac:dyDescent="0.25">
      <c r="A77" s="5">
        <v>33</v>
      </c>
      <c r="B77" s="129" t="s">
        <v>170</v>
      </c>
      <c r="C77" s="117" t="s">
        <v>171</v>
      </c>
      <c r="D77" s="118">
        <f t="shared" si="36"/>
        <v>2022</v>
      </c>
      <c r="E77" s="119">
        <f>E73-E76</f>
        <v>0</v>
      </c>
      <c r="F77" s="119">
        <f t="shared" ref="F77:X77" si="40">F73-F76</f>
        <v>23498</v>
      </c>
      <c r="G77" s="119">
        <f t="shared" si="40"/>
        <v>9877</v>
      </c>
      <c r="H77" s="119">
        <f t="shared" si="40"/>
        <v>0</v>
      </c>
      <c r="I77" s="119">
        <f t="shared" si="40"/>
        <v>0</v>
      </c>
      <c r="J77" s="119">
        <f t="shared" si="40"/>
        <v>0</v>
      </c>
      <c r="K77" s="119">
        <f t="shared" si="40"/>
        <v>0</v>
      </c>
      <c r="L77" s="119">
        <f t="shared" si="40"/>
        <v>0</v>
      </c>
      <c r="M77" s="119">
        <f t="shared" si="40"/>
        <v>0</v>
      </c>
      <c r="N77" s="119">
        <f t="shared" si="40"/>
        <v>0</v>
      </c>
      <c r="O77" s="119">
        <f t="shared" si="40"/>
        <v>0</v>
      </c>
      <c r="P77" s="119">
        <f t="shared" si="40"/>
        <v>0</v>
      </c>
      <c r="Q77" s="119">
        <f t="shared" si="40"/>
        <v>0</v>
      </c>
      <c r="R77" s="119">
        <f t="shared" si="40"/>
        <v>0</v>
      </c>
      <c r="S77" s="119">
        <f t="shared" si="40"/>
        <v>0</v>
      </c>
      <c r="T77" s="119">
        <f t="shared" si="40"/>
        <v>0</v>
      </c>
      <c r="U77" s="119">
        <f t="shared" si="40"/>
        <v>0</v>
      </c>
      <c r="V77" s="119">
        <f t="shared" si="40"/>
        <v>0</v>
      </c>
      <c r="W77" s="119">
        <f t="shared" si="40"/>
        <v>0</v>
      </c>
      <c r="X77" s="119">
        <f t="shared" si="40"/>
        <v>0</v>
      </c>
    </row>
    <row r="78" spans="1:24" ht="17" hidden="1" outlineLevel="1" x14ac:dyDescent="0.25">
      <c r="A78" s="5">
        <v>27</v>
      </c>
      <c r="B78" s="37" t="s">
        <v>162</v>
      </c>
      <c r="C78" s="120" t="s">
        <v>163</v>
      </c>
      <c r="D78" s="121">
        <f>D73+1</f>
        <v>2023</v>
      </c>
      <c r="E78" s="122" cm="1">
        <f t="array" ref="E78">IF(YEAR(E$16)=$D78, E$44-SUM(_xlfn._xlws.FILTER(E$63:E77,MOD(_xlfn.SEQUENCE(ROWS(E$63:E77)),5)=1)),ROUND(E$44/_xlfn.DAYS(E$16,D$16)*IF(YEAR(D$16+1)=$D78,_xlfn.DAYS(DATE($D78,12,31),D$16)+1,IF(AND(YEAR(D$16+1)&lt;$D78,$D78&lt;YEAR(E$16)),_xlfn.DAYS(DATE($D78,12,31),DATE($D78,1,1))+1,0)),0))</f>
        <v>0</v>
      </c>
      <c r="F78" s="122" cm="1">
        <f t="array" ref="F78">IF(YEAR(F$16)=$D78, F$44-SUM(_xlfn._xlws.FILTER(F$63:F77,MOD(_xlfn.SEQUENCE(ROWS(F$63:F77)),5)=1)),ROUND(F$44/_xlfn.DAYS(F$16,E$16)*IF(YEAR(E$16+1)=$D78,_xlfn.DAYS(DATE($D78,12,31),E$16)+1,IF(AND(YEAR(E$16+1)&lt;$D78,$D78&lt;YEAR(F$16)),_xlfn.DAYS(DATE($D78,12,31),DATE($D78,1,1))+1,0)),0))</f>
        <v>0</v>
      </c>
      <c r="G78" s="122" cm="1">
        <f t="array" ref="G78">IF(YEAR(G$16)=$D78, G$44-SUM(_xlfn._xlws.FILTER(G$63:G77,MOD(_xlfn.SEQUENCE(ROWS(G$63:G77)),5)=1)),ROUND(G$44/_xlfn.DAYS(G$16,F$16)*IF(YEAR(F$16+1)=$D78,_xlfn.DAYS(DATE($D78,12,31),F$16)+1,IF(AND(YEAR(F$16+1)&lt;$D78,$D78&lt;YEAR(G$16)),_xlfn.DAYS(DATE($D78,12,31),DATE($D78,1,1))+1,0)),0))</f>
        <v>41288</v>
      </c>
      <c r="H78" s="122" cm="1">
        <f t="array" ref="H78">IF(YEAR(H$16)=$D78, H$44-SUM(_xlfn._xlws.FILTER(H$63:H77,MOD(_xlfn.SEQUENCE(ROWS(H$63:H77)),5)=1)),ROUND(H$44/_xlfn.DAYS(H$16,G$16)*IF(YEAR(G$16+1)=$D78,_xlfn.DAYS(DATE($D78,12,31),G$16)+1,IF(AND(YEAR(G$16+1)&lt;$D78,$D78&lt;YEAR(H$16)),_xlfn.DAYS(DATE($D78,12,31),DATE($D78,1,1))+1,0)),0))</f>
        <v>14267</v>
      </c>
      <c r="I78" s="122" cm="1">
        <f t="array" ref="I78">IF(YEAR(I$16)=$D78, I$44-SUM(_xlfn._xlws.FILTER(I$63:I77,MOD(_xlfn.SEQUENCE(ROWS(I$63:I77)),5)=1)),ROUND(I$44/_xlfn.DAYS(I$16,H$16)*IF(YEAR(H$16+1)=$D78,_xlfn.DAYS(DATE($D78,12,31),H$16)+1,IF(AND(YEAR(H$16+1)&lt;$D78,$D78&lt;YEAR(I$16)),_xlfn.DAYS(DATE($D78,12,31),DATE($D78,1,1))+1,0)),0))</f>
        <v>0</v>
      </c>
      <c r="J78" s="122" cm="1">
        <f t="array" ref="J78">IF(YEAR(J$16)=$D78, J$44-SUM(_xlfn._xlws.FILTER(J$63:J77,MOD(_xlfn.SEQUENCE(ROWS(J$63:J77)),5)=1)),ROUND(J$44/_xlfn.DAYS(J$16,I$16)*IF(YEAR(I$16+1)=$D78,_xlfn.DAYS(DATE($D78,12,31),I$16)+1,IF(AND(YEAR(I$16+1)&lt;$D78,$D78&lt;YEAR(J$16)),_xlfn.DAYS(DATE($D78,12,31),DATE($D78,1,1))+1,0)),0))</f>
        <v>0</v>
      </c>
      <c r="K78" s="122" cm="1">
        <f t="array" ref="K78">IF(YEAR(K$16)=$D78, K$44-SUM(_xlfn._xlws.FILTER(K$63:K77,MOD(_xlfn.SEQUENCE(ROWS(K$63:K77)),5)=1)),ROUND(K$44/_xlfn.DAYS(K$16,J$16)*IF(YEAR(J$16+1)=$D78,_xlfn.DAYS(DATE($D78,12,31),J$16)+1,IF(AND(YEAR(J$16+1)&lt;$D78,$D78&lt;YEAR(K$16)),_xlfn.DAYS(DATE($D78,12,31),DATE($D78,1,1))+1,0)),0))</f>
        <v>0</v>
      </c>
      <c r="L78" s="122" cm="1">
        <f t="array" ref="L78">IF(YEAR(L$16)=$D78, L$44-SUM(_xlfn._xlws.FILTER(L$63:L77,MOD(_xlfn.SEQUENCE(ROWS(L$63:L77)),5)=1)),ROUND(L$44/_xlfn.DAYS(L$16,K$16)*IF(YEAR(K$16+1)=$D78,_xlfn.DAYS(DATE($D78,12,31),K$16)+1,IF(AND(YEAR(K$16+1)&lt;$D78,$D78&lt;YEAR(L$16)),_xlfn.DAYS(DATE($D78,12,31),DATE($D78,1,1))+1,0)),0))</f>
        <v>0</v>
      </c>
      <c r="M78" s="122" cm="1">
        <f t="array" ref="M78">IF(YEAR(M$16)=$D78, M$44-SUM(_xlfn._xlws.FILTER(M$63:M77,MOD(_xlfn.SEQUENCE(ROWS(M$63:M77)),5)=1)),ROUND(M$44/_xlfn.DAYS(M$16,L$16)*IF(YEAR(L$16+1)=$D78,_xlfn.DAYS(DATE($D78,12,31),L$16)+1,IF(AND(YEAR(L$16+1)&lt;$D78,$D78&lt;YEAR(M$16)),_xlfn.DAYS(DATE($D78,12,31),DATE($D78,1,1))+1,0)),0))</f>
        <v>0</v>
      </c>
      <c r="N78" s="122" cm="1">
        <f t="array" ref="N78">IF(YEAR(N$16)=$D78, N$44-SUM(_xlfn._xlws.FILTER(N$63:N77,MOD(_xlfn.SEQUENCE(ROWS(N$63:N77)),5)=1)),ROUND(N$44/_xlfn.DAYS(N$16,M$16)*IF(YEAR(M$16+1)=$D78,_xlfn.DAYS(DATE($D78,12,31),M$16)+1,IF(AND(YEAR(M$16+1)&lt;$D78,$D78&lt;YEAR(N$16)),_xlfn.DAYS(DATE($D78,12,31),DATE($D78,1,1))+1,0)),0))</f>
        <v>0</v>
      </c>
      <c r="O78" s="122" cm="1">
        <f t="array" ref="O78">IF(YEAR(O$16)=$D78, O$44-SUM(_xlfn._xlws.FILTER(O$63:O77,MOD(_xlfn.SEQUENCE(ROWS(O$63:O77)),5)=1)),ROUND(O$44/_xlfn.DAYS(O$16,N$16)*IF(YEAR(N$16+1)=$D78,_xlfn.DAYS(DATE($D78,12,31),N$16)+1,IF(AND(YEAR(N$16+1)&lt;$D78,$D78&lt;YEAR(O$16)),_xlfn.DAYS(DATE($D78,12,31),DATE($D78,1,1))+1,0)),0))</f>
        <v>0</v>
      </c>
      <c r="P78" s="122" cm="1">
        <f t="array" ref="P78">IF(YEAR(P$16)=$D78, P$44-SUM(_xlfn._xlws.FILTER(P$63:P77,MOD(_xlfn.SEQUENCE(ROWS(P$63:P77)),5)=1)),ROUND(P$44/_xlfn.DAYS(P$16,O$16)*IF(YEAR(O$16+1)=$D78,_xlfn.DAYS(DATE($D78,12,31),O$16)+1,IF(AND(YEAR(O$16+1)&lt;$D78,$D78&lt;YEAR(P$16)),_xlfn.DAYS(DATE($D78,12,31),DATE($D78,1,1))+1,0)),0))</f>
        <v>0</v>
      </c>
      <c r="Q78" s="122" cm="1">
        <f t="array" ref="Q78">IF(YEAR(Q$16)=$D78, Q$44-SUM(_xlfn._xlws.FILTER(Q$63:Q77,MOD(_xlfn.SEQUENCE(ROWS(Q$63:Q77)),5)=1)),ROUND(Q$44/_xlfn.DAYS(Q$16,P$16)*IF(YEAR(P$16+1)=$D78,_xlfn.DAYS(DATE($D78,12,31),P$16)+1,IF(AND(YEAR(P$16+1)&lt;$D78,$D78&lt;YEAR(Q$16)),_xlfn.DAYS(DATE($D78,12,31),DATE($D78,1,1))+1,0)),0))</f>
        <v>0</v>
      </c>
      <c r="R78" s="122" cm="1">
        <f t="array" ref="R78">IF(YEAR(R$16)=$D78, R$44-SUM(_xlfn._xlws.FILTER(R$63:R77,MOD(_xlfn.SEQUENCE(ROWS(R$63:R77)),5)=1)),ROUND(R$44/_xlfn.DAYS(R$16,Q$16)*IF(YEAR(Q$16+1)=$D78,_xlfn.DAYS(DATE($D78,12,31),Q$16)+1,IF(AND(YEAR(Q$16+1)&lt;$D78,$D78&lt;YEAR(R$16)),_xlfn.DAYS(DATE($D78,12,31),DATE($D78,1,1))+1,0)),0))</f>
        <v>0</v>
      </c>
      <c r="S78" s="122" cm="1">
        <f t="array" ref="S78">IF(YEAR(S$16)=$D78, S$44-SUM(_xlfn._xlws.FILTER(S$63:S77,MOD(_xlfn.SEQUENCE(ROWS(S$63:S77)),5)=1)),ROUND(S$44/_xlfn.DAYS(S$16,R$16)*IF(YEAR(R$16+1)=$D78,_xlfn.DAYS(DATE($D78,12,31),R$16)+1,IF(AND(YEAR(R$16+1)&lt;$D78,$D78&lt;YEAR(S$16)),_xlfn.DAYS(DATE($D78,12,31),DATE($D78,1,1))+1,0)),0))</f>
        <v>0</v>
      </c>
      <c r="T78" s="122" cm="1">
        <f t="array" ref="T78">IF(YEAR(T$16)=$D78, T$44-SUM(_xlfn._xlws.FILTER(T$63:T77,MOD(_xlfn.SEQUENCE(ROWS(T$63:T77)),5)=1)),ROUND(T$44/_xlfn.DAYS(T$16,S$16)*IF(YEAR(S$16+1)=$D78,_xlfn.DAYS(DATE($D78,12,31),S$16)+1,IF(AND(YEAR(S$16+1)&lt;$D78,$D78&lt;YEAR(T$16)),_xlfn.DAYS(DATE($D78,12,31),DATE($D78,1,1))+1,0)),0))</f>
        <v>0</v>
      </c>
      <c r="U78" s="122" cm="1">
        <f t="array" ref="U78">IF(YEAR(U$16)=$D78, U$44-SUM(_xlfn._xlws.FILTER(U$63:U77,MOD(_xlfn.SEQUENCE(ROWS(U$63:U77)),5)=1)),ROUND(U$44/_xlfn.DAYS(U$16,T$16)*IF(YEAR(T$16+1)=$D78,_xlfn.DAYS(DATE($D78,12,31),T$16)+1,IF(AND(YEAR(T$16+1)&lt;$D78,$D78&lt;YEAR(U$16)),_xlfn.DAYS(DATE($D78,12,31),DATE($D78,1,1))+1,0)),0))</f>
        <v>0</v>
      </c>
      <c r="V78" s="122" cm="1">
        <f t="array" ref="V78">IF(YEAR(V$16)=$D78, V$44-SUM(_xlfn._xlws.FILTER(V$63:V77,MOD(_xlfn.SEQUENCE(ROWS(V$63:V77)),5)=1)),ROUND(V$44/_xlfn.DAYS(V$16,U$16)*IF(YEAR(U$16+1)=$D78,_xlfn.DAYS(DATE($D78,12,31),U$16)+1,IF(AND(YEAR(U$16+1)&lt;$D78,$D78&lt;YEAR(V$16)),_xlfn.DAYS(DATE($D78,12,31),DATE($D78,1,1))+1,0)),0))</f>
        <v>0</v>
      </c>
      <c r="W78" s="122" cm="1">
        <f t="array" ref="W78">IF(YEAR(W$16)=$D78, W$44-SUM(_xlfn._xlws.FILTER(W$63:W77,MOD(_xlfn.SEQUENCE(ROWS(W$63:W77)),5)=1)),ROUND(W$44/_xlfn.DAYS(W$16,V$16)*IF(YEAR(V$16+1)=$D78,_xlfn.DAYS(DATE($D78,12,31),V$16)+1,IF(AND(YEAR(V$16+1)&lt;$D78,$D78&lt;YEAR(W$16)),_xlfn.DAYS(DATE($D78,12,31),DATE($D78,1,1))+1,0)),0))</f>
        <v>0</v>
      </c>
      <c r="X78" s="122" cm="1">
        <f t="array" ref="X78">IF(YEAR(X$16)=$D78, X$44-SUM(_xlfn._xlws.FILTER(X$63:X77,MOD(_xlfn.SEQUENCE(ROWS(X$63:X77)),5)=1)),ROUND(X$44/_xlfn.DAYS(X$16,W$16)*IF(YEAR(W$16+1)=$D78,_xlfn.DAYS(DATE($D78,12,31),W$16)+1,IF(AND(YEAR(W$16+1)&lt;$D78,$D78&lt;YEAR(X$16)),_xlfn.DAYS(DATE($D78,12,31),DATE($D78,1,1))+1,0)),0))</f>
        <v>0</v>
      </c>
    </row>
    <row r="79" spans="1:24" ht="17" hidden="1" outlineLevel="1" x14ac:dyDescent="0.25">
      <c r="A79" s="5">
        <v>28</v>
      </c>
      <c r="B79" s="129" t="s">
        <v>164</v>
      </c>
      <c r="C79" s="120" t="s">
        <v>165</v>
      </c>
      <c r="D79" s="121">
        <f t="shared" ref="D79:D142" si="41">D74+1</f>
        <v>2023</v>
      </c>
      <c r="E79" s="122" cm="1">
        <f t="array" ref="E79">IF(YEAR(E$16)=$D79, E$46-SUM(_xlfn._xlws.FILTER(E$63:E78,MOD(_xlfn.SEQUENCE(ROWS(E$63:E78)),5)=2)),ROUND(E$46/_xlfn.DAYS(E$16,D$16)*IF(YEAR(D$16+1)=$D79,_xlfn.DAYS(DATE($D79,12,31),D$16)+1,IF(AND(YEAR(D$16+1)&lt;$D79,$D79&lt;YEAR(E$16)),_xlfn.DAYS(DATE($D79,12,31),DATE($D79,1,1))+1,0)),0))</f>
        <v>0</v>
      </c>
      <c r="F79" s="122" cm="1">
        <f t="array" ref="F79">IF(YEAR(F$16)=$D79, F$46-SUM(_xlfn._xlws.FILTER(F$63:F78,MOD(_xlfn.SEQUENCE(ROWS(F$63:F78)),5)=2)),ROUND(F$46/_xlfn.DAYS(F$16,E$16)*IF(YEAR(E$16+1)=$D79,_xlfn.DAYS(DATE($D79,12,31),E$16)+1,IF(AND(YEAR(E$16+1)&lt;$D79,$D79&lt;YEAR(F$16)),_xlfn.DAYS(DATE($D79,12,31),DATE($D79,1,1))+1,0)),0))</f>
        <v>0</v>
      </c>
      <c r="G79" s="122" cm="1">
        <f t="array" ref="G79">IF(YEAR(G$16)=$D79, G$46-SUM(_xlfn._xlws.FILTER(G$63:G78,MOD(_xlfn.SEQUENCE(ROWS(G$63:G78)),5)=2)),ROUND(G$46/_xlfn.DAYS(G$16,F$16)*IF(YEAR(F$16+1)=$D79,_xlfn.DAYS(DATE($D79,12,31),F$16)+1,IF(AND(YEAR(F$16+1)&lt;$D79,$D79&lt;YEAR(G$16)),_xlfn.DAYS(DATE($D79,12,31),DATE($D79,1,1))+1,0)),0))</f>
        <v>6193</v>
      </c>
      <c r="H79" s="122" cm="1">
        <f t="array" ref="H79">IF(YEAR(H$16)=$D79, H$46-SUM(_xlfn._xlws.FILTER(H$63:H78,MOD(_xlfn.SEQUENCE(ROWS(H$63:H78)),5)=2)),ROUND(H$46/_xlfn.DAYS(H$16,G$16)*IF(YEAR(G$16+1)=$D79,_xlfn.DAYS(DATE($D79,12,31),G$16)+1,IF(AND(YEAR(G$16+1)&lt;$D79,$D79&lt;YEAR(H$16)),_xlfn.DAYS(DATE($D79,12,31),DATE($D79,1,1))+1,0)),0))</f>
        <v>2140</v>
      </c>
      <c r="I79" s="122" cm="1">
        <f t="array" ref="I79">IF(YEAR(I$16)=$D79, I$46-SUM(_xlfn._xlws.FILTER(I$63:I78,MOD(_xlfn.SEQUENCE(ROWS(I$63:I78)),5)=2)),ROUND(I$46/_xlfn.DAYS(I$16,H$16)*IF(YEAR(H$16+1)=$D79,_xlfn.DAYS(DATE($D79,12,31),H$16)+1,IF(AND(YEAR(H$16+1)&lt;$D79,$D79&lt;YEAR(I$16)),_xlfn.DAYS(DATE($D79,12,31),DATE($D79,1,1))+1,0)),0))</f>
        <v>0</v>
      </c>
      <c r="J79" s="122" cm="1">
        <f t="array" ref="J79">IF(YEAR(J$16)=$D79, J$46-SUM(_xlfn._xlws.FILTER(J$63:J78,MOD(_xlfn.SEQUENCE(ROWS(J$63:J78)),5)=2)),ROUND(J$46/_xlfn.DAYS(J$16,I$16)*IF(YEAR(I$16+1)=$D79,_xlfn.DAYS(DATE($D79,12,31),I$16)+1,IF(AND(YEAR(I$16+1)&lt;$D79,$D79&lt;YEAR(J$16)),_xlfn.DAYS(DATE($D79,12,31),DATE($D79,1,1))+1,0)),0))</f>
        <v>0</v>
      </c>
      <c r="K79" s="122" cm="1">
        <f t="array" ref="K79">IF(YEAR(K$16)=$D79, K$46-SUM(_xlfn._xlws.FILTER(K$63:K78,MOD(_xlfn.SEQUENCE(ROWS(K$63:K78)),5)=2)),ROUND(K$46/_xlfn.DAYS(K$16,J$16)*IF(YEAR(J$16+1)=$D79,_xlfn.DAYS(DATE($D79,12,31),J$16)+1,IF(AND(YEAR(J$16+1)&lt;$D79,$D79&lt;YEAR(K$16)),_xlfn.DAYS(DATE($D79,12,31),DATE($D79,1,1))+1,0)),0))</f>
        <v>0</v>
      </c>
      <c r="L79" s="122" cm="1">
        <f t="array" ref="L79">IF(YEAR(L$16)=$D79, L$46-SUM(_xlfn._xlws.FILTER(L$63:L78,MOD(_xlfn.SEQUENCE(ROWS(L$63:L78)),5)=2)),ROUND(L$46/_xlfn.DAYS(L$16,K$16)*IF(YEAR(K$16+1)=$D79,_xlfn.DAYS(DATE($D79,12,31),K$16)+1,IF(AND(YEAR(K$16+1)&lt;$D79,$D79&lt;YEAR(L$16)),_xlfn.DAYS(DATE($D79,12,31),DATE($D79,1,1))+1,0)),0))</f>
        <v>0</v>
      </c>
      <c r="M79" s="122" cm="1">
        <f t="array" ref="M79">IF(YEAR(M$16)=$D79, M$46-SUM(_xlfn._xlws.FILTER(M$63:M78,MOD(_xlfn.SEQUENCE(ROWS(M$63:M78)),5)=2)),ROUND(M$46/_xlfn.DAYS(M$16,L$16)*IF(YEAR(L$16+1)=$D79,_xlfn.DAYS(DATE($D79,12,31),L$16)+1,IF(AND(YEAR(L$16+1)&lt;$D79,$D79&lt;YEAR(M$16)),_xlfn.DAYS(DATE($D79,12,31),DATE($D79,1,1))+1,0)),0))</f>
        <v>0</v>
      </c>
      <c r="N79" s="122" cm="1">
        <f t="array" ref="N79">IF(YEAR(N$16)=$D79, N$46-SUM(_xlfn._xlws.FILTER(N$63:N78,MOD(_xlfn.SEQUENCE(ROWS(N$63:N78)),5)=2)),ROUND(N$46/_xlfn.DAYS(N$16,M$16)*IF(YEAR(M$16+1)=$D79,_xlfn.DAYS(DATE($D79,12,31),M$16)+1,IF(AND(YEAR(M$16+1)&lt;$D79,$D79&lt;YEAR(N$16)),_xlfn.DAYS(DATE($D79,12,31),DATE($D79,1,1))+1,0)),0))</f>
        <v>0</v>
      </c>
      <c r="O79" s="122" cm="1">
        <f t="array" ref="O79">IF(YEAR(O$16)=$D79, O$46-SUM(_xlfn._xlws.FILTER(O$63:O78,MOD(_xlfn.SEQUENCE(ROWS(O$63:O78)),5)=2)),ROUND(O$46/_xlfn.DAYS(O$16,N$16)*IF(YEAR(N$16+1)=$D79,_xlfn.DAYS(DATE($D79,12,31),N$16)+1,IF(AND(YEAR(N$16+1)&lt;$D79,$D79&lt;YEAR(O$16)),_xlfn.DAYS(DATE($D79,12,31),DATE($D79,1,1))+1,0)),0))</f>
        <v>0</v>
      </c>
      <c r="P79" s="122" cm="1">
        <f t="array" ref="P79">IF(YEAR(P$16)=$D79, P$46-SUM(_xlfn._xlws.FILTER(P$63:P78,MOD(_xlfn.SEQUENCE(ROWS(P$63:P78)),5)=2)),ROUND(P$46/_xlfn.DAYS(P$16,O$16)*IF(YEAR(O$16+1)=$D79,_xlfn.DAYS(DATE($D79,12,31),O$16)+1,IF(AND(YEAR(O$16+1)&lt;$D79,$D79&lt;YEAR(P$16)),_xlfn.DAYS(DATE($D79,12,31),DATE($D79,1,1))+1,0)),0))</f>
        <v>0</v>
      </c>
      <c r="Q79" s="122" cm="1">
        <f t="array" ref="Q79">IF(YEAR(Q$16)=$D79, Q$46-SUM(_xlfn._xlws.FILTER(Q$63:Q78,MOD(_xlfn.SEQUENCE(ROWS(Q$63:Q78)),5)=2)),ROUND(Q$46/_xlfn.DAYS(Q$16,P$16)*IF(YEAR(P$16+1)=$D79,_xlfn.DAYS(DATE($D79,12,31),P$16)+1,IF(AND(YEAR(P$16+1)&lt;$D79,$D79&lt;YEAR(Q$16)),_xlfn.DAYS(DATE($D79,12,31),DATE($D79,1,1))+1,0)),0))</f>
        <v>0</v>
      </c>
      <c r="R79" s="122" cm="1">
        <f t="array" ref="R79">IF(YEAR(R$16)=$D79, R$46-SUM(_xlfn._xlws.FILTER(R$63:R78,MOD(_xlfn.SEQUENCE(ROWS(R$63:R78)),5)=2)),ROUND(R$46/_xlfn.DAYS(R$16,Q$16)*IF(YEAR(Q$16+1)=$D79,_xlfn.DAYS(DATE($D79,12,31),Q$16)+1,IF(AND(YEAR(Q$16+1)&lt;$D79,$D79&lt;YEAR(R$16)),_xlfn.DAYS(DATE($D79,12,31),DATE($D79,1,1))+1,0)),0))</f>
        <v>0</v>
      </c>
      <c r="S79" s="122" cm="1">
        <f t="array" ref="S79">IF(YEAR(S$16)=$D79, S$46-SUM(_xlfn._xlws.FILTER(S$63:S78,MOD(_xlfn.SEQUENCE(ROWS(S$63:S78)),5)=2)),ROUND(S$46/_xlfn.DAYS(S$16,R$16)*IF(YEAR(R$16+1)=$D79,_xlfn.DAYS(DATE($D79,12,31),R$16)+1,IF(AND(YEAR(R$16+1)&lt;$D79,$D79&lt;YEAR(S$16)),_xlfn.DAYS(DATE($D79,12,31),DATE($D79,1,1))+1,0)),0))</f>
        <v>0</v>
      </c>
      <c r="T79" s="122" cm="1">
        <f t="array" ref="T79">IF(YEAR(T$16)=$D79, T$46-SUM(_xlfn._xlws.FILTER(T$63:T78,MOD(_xlfn.SEQUENCE(ROWS(T$63:T78)),5)=2)),ROUND(T$46/_xlfn.DAYS(T$16,S$16)*IF(YEAR(S$16+1)=$D79,_xlfn.DAYS(DATE($D79,12,31),S$16)+1,IF(AND(YEAR(S$16+1)&lt;$D79,$D79&lt;YEAR(T$16)),_xlfn.DAYS(DATE($D79,12,31),DATE($D79,1,1))+1,0)),0))</f>
        <v>0</v>
      </c>
      <c r="U79" s="122" cm="1">
        <f t="array" ref="U79">IF(YEAR(U$16)=$D79, U$46-SUM(_xlfn._xlws.FILTER(U$63:U78,MOD(_xlfn.SEQUENCE(ROWS(U$63:U78)),5)=2)),ROUND(U$46/_xlfn.DAYS(U$16,T$16)*IF(YEAR(T$16+1)=$D79,_xlfn.DAYS(DATE($D79,12,31),T$16)+1,IF(AND(YEAR(T$16+1)&lt;$D79,$D79&lt;YEAR(U$16)),_xlfn.DAYS(DATE($D79,12,31),DATE($D79,1,1))+1,0)),0))</f>
        <v>0</v>
      </c>
      <c r="V79" s="122" cm="1">
        <f t="array" ref="V79">IF(YEAR(V$16)=$D79, V$46-SUM(_xlfn._xlws.FILTER(V$63:V78,MOD(_xlfn.SEQUENCE(ROWS(V$63:V78)),5)=2)),ROUND(V$46/_xlfn.DAYS(V$16,U$16)*IF(YEAR(U$16+1)=$D79,_xlfn.DAYS(DATE($D79,12,31),U$16)+1,IF(AND(YEAR(U$16+1)&lt;$D79,$D79&lt;YEAR(V$16)),_xlfn.DAYS(DATE($D79,12,31),DATE($D79,1,1))+1,0)),0))</f>
        <v>0</v>
      </c>
      <c r="W79" s="122" cm="1">
        <f t="array" ref="W79">IF(YEAR(W$16)=$D79, W$46-SUM(_xlfn._xlws.FILTER(W$63:W78,MOD(_xlfn.SEQUENCE(ROWS(W$63:W78)),5)=2)),ROUND(W$46/_xlfn.DAYS(W$16,V$16)*IF(YEAR(V$16+1)=$D79,_xlfn.DAYS(DATE($D79,12,31),V$16)+1,IF(AND(YEAR(V$16+1)&lt;$D79,$D79&lt;YEAR(W$16)),_xlfn.DAYS(DATE($D79,12,31),DATE($D79,1,1))+1,0)),0))</f>
        <v>0</v>
      </c>
      <c r="X79" s="122" cm="1">
        <f t="array" ref="X79">IF(YEAR(X$16)=$D79, X$46-SUM(_xlfn._xlws.FILTER(X$63:X78,MOD(_xlfn.SEQUENCE(ROWS(X$63:X78)),5)=2)),ROUND(X$46/_xlfn.DAYS(X$16,W$16)*IF(YEAR(W$16+1)=$D79,_xlfn.DAYS(DATE($D79,12,31),W$16)+1,IF(AND(YEAR(W$16+1)&lt;$D79,$D79&lt;YEAR(X$16)),_xlfn.DAYS(DATE($D79,12,31),DATE($D79,1,1))+1,0)),0))</f>
        <v>0</v>
      </c>
    </row>
    <row r="80" spans="1:24" ht="17" hidden="1" outlineLevel="1" x14ac:dyDescent="0.25">
      <c r="A80" s="5">
        <v>29</v>
      </c>
      <c r="B80" s="129" t="s">
        <v>166</v>
      </c>
      <c r="C80" s="120" t="s">
        <v>167</v>
      </c>
      <c r="D80" s="121">
        <f t="shared" si="41"/>
        <v>2023</v>
      </c>
      <c r="E80" s="123">
        <f>E78-E79</f>
        <v>0</v>
      </c>
      <c r="F80" s="123">
        <f t="shared" ref="F80:X80" si="42">F78-F79</f>
        <v>0</v>
      </c>
      <c r="G80" s="123">
        <f t="shared" si="42"/>
        <v>35095</v>
      </c>
      <c r="H80" s="123">
        <f t="shared" si="42"/>
        <v>12127</v>
      </c>
      <c r="I80" s="123">
        <f t="shared" si="42"/>
        <v>0</v>
      </c>
      <c r="J80" s="123">
        <f t="shared" si="42"/>
        <v>0</v>
      </c>
      <c r="K80" s="123">
        <f t="shared" si="42"/>
        <v>0</v>
      </c>
      <c r="L80" s="123">
        <f t="shared" si="42"/>
        <v>0</v>
      </c>
      <c r="M80" s="123">
        <f t="shared" si="42"/>
        <v>0</v>
      </c>
      <c r="N80" s="123">
        <f t="shared" si="42"/>
        <v>0</v>
      </c>
      <c r="O80" s="123">
        <f t="shared" si="42"/>
        <v>0</v>
      </c>
      <c r="P80" s="123">
        <f t="shared" si="42"/>
        <v>0</v>
      </c>
      <c r="Q80" s="123">
        <f t="shared" si="42"/>
        <v>0</v>
      </c>
      <c r="R80" s="123">
        <f t="shared" si="42"/>
        <v>0</v>
      </c>
      <c r="S80" s="123">
        <f t="shared" si="42"/>
        <v>0</v>
      </c>
      <c r="T80" s="123">
        <f t="shared" si="42"/>
        <v>0</v>
      </c>
      <c r="U80" s="123">
        <f t="shared" si="42"/>
        <v>0</v>
      </c>
      <c r="V80" s="123">
        <f t="shared" si="42"/>
        <v>0</v>
      </c>
      <c r="W80" s="123">
        <f t="shared" si="42"/>
        <v>0</v>
      </c>
      <c r="X80" s="123">
        <f t="shared" si="42"/>
        <v>0</v>
      </c>
    </row>
    <row r="81" spans="1:24" ht="17" hidden="1" outlineLevel="1" x14ac:dyDescent="0.25">
      <c r="A81" s="5">
        <v>31</v>
      </c>
      <c r="B81" s="129" t="s">
        <v>168</v>
      </c>
      <c r="C81" s="120" t="s">
        <v>169</v>
      </c>
      <c r="D81" s="121">
        <f t="shared" si="41"/>
        <v>2023</v>
      </c>
      <c r="E81" s="122" cm="1">
        <f t="array" ref="E81">IF(YEAR(E$16)=$D81, E$59-SUM(_xlfn._xlws.FILTER(E$63:E80,MOD(_xlfn.SEQUENCE(ROWS(E$63:E80)),5)=4)),ROUND(E$59/_xlfn.DAYS(E$16,D$16)*IF(YEAR(D$16+1)=$D81,_xlfn.DAYS(DATE($D81,12,31),D$16)+1,IF(AND(YEAR(D$16+1)&lt;$D81,$D81&lt;YEAR(E$16)),_xlfn.DAYS(DATE($D81,12,31),DATE($D81,1,1))+1,0)),0))</f>
        <v>0</v>
      </c>
      <c r="F81" s="122" cm="1">
        <f t="array" ref="F81">IF(YEAR(F$16)=$D81, F$59-SUM(_xlfn._xlws.FILTER(F$63:F80,MOD(_xlfn.SEQUENCE(ROWS(F$63:F80)),5)=4)),ROUND(F$59/_xlfn.DAYS(F$16,E$16)*IF(YEAR(E$16+1)=$D81,_xlfn.DAYS(DATE($D81,12,31),E$16)+1,IF(AND(YEAR(E$16+1)&lt;$D81,$D81&lt;YEAR(F$16)),_xlfn.DAYS(DATE($D81,12,31),DATE($D81,1,1))+1,0)),0))</f>
        <v>0</v>
      </c>
      <c r="G81" s="122" cm="1">
        <f t="array" ref="G81">IF(YEAR(G$16)=$D81, G$59-SUM(_xlfn._xlws.FILTER(G$63:G80,MOD(_xlfn.SEQUENCE(ROWS(G$63:G80)),5)=4)),ROUND(G$59/_xlfn.DAYS(G$16,F$16)*IF(YEAR(F$16+1)=$D81,_xlfn.DAYS(DATE($D81,12,31),F$16)+1,IF(AND(YEAR(F$16+1)&lt;$D81,$D81&lt;YEAR(G$16)),_xlfn.DAYS(DATE($D81,12,31),DATE($D81,1,1))+1,0)),0))</f>
        <v>17785</v>
      </c>
      <c r="H81" s="122" cm="1">
        <f t="array" ref="H81">IF(YEAR(H$16)=$D81, H$59-SUM(_xlfn._xlws.FILTER(H$63:H80,MOD(_xlfn.SEQUENCE(ROWS(H$63:H80)),5)=4)),ROUND(H$59/_xlfn.DAYS(H$16,G$16)*IF(YEAR(G$16+1)=$D81,_xlfn.DAYS(DATE($D81,12,31),G$16)+1,IF(AND(YEAR(G$16+1)&lt;$D81,$D81&lt;YEAR(H$16)),_xlfn.DAYS(DATE($D81,12,31),DATE($D81,1,1))+1,0)),0))</f>
        <v>7405</v>
      </c>
      <c r="I81" s="122" cm="1">
        <f t="array" ref="I81">IF(YEAR(I$16)=$D81, I$59-SUM(_xlfn._xlws.FILTER(I$63:I80,MOD(_xlfn.SEQUENCE(ROWS(I$63:I80)),5)=4)),ROUND(I$59/_xlfn.DAYS(I$16,H$16)*IF(YEAR(H$16+1)=$D81,_xlfn.DAYS(DATE($D81,12,31),H$16)+1,IF(AND(YEAR(H$16+1)&lt;$D81,$D81&lt;YEAR(I$16)),_xlfn.DAYS(DATE($D81,12,31),DATE($D81,1,1))+1,0)),0))</f>
        <v>0</v>
      </c>
      <c r="J81" s="122" cm="1">
        <f t="array" ref="J81">IF(YEAR(J$16)=$D81, J$59-SUM(_xlfn._xlws.FILTER(J$63:J80,MOD(_xlfn.SEQUENCE(ROWS(J$63:J80)),5)=4)),ROUND(J$59/_xlfn.DAYS(J$16,I$16)*IF(YEAR(I$16+1)=$D81,_xlfn.DAYS(DATE($D81,12,31),I$16)+1,IF(AND(YEAR(I$16+1)&lt;$D81,$D81&lt;YEAR(J$16)),_xlfn.DAYS(DATE($D81,12,31),DATE($D81,1,1))+1,0)),0))</f>
        <v>0</v>
      </c>
      <c r="K81" s="122" cm="1">
        <f t="array" ref="K81">IF(YEAR(K$16)=$D81, K$59-SUM(_xlfn._xlws.FILTER(K$63:K80,MOD(_xlfn.SEQUENCE(ROWS(K$63:K80)),5)=4)),ROUND(K$59/_xlfn.DAYS(K$16,J$16)*IF(YEAR(J$16+1)=$D81,_xlfn.DAYS(DATE($D81,12,31),J$16)+1,IF(AND(YEAR(J$16+1)&lt;$D81,$D81&lt;YEAR(K$16)),_xlfn.DAYS(DATE($D81,12,31),DATE($D81,1,1))+1,0)),0))</f>
        <v>0</v>
      </c>
      <c r="L81" s="122" cm="1">
        <f t="array" ref="L81">IF(YEAR(L$16)=$D81, L$59-SUM(_xlfn._xlws.FILTER(L$63:L80,MOD(_xlfn.SEQUENCE(ROWS(L$63:L80)),5)=4)),ROUND(L$59/_xlfn.DAYS(L$16,K$16)*IF(YEAR(K$16+1)=$D81,_xlfn.DAYS(DATE($D81,12,31),K$16)+1,IF(AND(YEAR(K$16+1)&lt;$D81,$D81&lt;YEAR(L$16)),_xlfn.DAYS(DATE($D81,12,31),DATE($D81,1,1))+1,0)),0))</f>
        <v>0</v>
      </c>
      <c r="M81" s="122" cm="1">
        <f t="array" ref="M81">IF(YEAR(M$16)=$D81, M$59-SUM(_xlfn._xlws.FILTER(M$63:M80,MOD(_xlfn.SEQUENCE(ROWS(M$63:M80)),5)=4)),ROUND(M$59/_xlfn.DAYS(M$16,L$16)*IF(YEAR(L$16+1)=$D81,_xlfn.DAYS(DATE($D81,12,31),L$16)+1,IF(AND(YEAR(L$16+1)&lt;$D81,$D81&lt;YEAR(M$16)),_xlfn.DAYS(DATE($D81,12,31),DATE($D81,1,1))+1,0)),0))</f>
        <v>0</v>
      </c>
      <c r="N81" s="122" cm="1">
        <f t="array" ref="N81">IF(YEAR(N$16)=$D81, N$59-SUM(_xlfn._xlws.FILTER(N$63:N80,MOD(_xlfn.SEQUENCE(ROWS(N$63:N80)),5)=4)),ROUND(N$59/_xlfn.DAYS(N$16,M$16)*IF(YEAR(M$16+1)=$D81,_xlfn.DAYS(DATE($D81,12,31),M$16)+1,IF(AND(YEAR(M$16+1)&lt;$D81,$D81&lt;YEAR(N$16)),_xlfn.DAYS(DATE($D81,12,31),DATE($D81,1,1))+1,0)),0))</f>
        <v>0</v>
      </c>
      <c r="O81" s="122" cm="1">
        <f t="array" ref="O81">IF(YEAR(O$16)=$D81, O$59-SUM(_xlfn._xlws.FILTER(O$63:O80,MOD(_xlfn.SEQUENCE(ROWS(O$63:O80)),5)=4)),ROUND(O$59/_xlfn.DAYS(O$16,N$16)*IF(YEAR(N$16+1)=$D81,_xlfn.DAYS(DATE($D81,12,31),N$16)+1,IF(AND(YEAR(N$16+1)&lt;$D81,$D81&lt;YEAR(O$16)),_xlfn.DAYS(DATE($D81,12,31),DATE($D81,1,1))+1,0)),0))</f>
        <v>0</v>
      </c>
      <c r="P81" s="122" cm="1">
        <f t="array" ref="P81">IF(YEAR(P$16)=$D81, P$59-SUM(_xlfn._xlws.FILTER(P$63:P80,MOD(_xlfn.SEQUENCE(ROWS(P$63:P80)),5)=4)),ROUND(P$59/_xlfn.DAYS(P$16,O$16)*IF(YEAR(O$16+1)=$D81,_xlfn.DAYS(DATE($D81,12,31),O$16)+1,IF(AND(YEAR(O$16+1)&lt;$D81,$D81&lt;YEAR(P$16)),_xlfn.DAYS(DATE($D81,12,31),DATE($D81,1,1))+1,0)),0))</f>
        <v>0</v>
      </c>
      <c r="Q81" s="122" cm="1">
        <f t="array" ref="Q81">IF(YEAR(Q$16)=$D81, Q$59-SUM(_xlfn._xlws.FILTER(Q$63:Q80,MOD(_xlfn.SEQUENCE(ROWS(Q$63:Q80)),5)=4)),ROUND(Q$59/_xlfn.DAYS(Q$16,P$16)*IF(YEAR(P$16+1)=$D81,_xlfn.DAYS(DATE($D81,12,31),P$16)+1,IF(AND(YEAR(P$16+1)&lt;$D81,$D81&lt;YEAR(Q$16)),_xlfn.DAYS(DATE($D81,12,31),DATE($D81,1,1))+1,0)),0))</f>
        <v>0</v>
      </c>
      <c r="R81" s="122" cm="1">
        <f t="array" ref="R81">IF(YEAR(R$16)=$D81, R$59-SUM(_xlfn._xlws.FILTER(R$63:R80,MOD(_xlfn.SEQUENCE(ROWS(R$63:R80)),5)=4)),ROUND(R$59/_xlfn.DAYS(R$16,Q$16)*IF(YEAR(Q$16+1)=$D81,_xlfn.DAYS(DATE($D81,12,31),Q$16)+1,IF(AND(YEAR(Q$16+1)&lt;$D81,$D81&lt;YEAR(R$16)),_xlfn.DAYS(DATE($D81,12,31),DATE($D81,1,1))+1,0)),0))</f>
        <v>0</v>
      </c>
      <c r="S81" s="122" cm="1">
        <f t="array" ref="S81">IF(YEAR(S$16)=$D81, S$59-SUM(_xlfn._xlws.FILTER(S$63:S80,MOD(_xlfn.SEQUENCE(ROWS(S$63:S80)),5)=4)),ROUND(S$59/_xlfn.DAYS(S$16,R$16)*IF(YEAR(R$16+1)=$D81,_xlfn.DAYS(DATE($D81,12,31),R$16)+1,IF(AND(YEAR(R$16+1)&lt;$D81,$D81&lt;YEAR(S$16)),_xlfn.DAYS(DATE($D81,12,31),DATE($D81,1,1))+1,0)),0))</f>
        <v>0</v>
      </c>
      <c r="T81" s="122" cm="1">
        <f t="array" ref="T81">IF(YEAR(T$16)=$D81, T$59-SUM(_xlfn._xlws.FILTER(T$63:T80,MOD(_xlfn.SEQUENCE(ROWS(T$63:T80)),5)=4)),ROUND(T$59/_xlfn.DAYS(T$16,S$16)*IF(YEAR(S$16+1)=$D81,_xlfn.DAYS(DATE($D81,12,31),S$16)+1,IF(AND(YEAR(S$16+1)&lt;$D81,$D81&lt;YEAR(T$16)),_xlfn.DAYS(DATE($D81,12,31),DATE($D81,1,1))+1,0)),0))</f>
        <v>0</v>
      </c>
      <c r="U81" s="122" cm="1">
        <f t="array" ref="U81">IF(YEAR(U$16)=$D81, U$59-SUM(_xlfn._xlws.FILTER(U$63:U80,MOD(_xlfn.SEQUENCE(ROWS(U$63:U80)),5)=4)),ROUND(U$59/_xlfn.DAYS(U$16,T$16)*IF(YEAR(T$16+1)=$D81,_xlfn.DAYS(DATE($D81,12,31),T$16)+1,IF(AND(YEAR(T$16+1)&lt;$D81,$D81&lt;YEAR(U$16)),_xlfn.DAYS(DATE($D81,12,31),DATE($D81,1,1))+1,0)),0))</f>
        <v>0</v>
      </c>
      <c r="V81" s="122" cm="1">
        <f t="array" ref="V81">IF(YEAR(V$16)=$D81, V$59-SUM(_xlfn._xlws.FILTER(V$63:V80,MOD(_xlfn.SEQUENCE(ROWS(V$63:V80)),5)=4)),ROUND(V$59/_xlfn.DAYS(V$16,U$16)*IF(YEAR(U$16+1)=$D81,_xlfn.DAYS(DATE($D81,12,31),U$16)+1,IF(AND(YEAR(U$16+1)&lt;$D81,$D81&lt;YEAR(V$16)),_xlfn.DAYS(DATE($D81,12,31),DATE($D81,1,1))+1,0)),0))</f>
        <v>0</v>
      </c>
      <c r="W81" s="122" cm="1">
        <f t="array" ref="W81">IF(YEAR(W$16)=$D81, W$59-SUM(_xlfn._xlws.FILTER(W$63:W80,MOD(_xlfn.SEQUENCE(ROWS(W$63:W80)),5)=4)),ROUND(W$59/_xlfn.DAYS(W$16,V$16)*IF(YEAR(V$16+1)=$D81,_xlfn.DAYS(DATE($D81,12,31),V$16)+1,IF(AND(YEAR(V$16+1)&lt;$D81,$D81&lt;YEAR(W$16)),_xlfn.DAYS(DATE($D81,12,31),DATE($D81,1,1))+1,0)),0))</f>
        <v>0</v>
      </c>
      <c r="X81" s="122" cm="1">
        <f t="array" ref="X81">IF(YEAR(X$16)=$D81, X$59-SUM(_xlfn._xlws.FILTER(X$63:X80,MOD(_xlfn.SEQUENCE(ROWS(X$63:X80)),5)=4)),ROUND(X$59/_xlfn.DAYS(X$16,W$16)*IF(YEAR(W$16+1)=$D81,_xlfn.DAYS(DATE($D81,12,31),W$16)+1,IF(AND(YEAR(W$16+1)&lt;$D81,$D81&lt;YEAR(X$16)),_xlfn.DAYS(DATE($D81,12,31),DATE($D81,1,1))+1,0)),0))</f>
        <v>0</v>
      </c>
    </row>
    <row r="82" spans="1:24" ht="17" hidden="1" outlineLevel="1" x14ac:dyDescent="0.25">
      <c r="A82" s="5">
        <v>33</v>
      </c>
      <c r="B82" s="129" t="s">
        <v>170</v>
      </c>
      <c r="C82" s="124" t="s">
        <v>171</v>
      </c>
      <c r="D82" s="125">
        <f t="shared" si="41"/>
        <v>2023</v>
      </c>
      <c r="E82" s="126">
        <f>E78-E81</f>
        <v>0</v>
      </c>
      <c r="F82" s="126">
        <f t="shared" ref="F82:X82" si="43">F78-F81</f>
        <v>0</v>
      </c>
      <c r="G82" s="126">
        <f t="shared" si="43"/>
        <v>23503</v>
      </c>
      <c r="H82" s="126">
        <f t="shared" si="43"/>
        <v>6862</v>
      </c>
      <c r="I82" s="126">
        <f t="shared" si="43"/>
        <v>0</v>
      </c>
      <c r="J82" s="126">
        <f t="shared" si="43"/>
        <v>0</v>
      </c>
      <c r="K82" s="126">
        <f t="shared" si="43"/>
        <v>0</v>
      </c>
      <c r="L82" s="126">
        <f t="shared" si="43"/>
        <v>0</v>
      </c>
      <c r="M82" s="126">
        <f t="shared" si="43"/>
        <v>0</v>
      </c>
      <c r="N82" s="126">
        <f t="shared" si="43"/>
        <v>0</v>
      </c>
      <c r="O82" s="126">
        <f t="shared" si="43"/>
        <v>0</v>
      </c>
      <c r="P82" s="126">
        <f t="shared" si="43"/>
        <v>0</v>
      </c>
      <c r="Q82" s="126">
        <f t="shared" si="43"/>
        <v>0</v>
      </c>
      <c r="R82" s="126">
        <f t="shared" si="43"/>
        <v>0</v>
      </c>
      <c r="S82" s="126">
        <f t="shared" si="43"/>
        <v>0</v>
      </c>
      <c r="T82" s="126">
        <f t="shared" si="43"/>
        <v>0</v>
      </c>
      <c r="U82" s="126">
        <f t="shared" si="43"/>
        <v>0</v>
      </c>
      <c r="V82" s="126">
        <f t="shared" si="43"/>
        <v>0</v>
      </c>
      <c r="W82" s="126">
        <f t="shared" si="43"/>
        <v>0</v>
      </c>
      <c r="X82" s="126">
        <f t="shared" si="43"/>
        <v>0</v>
      </c>
    </row>
    <row r="83" spans="1:24" ht="17" hidden="1" outlineLevel="1" x14ac:dyDescent="0.25">
      <c r="A83" s="5">
        <v>27</v>
      </c>
      <c r="B83" s="37" t="s">
        <v>162</v>
      </c>
      <c r="C83" s="114" t="s">
        <v>163</v>
      </c>
      <c r="D83" s="115">
        <f t="shared" si="41"/>
        <v>2024</v>
      </c>
      <c r="E83" s="116" cm="1">
        <f t="array" ref="E83">IF(YEAR(E$16)=$D83, E$44-SUM(_xlfn._xlws.FILTER(E$63:E82,MOD(_xlfn.SEQUENCE(ROWS(E$63:E82)),5)=1)),ROUND(E$44/_xlfn.DAYS(E$16,D$16)*IF(YEAR(D$16+1)=$D83,_xlfn.DAYS(DATE($D83,12,31),D$16)+1,IF(AND(YEAR(D$16+1)&lt;$D83,$D83&lt;YEAR(E$16)),_xlfn.DAYS(DATE($D83,12,31),DATE($D83,1,1))+1,0)),0))</f>
        <v>0</v>
      </c>
      <c r="F83" s="116" cm="1">
        <f t="array" ref="F83">IF(YEAR(F$16)=$D83, F$44-SUM(_xlfn._xlws.FILTER(F$63:F82,MOD(_xlfn.SEQUENCE(ROWS(F$63:F82)),5)=1)),ROUND(F$44/_xlfn.DAYS(F$16,E$16)*IF(YEAR(E$16+1)=$D83,_xlfn.DAYS(DATE($D83,12,31),E$16)+1,IF(AND(YEAR(E$16+1)&lt;$D83,$D83&lt;YEAR(F$16)),_xlfn.DAYS(DATE($D83,12,31),DATE($D83,1,1))+1,0)),0))</f>
        <v>0</v>
      </c>
      <c r="G83" s="116" cm="1">
        <f t="array" ref="G83">IF(YEAR(G$16)=$D83, G$44-SUM(_xlfn._xlws.FILTER(G$63:G82,MOD(_xlfn.SEQUENCE(ROWS(G$63:G82)),5)=1)),ROUND(G$44/_xlfn.DAYS(G$16,F$16)*IF(YEAR(F$16+1)=$D83,_xlfn.DAYS(DATE($D83,12,31),F$16)+1,IF(AND(YEAR(F$16+1)&lt;$D83,$D83&lt;YEAR(G$16)),_xlfn.DAYS(DATE($D83,12,31),DATE($D83,1,1))+1,0)),0))</f>
        <v>0</v>
      </c>
      <c r="H83" s="116" cm="1">
        <f t="array" ref="H83">IF(YEAR(H$16)=$D83, H$44-SUM(_xlfn._xlws.FILTER(H$63:H82,MOD(_xlfn.SEQUENCE(ROWS(H$63:H82)),5)=1)),ROUND(H$44/_xlfn.DAYS(H$16,G$16)*IF(YEAR(G$16+1)=$D83,_xlfn.DAYS(DATE($D83,12,31),G$16)+1,IF(AND(YEAR(G$16+1)&lt;$D83,$D83&lt;YEAR(H$16)),_xlfn.DAYS(DATE($D83,12,31),DATE($D83,1,1))+1,0)),0))</f>
        <v>34081</v>
      </c>
      <c r="I83" s="116" cm="1">
        <f t="array" ref="I83">IF(YEAR(I$16)=$D83, I$44-SUM(_xlfn._xlws.FILTER(I$63:I82,MOD(_xlfn.SEQUENCE(ROWS(I$63:I82)),5)=1)),ROUND(I$44/_xlfn.DAYS(I$16,H$16)*IF(YEAR(H$16+1)=$D83,_xlfn.DAYS(DATE($D83,12,31),H$16)+1,IF(AND(YEAR(H$16+1)&lt;$D83,$D83&lt;YEAR(I$16)),_xlfn.DAYS(DATE($D83,12,31),DATE($D83,1,1))+1,0)),0))</f>
        <v>7748</v>
      </c>
      <c r="J83" s="116" cm="1">
        <f t="array" ref="J83">IF(YEAR(J$16)=$D83, J$44-SUM(_xlfn._xlws.FILTER(J$63:J82,MOD(_xlfn.SEQUENCE(ROWS(J$63:J82)),5)=1)),ROUND(J$44/_xlfn.DAYS(J$16,I$16)*IF(YEAR(I$16+1)=$D83,_xlfn.DAYS(DATE($D83,12,31),I$16)+1,IF(AND(YEAR(I$16+1)&lt;$D83,$D83&lt;YEAR(J$16)),_xlfn.DAYS(DATE($D83,12,31),DATE($D83,1,1))+1,0)),0))</f>
        <v>0</v>
      </c>
      <c r="K83" s="116" cm="1">
        <f t="array" ref="K83">IF(YEAR(K$16)=$D83, K$44-SUM(_xlfn._xlws.FILTER(K$63:K82,MOD(_xlfn.SEQUENCE(ROWS(K$63:K82)),5)=1)),ROUND(K$44/_xlfn.DAYS(K$16,J$16)*IF(YEAR(J$16+1)=$D83,_xlfn.DAYS(DATE($D83,12,31),J$16)+1,IF(AND(YEAR(J$16+1)&lt;$D83,$D83&lt;YEAR(K$16)),_xlfn.DAYS(DATE($D83,12,31),DATE($D83,1,1))+1,0)),0))</f>
        <v>0</v>
      </c>
      <c r="L83" s="116" cm="1">
        <f t="array" ref="L83">IF(YEAR(L$16)=$D83, L$44-SUM(_xlfn._xlws.FILTER(L$63:L82,MOD(_xlfn.SEQUENCE(ROWS(L$63:L82)),5)=1)),ROUND(L$44/_xlfn.DAYS(L$16,K$16)*IF(YEAR(K$16+1)=$D83,_xlfn.DAYS(DATE($D83,12,31),K$16)+1,IF(AND(YEAR(K$16+1)&lt;$D83,$D83&lt;YEAR(L$16)),_xlfn.DAYS(DATE($D83,12,31),DATE($D83,1,1))+1,0)),0))</f>
        <v>0</v>
      </c>
      <c r="M83" s="116" cm="1">
        <f t="array" ref="M83">IF(YEAR(M$16)=$D83, M$44-SUM(_xlfn._xlws.FILTER(M$63:M82,MOD(_xlfn.SEQUENCE(ROWS(M$63:M82)),5)=1)),ROUND(M$44/_xlfn.DAYS(M$16,L$16)*IF(YEAR(L$16+1)=$D83,_xlfn.DAYS(DATE($D83,12,31),L$16)+1,IF(AND(YEAR(L$16+1)&lt;$D83,$D83&lt;YEAR(M$16)),_xlfn.DAYS(DATE($D83,12,31),DATE($D83,1,1))+1,0)),0))</f>
        <v>0</v>
      </c>
      <c r="N83" s="116" cm="1">
        <f t="array" ref="N83">IF(YEAR(N$16)=$D83, N$44-SUM(_xlfn._xlws.FILTER(N$63:N82,MOD(_xlfn.SEQUENCE(ROWS(N$63:N82)),5)=1)),ROUND(N$44/_xlfn.DAYS(N$16,M$16)*IF(YEAR(M$16+1)=$D83,_xlfn.DAYS(DATE($D83,12,31),M$16)+1,IF(AND(YEAR(M$16+1)&lt;$D83,$D83&lt;YEAR(N$16)),_xlfn.DAYS(DATE($D83,12,31),DATE($D83,1,1))+1,0)),0))</f>
        <v>0</v>
      </c>
      <c r="O83" s="116" cm="1">
        <f t="array" ref="O83">IF(YEAR(O$16)=$D83, O$44-SUM(_xlfn._xlws.FILTER(O$63:O82,MOD(_xlfn.SEQUENCE(ROWS(O$63:O82)),5)=1)),ROUND(O$44/_xlfn.DAYS(O$16,N$16)*IF(YEAR(N$16+1)=$D83,_xlfn.DAYS(DATE($D83,12,31),N$16)+1,IF(AND(YEAR(N$16+1)&lt;$D83,$D83&lt;YEAR(O$16)),_xlfn.DAYS(DATE($D83,12,31),DATE($D83,1,1))+1,0)),0))</f>
        <v>0</v>
      </c>
      <c r="P83" s="116" cm="1">
        <f t="array" ref="P83">IF(YEAR(P$16)=$D83, P$44-SUM(_xlfn._xlws.FILTER(P$63:P82,MOD(_xlfn.SEQUENCE(ROWS(P$63:P82)),5)=1)),ROUND(P$44/_xlfn.DAYS(P$16,O$16)*IF(YEAR(O$16+1)=$D83,_xlfn.DAYS(DATE($D83,12,31),O$16)+1,IF(AND(YEAR(O$16+1)&lt;$D83,$D83&lt;YEAR(P$16)),_xlfn.DAYS(DATE($D83,12,31),DATE($D83,1,1))+1,0)),0))</f>
        <v>0</v>
      </c>
      <c r="Q83" s="116" cm="1">
        <f t="array" ref="Q83">IF(YEAR(Q$16)=$D83, Q$44-SUM(_xlfn._xlws.FILTER(Q$63:Q82,MOD(_xlfn.SEQUENCE(ROWS(Q$63:Q82)),5)=1)),ROUND(Q$44/_xlfn.DAYS(Q$16,P$16)*IF(YEAR(P$16+1)=$D83,_xlfn.DAYS(DATE($D83,12,31),P$16)+1,IF(AND(YEAR(P$16+1)&lt;$D83,$D83&lt;YEAR(Q$16)),_xlfn.DAYS(DATE($D83,12,31),DATE($D83,1,1))+1,0)),0))</f>
        <v>0</v>
      </c>
      <c r="R83" s="116" cm="1">
        <f t="array" ref="R83">IF(YEAR(R$16)=$D83, R$44-SUM(_xlfn._xlws.FILTER(R$63:R82,MOD(_xlfn.SEQUENCE(ROWS(R$63:R82)),5)=1)),ROUND(R$44/_xlfn.DAYS(R$16,Q$16)*IF(YEAR(Q$16+1)=$D83,_xlfn.DAYS(DATE($D83,12,31),Q$16)+1,IF(AND(YEAR(Q$16+1)&lt;$D83,$D83&lt;YEAR(R$16)),_xlfn.DAYS(DATE($D83,12,31),DATE($D83,1,1))+1,0)),0))</f>
        <v>0</v>
      </c>
      <c r="S83" s="116" cm="1">
        <f t="array" ref="S83">IF(YEAR(S$16)=$D83, S$44-SUM(_xlfn._xlws.FILTER(S$63:S82,MOD(_xlfn.SEQUENCE(ROWS(S$63:S82)),5)=1)),ROUND(S$44/_xlfn.DAYS(S$16,R$16)*IF(YEAR(R$16+1)=$D83,_xlfn.DAYS(DATE($D83,12,31),R$16)+1,IF(AND(YEAR(R$16+1)&lt;$D83,$D83&lt;YEAR(S$16)),_xlfn.DAYS(DATE($D83,12,31),DATE($D83,1,1))+1,0)),0))</f>
        <v>0</v>
      </c>
      <c r="T83" s="116" cm="1">
        <f t="array" ref="T83">IF(YEAR(T$16)=$D83, T$44-SUM(_xlfn._xlws.FILTER(T$63:T82,MOD(_xlfn.SEQUENCE(ROWS(T$63:T82)),5)=1)),ROUND(T$44/_xlfn.DAYS(T$16,S$16)*IF(YEAR(S$16+1)=$D83,_xlfn.DAYS(DATE($D83,12,31),S$16)+1,IF(AND(YEAR(S$16+1)&lt;$D83,$D83&lt;YEAR(T$16)),_xlfn.DAYS(DATE($D83,12,31),DATE($D83,1,1))+1,0)),0))</f>
        <v>0</v>
      </c>
      <c r="U83" s="116" cm="1">
        <f t="array" ref="U83">IF(YEAR(U$16)=$D83, U$44-SUM(_xlfn._xlws.FILTER(U$63:U82,MOD(_xlfn.SEQUENCE(ROWS(U$63:U82)),5)=1)),ROUND(U$44/_xlfn.DAYS(U$16,T$16)*IF(YEAR(T$16+1)=$D83,_xlfn.DAYS(DATE($D83,12,31),T$16)+1,IF(AND(YEAR(T$16+1)&lt;$D83,$D83&lt;YEAR(U$16)),_xlfn.DAYS(DATE($D83,12,31),DATE($D83,1,1))+1,0)),0))</f>
        <v>0</v>
      </c>
      <c r="V83" s="116" cm="1">
        <f t="array" ref="V83">IF(YEAR(V$16)=$D83, V$44-SUM(_xlfn._xlws.FILTER(V$63:V82,MOD(_xlfn.SEQUENCE(ROWS(V$63:V82)),5)=1)),ROUND(V$44/_xlfn.DAYS(V$16,U$16)*IF(YEAR(U$16+1)=$D83,_xlfn.DAYS(DATE($D83,12,31),U$16)+1,IF(AND(YEAR(U$16+1)&lt;$D83,$D83&lt;YEAR(V$16)),_xlfn.DAYS(DATE($D83,12,31),DATE($D83,1,1))+1,0)),0))</f>
        <v>0</v>
      </c>
      <c r="W83" s="116" cm="1">
        <f t="array" ref="W83">IF(YEAR(W$16)=$D83, W$44-SUM(_xlfn._xlws.FILTER(W$63:W82,MOD(_xlfn.SEQUENCE(ROWS(W$63:W82)),5)=1)),ROUND(W$44/_xlfn.DAYS(W$16,V$16)*IF(YEAR(V$16+1)=$D83,_xlfn.DAYS(DATE($D83,12,31),V$16)+1,IF(AND(YEAR(V$16+1)&lt;$D83,$D83&lt;YEAR(W$16)),_xlfn.DAYS(DATE($D83,12,31),DATE($D83,1,1))+1,0)),0))</f>
        <v>0</v>
      </c>
      <c r="X83" s="116" cm="1">
        <f t="array" ref="X83">IF(YEAR(X$16)=$D83, X$44-SUM(_xlfn._xlws.FILTER(X$63:X82,MOD(_xlfn.SEQUENCE(ROWS(X$63:X82)),5)=1)),ROUND(X$44/_xlfn.DAYS(X$16,W$16)*IF(YEAR(W$16+1)=$D83,_xlfn.DAYS(DATE($D83,12,31),W$16)+1,IF(AND(YEAR(W$16+1)&lt;$D83,$D83&lt;YEAR(X$16)),_xlfn.DAYS(DATE($D83,12,31),DATE($D83,1,1))+1,0)),0))</f>
        <v>0</v>
      </c>
    </row>
    <row r="84" spans="1:24" ht="17" hidden="1" outlineLevel="1" x14ac:dyDescent="0.25">
      <c r="A84" s="5">
        <v>28</v>
      </c>
      <c r="B84" s="129" t="s">
        <v>164</v>
      </c>
      <c r="C84" s="114" t="s">
        <v>165</v>
      </c>
      <c r="D84" s="115">
        <f t="shared" si="41"/>
        <v>2024</v>
      </c>
      <c r="E84" s="116" cm="1">
        <f t="array" ref="E84">IF(YEAR(E$16)=$D84, E$46-SUM(_xlfn._xlws.FILTER(E$63:E83,MOD(_xlfn.SEQUENCE(ROWS(E$63:E83)),5)=2)),ROUND(E$46/_xlfn.DAYS(E$16,D$16)*IF(YEAR(D$16+1)=$D84,_xlfn.DAYS(DATE($D84,12,31),D$16)+1,IF(AND(YEAR(D$16+1)&lt;$D84,$D84&lt;YEAR(E$16)),_xlfn.DAYS(DATE($D84,12,31),DATE($D84,1,1))+1,0)),0))</f>
        <v>0</v>
      </c>
      <c r="F84" s="116" cm="1">
        <f t="array" ref="F84">IF(YEAR(F$16)=$D84, F$46-SUM(_xlfn._xlws.FILTER(F$63:F83,MOD(_xlfn.SEQUENCE(ROWS(F$63:F83)),5)=2)),ROUND(F$46/_xlfn.DAYS(F$16,E$16)*IF(YEAR(E$16+1)=$D84,_xlfn.DAYS(DATE($D84,12,31),E$16)+1,IF(AND(YEAR(E$16+1)&lt;$D84,$D84&lt;YEAR(F$16)),_xlfn.DAYS(DATE($D84,12,31),DATE($D84,1,1))+1,0)),0))</f>
        <v>0</v>
      </c>
      <c r="G84" s="116" cm="1">
        <f t="array" ref="G84">IF(YEAR(G$16)=$D84, G$46-SUM(_xlfn._xlws.FILTER(G$63:G83,MOD(_xlfn.SEQUENCE(ROWS(G$63:G83)),5)=2)),ROUND(G$46/_xlfn.DAYS(G$16,F$16)*IF(YEAR(F$16+1)=$D84,_xlfn.DAYS(DATE($D84,12,31),F$16)+1,IF(AND(YEAR(F$16+1)&lt;$D84,$D84&lt;YEAR(G$16)),_xlfn.DAYS(DATE($D84,12,31),DATE($D84,1,1))+1,0)),0))</f>
        <v>0</v>
      </c>
      <c r="H84" s="116" cm="1">
        <f t="array" ref="H84">IF(YEAR(H$16)=$D84, H$46-SUM(_xlfn._xlws.FILTER(H$63:H83,MOD(_xlfn.SEQUENCE(ROWS(H$63:H83)),5)=2)),ROUND(H$46/_xlfn.DAYS(H$16,G$16)*IF(YEAR(G$16+1)=$D84,_xlfn.DAYS(DATE($D84,12,31),G$16)+1,IF(AND(YEAR(G$16+1)&lt;$D84,$D84&lt;YEAR(H$16)),_xlfn.DAYS(DATE($D84,12,31),DATE($D84,1,1))+1,0)),0))</f>
        <v>5113</v>
      </c>
      <c r="I84" s="116" cm="1">
        <f t="array" ref="I84">IF(YEAR(I$16)=$D84, I$46-SUM(_xlfn._xlws.FILTER(I$63:I83,MOD(_xlfn.SEQUENCE(ROWS(I$63:I83)),5)=2)),ROUND(I$46/_xlfn.DAYS(I$16,H$16)*IF(YEAR(H$16+1)=$D84,_xlfn.DAYS(DATE($D84,12,31),H$16)+1,IF(AND(YEAR(H$16+1)&lt;$D84,$D84&lt;YEAR(I$16)),_xlfn.DAYS(DATE($D84,12,31),DATE($D84,1,1))+1,0)),0))</f>
        <v>1162</v>
      </c>
      <c r="J84" s="116" cm="1">
        <f t="array" ref="J84">IF(YEAR(J$16)=$D84, J$46-SUM(_xlfn._xlws.FILTER(J$63:J83,MOD(_xlfn.SEQUENCE(ROWS(J$63:J83)),5)=2)),ROUND(J$46/_xlfn.DAYS(J$16,I$16)*IF(YEAR(I$16+1)=$D84,_xlfn.DAYS(DATE($D84,12,31),I$16)+1,IF(AND(YEAR(I$16+1)&lt;$D84,$D84&lt;YEAR(J$16)),_xlfn.DAYS(DATE($D84,12,31),DATE($D84,1,1))+1,0)),0))</f>
        <v>0</v>
      </c>
      <c r="K84" s="116" cm="1">
        <f t="array" ref="K84">IF(YEAR(K$16)=$D84, K$46-SUM(_xlfn._xlws.FILTER(K$63:K83,MOD(_xlfn.SEQUENCE(ROWS(K$63:K83)),5)=2)),ROUND(K$46/_xlfn.DAYS(K$16,J$16)*IF(YEAR(J$16+1)=$D84,_xlfn.DAYS(DATE($D84,12,31),J$16)+1,IF(AND(YEAR(J$16+1)&lt;$D84,$D84&lt;YEAR(K$16)),_xlfn.DAYS(DATE($D84,12,31),DATE($D84,1,1))+1,0)),0))</f>
        <v>0</v>
      </c>
      <c r="L84" s="116" cm="1">
        <f t="array" ref="L84">IF(YEAR(L$16)=$D84, L$46-SUM(_xlfn._xlws.FILTER(L$63:L83,MOD(_xlfn.SEQUENCE(ROWS(L$63:L83)),5)=2)),ROUND(L$46/_xlfn.DAYS(L$16,K$16)*IF(YEAR(K$16+1)=$D84,_xlfn.DAYS(DATE($D84,12,31),K$16)+1,IF(AND(YEAR(K$16+1)&lt;$D84,$D84&lt;YEAR(L$16)),_xlfn.DAYS(DATE($D84,12,31),DATE($D84,1,1))+1,0)),0))</f>
        <v>0</v>
      </c>
      <c r="M84" s="116" cm="1">
        <f t="array" ref="M84">IF(YEAR(M$16)=$D84, M$46-SUM(_xlfn._xlws.FILTER(M$63:M83,MOD(_xlfn.SEQUENCE(ROWS(M$63:M83)),5)=2)),ROUND(M$46/_xlfn.DAYS(M$16,L$16)*IF(YEAR(L$16+1)=$D84,_xlfn.DAYS(DATE($D84,12,31),L$16)+1,IF(AND(YEAR(L$16+1)&lt;$D84,$D84&lt;YEAR(M$16)),_xlfn.DAYS(DATE($D84,12,31),DATE($D84,1,1))+1,0)),0))</f>
        <v>0</v>
      </c>
      <c r="N84" s="116" cm="1">
        <f t="array" ref="N84">IF(YEAR(N$16)=$D84, N$46-SUM(_xlfn._xlws.FILTER(N$63:N83,MOD(_xlfn.SEQUENCE(ROWS(N$63:N83)),5)=2)),ROUND(N$46/_xlfn.DAYS(N$16,M$16)*IF(YEAR(M$16+1)=$D84,_xlfn.DAYS(DATE($D84,12,31),M$16)+1,IF(AND(YEAR(M$16+1)&lt;$D84,$D84&lt;YEAR(N$16)),_xlfn.DAYS(DATE($D84,12,31),DATE($D84,1,1))+1,0)),0))</f>
        <v>0</v>
      </c>
      <c r="O84" s="116" cm="1">
        <f t="array" ref="O84">IF(YEAR(O$16)=$D84, O$46-SUM(_xlfn._xlws.FILTER(O$63:O83,MOD(_xlfn.SEQUENCE(ROWS(O$63:O83)),5)=2)),ROUND(O$46/_xlfn.DAYS(O$16,N$16)*IF(YEAR(N$16+1)=$D84,_xlfn.DAYS(DATE($D84,12,31),N$16)+1,IF(AND(YEAR(N$16+1)&lt;$D84,$D84&lt;YEAR(O$16)),_xlfn.DAYS(DATE($D84,12,31),DATE($D84,1,1))+1,0)),0))</f>
        <v>0</v>
      </c>
      <c r="P84" s="116" cm="1">
        <f t="array" ref="P84">IF(YEAR(P$16)=$D84, P$46-SUM(_xlfn._xlws.FILTER(P$63:P83,MOD(_xlfn.SEQUENCE(ROWS(P$63:P83)),5)=2)),ROUND(P$46/_xlfn.DAYS(P$16,O$16)*IF(YEAR(O$16+1)=$D84,_xlfn.DAYS(DATE($D84,12,31),O$16)+1,IF(AND(YEAR(O$16+1)&lt;$D84,$D84&lt;YEAR(P$16)),_xlfn.DAYS(DATE($D84,12,31),DATE($D84,1,1))+1,0)),0))</f>
        <v>0</v>
      </c>
      <c r="Q84" s="116" cm="1">
        <f t="array" ref="Q84">IF(YEAR(Q$16)=$D84, Q$46-SUM(_xlfn._xlws.FILTER(Q$63:Q83,MOD(_xlfn.SEQUENCE(ROWS(Q$63:Q83)),5)=2)),ROUND(Q$46/_xlfn.DAYS(Q$16,P$16)*IF(YEAR(P$16+1)=$D84,_xlfn.DAYS(DATE($D84,12,31),P$16)+1,IF(AND(YEAR(P$16+1)&lt;$D84,$D84&lt;YEAR(Q$16)),_xlfn.DAYS(DATE($D84,12,31),DATE($D84,1,1))+1,0)),0))</f>
        <v>0</v>
      </c>
      <c r="R84" s="116" cm="1">
        <f t="array" ref="R84">IF(YEAR(R$16)=$D84, R$46-SUM(_xlfn._xlws.FILTER(R$63:R83,MOD(_xlfn.SEQUENCE(ROWS(R$63:R83)),5)=2)),ROUND(R$46/_xlfn.DAYS(R$16,Q$16)*IF(YEAR(Q$16+1)=$D84,_xlfn.DAYS(DATE($D84,12,31),Q$16)+1,IF(AND(YEAR(Q$16+1)&lt;$D84,$D84&lt;YEAR(R$16)),_xlfn.DAYS(DATE($D84,12,31),DATE($D84,1,1))+1,0)),0))</f>
        <v>0</v>
      </c>
      <c r="S84" s="116" cm="1">
        <f t="array" ref="S84">IF(YEAR(S$16)=$D84, S$46-SUM(_xlfn._xlws.FILTER(S$63:S83,MOD(_xlfn.SEQUENCE(ROWS(S$63:S83)),5)=2)),ROUND(S$46/_xlfn.DAYS(S$16,R$16)*IF(YEAR(R$16+1)=$D84,_xlfn.DAYS(DATE($D84,12,31),R$16)+1,IF(AND(YEAR(R$16+1)&lt;$D84,$D84&lt;YEAR(S$16)),_xlfn.DAYS(DATE($D84,12,31),DATE($D84,1,1))+1,0)),0))</f>
        <v>0</v>
      </c>
      <c r="T84" s="116" cm="1">
        <f t="array" ref="T84">IF(YEAR(T$16)=$D84, T$46-SUM(_xlfn._xlws.FILTER(T$63:T83,MOD(_xlfn.SEQUENCE(ROWS(T$63:T83)),5)=2)),ROUND(T$46/_xlfn.DAYS(T$16,S$16)*IF(YEAR(S$16+1)=$D84,_xlfn.DAYS(DATE($D84,12,31),S$16)+1,IF(AND(YEAR(S$16+1)&lt;$D84,$D84&lt;YEAR(T$16)),_xlfn.DAYS(DATE($D84,12,31),DATE($D84,1,1))+1,0)),0))</f>
        <v>0</v>
      </c>
      <c r="U84" s="116" cm="1">
        <f t="array" ref="U84">IF(YEAR(U$16)=$D84, U$46-SUM(_xlfn._xlws.FILTER(U$63:U83,MOD(_xlfn.SEQUENCE(ROWS(U$63:U83)),5)=2)),ROUND(U$46/_xlfn.DAYS(U$16,T$16)*IF(YEAR(T$16+1)=$D84,_xlfn.DAYS(DATE($D84,12,31),T$16)+1,IF(AND(YEAR(T$16+1)&lt;$D84,$D84&lt;YEAR(U$16)),_xlfn.DAYS(DATE($D84,12,31),DATE($D84,1,1))+1,0)),0))</f>
        <v>0</v>
      </c>
      <c r="V84" s="116" cm="1">
        <f t="array" ref="V84">IF(YEAR(V$16)=$D84, V$46-SUM(_xlfn._xlws.FILTER(V$63:V83,MOD(_xlfn.SEQUENCE(ROWS(V$63:V83)),5)=2)),ROUND(V$46/_xlfn.DAYS(V$16,U$16)*IF(YEAR(U$16+1)=$D84,_xlfn.DAYS(DATE($D84,12,31),U$16)+1,IF(AND(YEAR(U$16+1)&lt;$D84,$D84&lt;YEAR(V$16)),_xlfn.DAYS(DATE($D84,12,31),DATE($D84,1,1))+1,0)),0))</f>
        <v>0</v>
      </c>
      <c r="W84" s="116" cm="1">
        <f t="array" ref="W84">IF(YEAR(W$16)=$D84, W$46-SUM(_xlfn._xlws.FILTER(W$63:W83,MOD(_xlfn.SEQUENCE(ROWS(W$63:W83)),5)=2)),ROUND(W$46/_xlfn.DAYS(W$16,V$16)*IF(YEAR(V$16+1)=$D84,_xlfn.DAYS(DATE($D84,12,31),V$16)+1,IF(AND(YEAR(V$16+1)&lt;$D84,$D84&lt;YEAR(W$16)),_xlfn.DAYS(DATE($D84,12,31),DATE($D84,1,1))+1,0)),0))</f>
        <v>0</v>
      </c>
      <c r="X84" s="116" cm="1">
        <f t="array" ref="X84">IF(YEAR(X$16)=$D84, X$46-SUM(_xlfn._xlws.FILTER(X$63:X83,MOD(_xlfn.SEQUENCE(ROWS(X$63:X83)),5)=2)),ROUND(X$46/_xlfn.DAYS(X$16,W$16)*IF(YEAR(W$16+1)=$D84,_xlfn.DAYS(DATE($D84,12,31),W$16)+1,IF(AND(YEAR(W$16+1)&lt;$D84,$D84&lt;YEAR(X$16)),_xlfn.DAYS(DATE($D84,12,31),DATE($D84,1,1))+1,0)),0))</f>
        <v>0</v>
      </c>
    </row>
    <row r="85" spans="1:24" ht="17" hidden="1" outlineLevel="1" x14ac:dyDescent="0.25">
      <c r="A85" s="5">
        <v>29</v>
      </c>
      <c r="B85" s="129" t="s">
        <v>166</v>
      </c>
      <c r="C85" s="114" t="s">
        <v>167</v>
      </c>
      <c r="D85" s="115">
        <f t="shared" si="41"/>
        <v>2024</v>
      </c>
      <c r="E85" s="116">
        <f>E83-E84</f>
        <v>0</v>
      </c>
      <c r="F85" s="116">
        <f t="shared" ref="F85:X85" si="44">F83-F84</f>
        <v>0</v>
      </c>
      <c r="G85" s="116">
        <f t="shared" si="44"/>
        <v>0</v>
      </c>
      <c r="H85" s="116">
        <f t="shared" si="44"/>
        <v>28968</v>
      </c>
      <c r="I85" s="116">
        <f t="shared" si="44"/>
        <v>6586</v>
      </c>
      <c r="J85" s="116">
        <f t="shared" si="44"/>
        <v>0</v>
      </c>
      <c r="K85" s="116">
        <f t="shared" si="44"/>
        <v>0</v>
      </c>
      <c r="L85" s="116">
        <f t="shared" si="44"/>
        <v>0</v>
      </c>
      <c r="M85" s="116">
        <f t="shared" si="44"/>
        <v>0</v>
      </c>
      <c r="N85" s="116">
        <f t="shared" si="44"/>
        <v>0</v>
      </c>
      <c r="O85" s="116">
        <f t="shared" si="44"/>
        <v>0</v>
      </c>
      <c r="P85" s="116">
        <f t="shared" si="44"/>
        <v>0</v>
      </c>
      <c r="Q85" s="116">
        <f t="shared" si="44"/>
        <v>0</v>
      </c>
      <c r="R85" s="116">
        <f t="shared" si="44"/>
        <v>0</v>
      </c>
      <c r="S85" s="116">
        <f t="shared" si="44"/>
        <v>0</v>
      </c>
      <c r="T85" s="116">
        <f t="shared" si="44"/>
        <v>0</v>
      </c>
      <c r="U85" s="116">
        <f t="shared" si="44"/>
        <v>0</v>
      </c>
      <c r="V85" s="116">
        <f t="shared" si="44"/>
        <v>0</v>
      </c>
      <c r="W85" s="116">
        <f t="shared" si="44"/>
        <v>0</v>
      </c>
      <c r="X85" s="116">
        <f t="shared" si="44"/>
        <v>0</v>
      </c>
    </row>
    <row r="86" spans="1:24" ht="17" hidden="1" outlineLevel="1" x14ac:dyDescent="0.25">
      <c r="A86" s="5">
        <v>31</v>
      </c>
      <c r="B86" s="129" t="s">
        <v>168</v>
      </c>
      <c r="C86" s="114" t="s">
        <v>169</v>
      </c>
      <c r="D86" s="115">
        <f t="shared" si="41"/>
        <v>2024</v>
      </c>
      <c r="E86" s="116" cm="1">
        <f t="array" ref="E86">IF(YEAR(E$16)=$D86, E$59-SUM(_xlfn._xlws.FILTER(E$63:E85,MOD(_xlfn.SEQUENCE(ROWS(E$63:E85)),5)=4)),ROUND(E$59/_xlfn.DAYS(E$16,D$16)*IF(YEAR(D$16+1)=$D86,_xlfn.DAYS(DATE($D86,12,31),D$16)+1,IF(AND(YEAR(D$16+1)&lt;$D86,$D86&lt;YEAR(E$16)),_xlfn.DAYS(DATE($D86,12,31),DATE($D86,1,1))+1,0)),0))</f>
        <v>0</v>
      </c>
      <c r="F86" s="116" cm="1">
        <f t="array" ref="F86">IF(YEAR(F$16)=$D86, F$59-SUM(_xlfn._xlws.FILTER(F$63:F85,MOD(_xlfn.SEQUENCE(ROWS(F$63:F85)),5)=4)),ROUND(F$59/_xlfn.DAYS(F$16,E$16)*IF(YEAR(E$16+1)=$D86,_xlfn.DAYS(DATE($D86,12,31),E$16)+1,IF(AND(YEAR(E$16+1)&lt;$D86,$D86&lt;YEAR(F$16)),_xlfn.DAYS(DATE($D86,12,31),DATE($D86,1,1))+1,0)),0))</f>
        <v>0</v>
      </c>
      <c r="G86" s="116" cm="1">
        <f t="array" ref="G86">IF(YEAR(G$16)=$D86, G$59-SUM(_xlfn._xlws.FILTER(G$63:G85,MOD(_xlfn.SEQUENCE(ROWS(G$63:G85)),5)=4)),ROUND(G$59/_xlfn.DAYS(G$16,F$16)*IF(YEAR(F$16+1)=$D86,_xlfn.DAYS(DATE($D86,12,31),F$16)+1,IF(AND(YEAR(F$16+1)&lt;$D86,$D86&lt;YEAR(G$16)),_xlfn.DAYS(DATE($D86,12,31),DATE($D86,1,1))+1,0)),0))</f>
        <v>0</v>
      </c>
      <c r="H86" s="116" cm="1">
        <f t="array" ref="H86">IF(YEAR(H$16)=$D86, H$59-SUM(_xlfn._xlws.FILTER(H$63:H85,MOD(_xlfn.SEQUENCE(ROWS(H$63:H85)),5)=4)),ROUND(H$59/_xlfn.DAYS(H$16,G$16)*IF(YEAR(G$16+1)=$D86,_xlfn.DAYS(DATE($D86,12,31),G$16)+1,IF(AND(YEAR(G$16+1)&lt;$D86,$D86&lt;YEAR(H$16)),_xlfn.DAYS(DATE($D86,12,31),DATE($D86,1,1))+1,0)),0))</f>
        <v>17691</v>
      </c>
      <c r="I86" s="116" cm="1">
        <f t="array" ref="I86">IF(YEAR(I$16)=$D86, I$59-SUM(_xlfn._xlws.FILTER(I$63:I85,MOD(_xlfn.SEQUENCE(ROWS(I$63:I85)),5)=4)),ROUND(I$59/_xlfn.DAYS(I$16,H$16)*IF(YEAR(H$16+1)=$D86,_xlfn.DAYS(DATE($D86,12,31),H$16)+1,IF(AND(YEAR(H$16+1)&lt;$D86,$D86&lt;YEAR(I$16)),_xlfn.DAYS(DATE($D86,12,31),DATE($D86,1,1))+1,0)),0))</f>
        <v>7364</v>
      </c>
      <c r="J86" s="116" cm="1">
        <f t="array" ref="J86">IF(YEAR(J$16)=$D86, J$59-SUM(_xlfn._xlws.FILTER(J$63:J85,MOD(_xlfn.SEQUENCE(ROWS(J$63:J85)),5)=4)),ROUND(J$59/_xlfn.DAYS(J$16,I$16)*IF(YEAR(I$16+1)=$D86,_xlfn.DAYS(DATE($D86,12,31),I$16)+1,IF(AND(YEAR(I$16+1)&lt;$D86,$D86&lt;YEAR(J$16)),_xlfn.DAYS(DATE($D86,12,31),DATE($D86,1,1))+1,0)),0))</f>
        <v>0</v>
      </c>
      <c r="K86" s="116" cm="1">
        <f t="array" ref="K86">IF(YEAR(K$16)=$D86, K$59-SUM(_xlfn._xlws.FILTER(K$63:K85,MOD(_xlfn.SEQUENCE(ROWS(K$63:K85)),5)=4)),ROUND(K$59/_xlfn.DAYS(K$16,J$16)*IF(YEAR(J$16+1)=$D86,_xlfn.DAYS(DATE($D86,12,31),J$16)+1,IF(AND(YEAR(J$16+1)&lt;$D86,$D86&lt;YEAR(K$16)),_xlfn.DAYS(DATE($D86,12,31),DATE($D86,1,1))+1,0)),0))</f>
        <v>0</v>
      </c>
      <c r="L86" s="116" cm="1">
        <f t="array" ref="L86">IF(YEAR(L$16)=$D86, L$59-SUM(_xlfn._xlws.FILTER(L$63:L85,MOD(_xlfn.SEQUENCE(ROWS(L$63:L85)),5)=4)),ROUND(L$59/_xlfn.DAYS(L$16,K$16)*IF(YEAR(K$16+1)=$D86,_xlfn.DAYS(DATE($D86,12,31),K$16)+1,IF(AND(YEAR(K$16+1)&lt;$D86,$D86&lt;YEAR(L$16)),_xlfn.DAYS(DATE($D86,12,31),DATE($D86,1,1))+1,0)),0))</f>
        <v>0</v>
      </c>
      <c r="M86" s="116" cm="1">
        <f t="array" ref="M86">IF(YEAR(M$16)=$D86, M$59-SUM(_xlfn._xlws.FILTER(M$63:M85,MOD(_xlfn.SEQUENCE(ROWS(M$63:M85)),5)=4)),ROUND(M$59/_xlfn.DAYS(M$16,L$16)*IF(YEAR(L$16+1)=$D86,_xlfn.DAYS(DATE($D86,12,31),L$16)+1,IF(AND(YEAR(L$16+1)&lt;$D86,$D86&lt;YEAR(M$16)),_xlfn.DAYS(DATE($D86,12,31),DATE($D86,1,1))+1,0)),0))</f>
        <v>0</v>
      </c>
      <c r="N86" s="116" cm="1">
        <f t="array" ref="N86">IF(YEAR(N$16)=$D86, N$59-SUM(_xlfn._xlws.FILTER(N$63:N85,MOD(_xlfn.SEQUENCE(ROWS(N$63:N85)),5)=4)),ROUND(N$59/_xlfn.DAYS(N$16,M$16)*IF(YEAR(M$16+1)=$D86,_xlfn.DAYS(DATE($D86,12,31),M$16)+1,IF(AND(YEAR(M$16+1)&lt;$D86,$D86&lt;YEAR(N$16)),_xlfn.DAYS(DATE($D86,12,31),DATE($D86,1,1))+1,0)),0))</f>
        <v>0</v>
      </c>
      <c r="O86" s="116" cm="1">
        <f t="array" ref="O86">IF(YEAR(O$16)=$D86, O$59-SUM(_xlfn._xlws.FILTER(O$63:O85,MOD(_xlfn.SEQUENCE(ROWS(O$63:O85)),5)=4)),ROUND(O$59/_xlfn.DAYS(O$16,N$16)*IF(YEAR(N$16+1)=$D86,_xlfn.DAYS(DATE($D86,12,31),N$16)+1,IF(AND(YEAR(N$16+1)&lt;$D86,$D86&lt;YEAR(O$16)),_xlfn.DAYS(DATE($D86,12,31),DATE($D86,1,1))+1,0)),0))</f>
        <v>0</v>
      </c>
      <c r="P86" s="116" cm="1">
        <f t="array" ref="P86">IF(YEAR(P$16)=$D86, P$59-SUM(_xlfn._xlws.FILTER(P$63:P85,MOD(_xlfn.SEQUENCE(ROWS(P$63:P85)),5)=4)),ROUND(P$59/_xlfn.DAYS(P$16,O$16)*IF(YEAR(O$16+1)=$D86,_xlfn.DAYS(DATE($D86,12,31),O$16)+1,IF(AND(YEAR(O$16+1)&lt;$D86,$D86&lt;YEAR(P$16)),_xlfn.DAYS(DATE($D86,12,31),DATE($D86,1,1))+1,0)),0))</f>
        <v>0</v>
      </c>
      <c r="Q86" s="116" cm="1">
        <f t="array" ref="Q86">IF(YEAR(Q$16)=$D86, Q$59-SUM(_xlfn._xlws.FILTER(Q$63:Q85,MOD(_xlfn.SEQUENCE(ROWS(Q$63:Q85)),5)=4)),ROUND(Q$59/_xlfn.DAYS(Q$16,P$16)*IF(YEAR(P$16+1)=$D86,_xlfn.DAYS(DATE($D86,12,31),P$16)+1,IF(AND(YEAR(P$16+1)&lt;$D86,$D86&lt;YEAR(Q$16)),_xlfn.DAYS(DATE($D86,12,31),DATE($D86,1,1))+1,0)),0))</f>
        <v>0</v>
      </c>
      <c r="R86" s="116" cm="1">
        <f t="array" ref="R86">IF(YEAR(R$16)=$D86, R$59-SUM(_xlfn._xlws.FILTER(R$63:R85,MOD(_xlfn.SEQUENCE(ROWS(R$63:R85)),5)=4)),ROUND(R$59/_xlfn.DAYS(R$16,Q$16)*IF(YEAR(Q$16+1)=$D86,_xlfn.DAYS(DATE($D86,12,31),Q$16)+1,IF(AND(YEAR(Q$16+1)&lt;$D86,$D86&lt;YEAR(R$16)),_xlfn.DAYS(DATE($D86,12,31),DATE($D86,1,1))+1,0)),0))</f>
        <v>0</v>
      </c>
      <c r="S86" s="116" cm="1">
        <f t="array" ref="S86">IF(YEAR(S$16)=$D86, S$59-SUM(_xlfn._xlws.FILTER(S$63:S85,MOD(_xlfn.SEQUENCE(ROWS(S$63:S85)),5)=4)),ROUND(S$59/_xlfn.DAYS(S$16,R$16)*IF(YEAR(R$16+1)=$D86,_xlfn.DAYS(DATE($D86,12,31),R$16)+1,IF(AND(YEAR(R$16+1)&lt;$D86,$D86&lt;YEAR(S$16)),_xlfn.DAYS(DATE($D86,12,31),DATE($D86,1,1))+1,0)),0))</f>
        <v>0</v>
      </c>
      <c r="T86" s="116" cm="1">
        <f t="array" ref="T86">IF(YEAR(T$16)=$D86, T$59-SUM(_xlfn._xlws.FILTER(T$63:T85,MOD(_xlfn.SEQUENCE(ROWS(T$63:T85)),5)=4)),ROUND(T$59/_xlfn.DAYS(T$16,S$16)*IF(YEAR(S$16+1)=$D86,_xlfn.DAYS(DATE($D86,12,31),S$16)+1,IF(AND(YEAR(S$16+1)&lt;$D86,$D86&lt;YEAR(T$16)),_xlfn.DAYS(DATE($D86,12,31),DATE($D86,1,1))+1,0)),0))</f>
        <v>0</v>
      </c>
      <c r="U86" s="116" cm="1">
        <f t="array" ref="U86">IF(YEAR(U$16)=$D86, U$59-SUM(_xlfn._xlws.FILTER(U$63:U85,MOD(_xlfn.SEQUENCE(ROWS(U$63:U85)),5)=4)),ROUND(U$59/_xlfn.DAYS(U$16,T$16)*IF(YEAR(T$16+1)=$D86,_xlfn.DAYS(DATE($D86,12,31),T$16)+1,IF(AND(YEAR(T$16+1)&lt;$D86,$D86&lt;YEAR(U$16)),_xlfn.DAYS(DATE($D86,12,31),DATE($D86,1,1))+1,0)),0))</f>
        <v>0</v>
      </c>
      <c r="V86" s="116" cm="1">
        <f t="array" ref="V86">IF(YEAR(V$16)=$D86, V$59-SUM(_xlfn._xlws.FILTER(V$63:V85,MOD(_xlfn.SEQUENCE(ROWS(V$63:V85)),5)=4)),ROUND(V$59/_xlfn.DAYS(V$16,U$16)*IF(YEAR(U$16+1)=$D86,_xlfn.DAYS(DATE($D86,12,31),U$16)+1,IF(AND(YEAR(U$16+1)&lt;$D86,$D86&lt;YEAR(V$16)),_xlfn.DAYS(DATE($D86,12,31),DATE($D86,1,1))+1,0)),0))</f>
        <v>0</v>
      </c>
      <c r="W86" s="116" cm="1">
        <f t="array" ref="W86">IF(YEAR(W$16)=$D86, W$59-SUM(_xlfn._xlws.FILTER(W$63:W85,MOD(_xlfn.SEQUENCE(ROWS(W$63:W85)),5)=4)),ROUND(W$59/_xlfn.DAYS(W$16,V$16)*IF(YEAR(V$16+1)=$D86,_xlfn.DAYS(DATE($D86,12,31),V$16)+1,IF(AND(YEAR(V$16+1)&lt;$D86,$D86&lt;YEAR(W$16)),_xlfn.DAYS(DATE($D86,12,31),DATE($D86,1,1))+1,0)),0))</f>
        <v>0</v>
      </c>
      <c r="X86" s="116" cm="1">
        <f t="array" ref="X86">IF(YEAR(X$16)=$D86, X$59-SUM(_xlfn._xlws.FILTER(X$63:X85,MOD(_xlfn.SEQUENCE(ROWS(X$63:X85)),5)=4)),ROUND(X$59/_xlfn.DAYS(X$16,W$16)*IF(YEAR(W$16+1)=$D86,_xlfn.DAYS(DATE($D86,12,31),W$16)+1,IF(AND(YEAR(W$16+1)&lt;$D86,$D86&lt;YEAR(X$16)),_xlfn.DAYS(DATE($D86,12,31),DATE($D86,1,1))+1,0)),0))</f>
        <v>0</v>
      </c>
    </row>
    <row r="87" spans="1:24" ht="17" hidden="1" outlineLevel="1" x14ac:dyDescent="0.25">
      <c r="A87" s="5">
        <v>33</v>
      </c>
      <c r="B87" s="129" t="s">
        <v>170</v>
      </c>
      <c r="C87" s="117" t="s">
        <v>171</v>
      </c>
      <c r="D87" s="118">
        <f t="shared" si="41"/>
        <v>2024</v>
      </c>
      <c r="E87" s="119">
        <f>E83-E86</f>
        <v>0</v>
      </c>
      <c r="F87" s="119">
        <f t="shared" ref="F87:X87" si="45">F83-F86</f>
        <v>0</v>
      </c>
      <c r="G87" s="119">
        <f t="shared" si="45"/>
        <v>0</v>
      </c>
      <c r="H87" s="119">
        <f t="shared" si="45"/>
        <v>16390</v>
      </c>
      <c r="I87" s="119">
        <f t="shared" si="45"/>
        <v>384</v>
      </c>
      <c r="J87" s="119">
        <f t="shared" si="45"/>
        <v>0</v>
      </c>
      <c r="K87" s="119">
        <f t="shared" si="45"/>
        <v>0</v>
      </c>
      <c r="L87" s="119">
        <f t="shared" si="45"/>
        <v>0</v>
      </c>
      <c r="M87" s="119">
        <f t="shared" si="45"/>
        <v>0</v>
      </c>
      <c r="N87" s="119">
        <f t="shared" si="45"/>
        <v>0</v>
      </c>
      <c r="O87" s="119">
        <f t="shared" si="45"/>
        <v>0</v>
      </c>
      <c r="P87" s="119">
        <f t="shared" si="45"/>
        <v>0</v>
      </c>
      <c r="Q87" s="119">
        <f t="shared" si="45"/>
        <v>0</v>
      </c>
      <c r="R87" s="119">
        <f t="shared" si="45"/>
        <v>0</v>
      </c>
      <c r="S87" s="119">
        <f t="shared" si="45"/>
        <v>0</v>
      </c>
      <c r="T87" s="119">
        <f t="shared" si="45"/>
        <v>0</v>
      </c>
      <c r="U87" s="119">
        <f t="shared" si="45"/>
        <v>0</v>
      </c>
      <c r="V87" s="119">
        <f t="shared" si="45"/>
        <v>0</v>
      </c>
      <c r="W87" s="119">
        <f t="shared" si="45"/>
        <v>0</v>
      </c>
      <c r="X87" s="119">
        <f t="shared" si="45"/>
        <v>0</v>
      </c>
    </row>
    <row r="88" spans="1:24" ht="17" hidden="1" outlineLevel="1" x14ac:dyDescent="0.25">
      <c r="A88" s="5">
        <v>27</v>
      </c>
      <c r="B88" s="37" t="s">
        <v>162</v>
      </c>
      <c r="C88" s="120" t="s">
        <v>163</v>
      </c>
      <c r="D88" s="121">
        <f t="shared" si="41"/>
        <v>2025</v>
      </c>
      <c r="E88" s="122" cm="1">
        <f t="array" ref="E88">IF(YEAR(E$16)=$D88, E$44-SUM(_xlfn._xlws.FILTER(E$63:E87,MOD(_xlfn.SEQUENCE(ROWS(E$63:E87)),5)=1)),ROUND(E$44/_xlfn.DAYS(E$16,D$16)*IF(YEAR(D$16+1)=$D88,_xlfn.DAYS(DATE($D88,12,31),D$16)+1,IF(AND(YEAR(D$16+1)&lt;$D88,$D88&lt;YEAR(E$16)),_xlfn.DAYS(DATE($D88,12,31),DATE($D88,1,1))+1,0)),0))</f>
        <v>0</v>
      </c>
      <c r="F88" s="122" cm="1">
        <f t="array" ref="F88">IF(YEAR(F$16)=$D88, F$44-SUM(_xlfn._xlws.FILTER(F$63:F87,MOD(_xlfn.SEQUENCE(ROWS(F$63:F87)),5)=1)),ROUND(F$44/_xlfn.DAYS(F$16,E$16)*IF(YEAR(E$16+1)=$D88,_xlfn.DAYS(DATE($D88,12,31),E$16)+1,IF(AND(YEAR(E$16+1)&lt;$D88,$D88&lt;YEAR(F$16)),_xlfn.DAYS(DATE($D88,12,31),DATE($D88,1,1))+1,0)),0))</f>
        <v>0</v>
      </c>
      <c r="G88" s="122" cm="1">
        <f t="array" ref="G88">IF(YEAR(G$16)=$D88, G$44-SUM(_xlfn._xlws.FILTER(G$63:G87,MOD(_xlfn.SEQUENCE(ROWS(G$63:G87)),5)=1)),ROUND(G$44/_xlfn.DAYS(G$16,F$16)*IF(YEAR(F$16+1)=$D88,_xlfn.DAYS(DATE($D88,12,31),F$16)+1,IF(AND(YEAR(F$16+1)&lt;$D88,$D88&lt;YEAR(G$16)),_xlfn.DAYS(DATE($D88,12,31),DATE($D88,1,1))+1,0)),0))</f>
        <v>0</v>
      </c>
      <c r="H88" s="122" cm="1">
        <f t="array" ref="H88">IF(YEAR(H$16)=$D88, H$44-SUM(_xlfn._xlws.FILTER(H$63:H87,MOD(_xlfn.SEQUENCE(ROWS(H$63:H87)),5)=1)),ROUND(H$44/_xlfn.DAYS(H$16,G$16)*IF(YEAR(G$16+1)=$D88,_xlfn.DAYS(DATE($D88,12,31),G$16)+1,IF(AND(YEAR(G$16+1)&lt;$D88,$D88&lt;YEAR(H$16)),_xlfn.DAYS(DATE($D88,12,31),DATE($D88,1,1))+1,0)),0))</f>
        <v>0</v>
      </c>
      <c r="I88" s="122" cm="1">
        <f t="array" ref="I88">IF(YEAR(I$16)=$D88, I$44-SUM(_xlfn._xlws.FILTER(I$63:I87,MOD(_xlfn.SEQUENCE(ROWS(I$63:I87)),5)=1)),ROUND(I$44/_xlfn.DAYS(I$16,H$16)*IF(YEAR(H$16+1)=$D88,_xlfn.DAYS(DATE($D88,12,31),H$16)+1,IF(AND(YEAR(H$16+1)&lt;$D88,$D88&lt;YEAR(I$16)),_xlfn.DAYS(DATE($D88,12,31),DATE($D88,1,1))+1,0)),0))</f>
        <v>18436</v>
      </c>
      <c r="J88" s="122" cm="1">
        <f t="array" ref="J88">IF(YEAR(J$16)=$D88, J$44-SUM(_xlfn._xlws.FILTER(J$63:J87,MOD(_xlfn.SEQUENCE(ROWS(J$63:J87)),5)=1)),ROUND(J$44/_xlfn.DAYS(J$16,I$16)*IF(YEAR(I$16+1)=$D88,_xlfn.DAYS(DATE($D88,12,31),I$16)+1,IF(AND(YEAR(I$16+1)&lt;$D88,$D88&lt;YEAR(J$16)),_xlfn.DAYS(DATE($D88,12,31),DATE($D88,1,1))+1,0)),0))</f>
        <v>5716</v>
      </c>
      <c r="K88" s="122" cm="1">
        <f t="array" ref="K88">IF(YEAR(K$16)=$D88, K$44-SUM(_xlfn._xlws.FILTER(K$63:K87,MOD(_xlfn.SEQUENCE(ROWS(K$63:K87)),5)=1)),ROUND(K$44/_xlfn.DAYS(K$16,J$16)*IF(YEAR(J$16+1)=$D88,_xlfn.DAYS(DATE($D88,12,31),J$16)+1,IF(AND(YEAR(J$16+1)&lt;$D88,$D88&lt;YEAR(K$16)),_xlfn.DAYS(DATE($D88,12,31),DATE($D88,1,1))+1,0)),0))</f>
        <v>0</v>
      </c>
      <c r="L88" s="122" cm="1">
        <f t="array" ref="L88">IF(YEAR(L$16)=$D88, L$44-SUM(_xlfn._xlws.FILTER(L$63:L87,MOD(_xlfn.SEQUENCE(ROWS(L$63:L87)),5)=1)),ROUND(L$44/_xlfn.DAYS(L$16,K$16)*IF(YEAR(K$16+1)=$D88,_xlfn.DAYS(DATE($D88,12,31),K$16)+1,IF(AND(YEAR(K$16+1)&lt;$D88,$D88&lt;YEAR(L$16)),_xlfn.DAYS(DATE($D88,12,31),DATE($D88,1,1))+1,0)),0))</f>
        <v>0</v>
      </c>
      <c r="M88" s="122" cm="1">
        <f t="array" ref="M88">IF(YEAR(M$16)=$D88, M$44-SUM(_xlfn._xlws.FILTER(M$63:M87,MOD(_xlfn.SEQUENCE(ROWS(M$63:M87)),5)=1)),ROUND(M$44/_xlfn.DAYS(M$16,L$16)*IF(YEAR(L$16+1)=$D88,_xlfn.DAYS(DATE($D88,12,31),L$16)+1,IF(AND(YEAR(L$16+1)&lt;$D88,$D88&lt;YEAR(M$16)),_xlfn.DAYS(DATE($D88,12,31),DATE($D88,1,1))+1,0)),0))</f>
        <v>0</v>
      </c>
      <c r="N88" s="122" cm="1">
        <f t="array" ref="N88">IF(YEAR(N$16)=$D88, N$44-SUM(_xlfn._xlws.FILTER(N$63:N87,MOD(_xlfn.SEQUENCE(ROWS(N$63:N87)),5)=1)),ROUND(N$44/_xlfn.DAYS(N$16,M$16)*IF(YEAR(M$16+1)=$D88,_xlfn.DAYS(DATE($D88,12,31),M$16)+1,IF(AND(YEAR(M$16+1)&lt;$D88,$D88&lt;YEAR(N$16)),_xlfn.DAYS(DATE($D88,12,31),DATE($D88,1,1))+1,0)),0))</f>
        <v>0</v>
      </c>
      <c r="O88" s="122" cm="1">
        <f t="array" ref="O88">IF(YEAR(O$16)=$D88, O$44-SUM(_xlfn._xlws.FILTER(O$63:O87,MOD(_xlfn.SEQUENCE(ROWS(O$63:O87)),5)=1)),ROUND(O$44/_xlfn.DAYS(O$16,N$16)*IF(YEAR(N$16+1)=$D88,_xlfn.DAYS(DATE($D88,12,31),N$16)+1,IF(AND(YEAR(N$16+1)&lt;$D88,$D88&lt;YEAR(O$16)),_xlfn.DAYS(DATE($D88,12,31),DATE($D88,1,1))+1,0)),0))</f>
        <v>0</v>
      </c>
      <c r="P88" s="122" cm="1">
        <f t="array" ref="P88">IF(YEAR(P$16)=$D88, P$44-SUM(_xlfn._xlws.FILTER(P$63:P87,MOD(_xlfn.SEQUENCE(ROWS(P$63:P87)),5)=1)),ROUND(P$44/_xlfn.DAYS(P$16,O$16)*IF(YEAR(O$16+1)=$D88,_xlfn.DAYS(DATE($D88,12,31),O$16)+1,IF(AND(YEAR(O$16+1)&lt;$D88,$D88&lt;YEAR(P$16)),_xlfn.DAYS(DATE($D88,12,31),DATE($D88,1,1))+1,0)),0))</f>
        <v>0</v>
      </c>
      <c r="Q88" s="122" cm="1">
        <f t="array" ref="Q88">IF(YEAR(Q$16)=$D88, Q$44-SUM(_xlfn._xlws.FILTER(Q$63:Q87,MOD(_xlfn.SEQUENCE(ROWS(Q$63:Q87)),5)=1)),ROUND(Q$44/_xlfn.DAYS(Q$16,P$16)*IF(YEAR(P$16+1)=$D88,_xlfn.DAYS(DATE($D88,12,31),P$16)+1,IF(AND(YEAR(P$16+1)&lt;$D88,$D88&lt;YEAR(Q$16)),_xlfn.DAYS(DATE($D88,12,31),DATE($D88,1,1))+1,0)),0))</f>
        <v>0</v>
      </c>
      <c r="R88" s="122" cm="1">
        <f t="array" ref="R88">IF(YEAR(R$16)=$D88, R$44-SUM(_xlfn._xlws.FILTER(R$63:R87,MOD(_xlfn.SEQUENCE(ROWS(R$63:R87)),5)=1)),ROUND(R$44/_xlfn.DAYS(R$16,Q$16)*IF(YEAR(Q$16+1)=$D88,_xlfn.DAYS(DATE($D88,12,31),Q$16)+1,IF(AND(YEAR(Q$16+1)&lt;$D88,$D88&lt;YEAR(R$16)),_xlfn.DAYS(DATE($D88,12,31),DATE($D88,1,1))+1,0)),0))</f>
        <v>0</v>
      </c>
      <c r="S88" s="122" cm="1">
        <f t="array" ref="S88">IF(YEAR(S$16)=$D88, S$44-SUM(_xlfn._xlws.FILTER(S$63:S87,MOD(_xlfn.SEQUENCE(ROWS(S$63:S87)),5)=1)),ROUND(S$44/_xlfn.DAYS(S$16,R$16)*IF(YEAR(R$16+1)=$D88,_xlfn.DAYS(DATE($D88,12,31),R$16)+1,IF(AND(YEAR(R$16+1)&lt;$D88,$D88&lt;YEAR(S$16)),_xlfn.DAYS(DATE($D88,12,31),DATE($D88,1,1))+1,0)),0))</f>
        <v>0</v>
      </c>
      <c r="T88" s="122" cm="1">
        <f t="array" ref="T88">IF(YEAR(T$16)=$D88, T$44-SUM(_xlfn._xlws.FILTER(T$63:T87,MOD(_xlfn.SEQUENCE(ROWS(T$63:T87)),5)=1)),ROUND(T$44/_xlfn.DAYS(T$16,S$16)*IF(YEAR(S$16+1)=$D88,_xlfn.DAYS(DATE($D88,12,31),S$16)+1,IF(AND(YEAR(S$16+1)&lt;$D88,$D88&lt;YEAR(T$16)),_xlfn.DAYS(DATE($D88,12,31),DATE($D88,1,1))+1,0)),0))</f>
        <v>0</v>
      </c>
      <c r="U88" s="122" cm="1">
        <f t="array" ref="U88">IF(YEAR(U$16)=$D88, U$44-SUM(_xlfn._xlws.FILTER(U$63:U87,MOD(_xlfn.SEQUENCE(ROWS(U$63:U87)),5)=1)),ROUND(U$44/_xlfn.DAYS(U$16,T$16)*IF(YEAR(T$16+1)=$D88,_xlfn.DAYS(DATE($D88,12,31),T$16)+1,IF(AND(YEAR(T$16+1)&lt;$D88,$D88&lt;YEAR(U$16)),_xlfn.DAYS(DATE($D88,12,31),DATE($D88,1,1))+1,0)),0))</f>
        <v>0</v>
      </c>
      <c r="V88" s="122" cm="1">
        <f t="array" ref="V88">IF(YEAR(V$16)=$D88, V$44-SUM(_xlfn._xlws.FILTER(V$63:V87,MOD(_xlfn.SEQUENCE(ROWS(V$63:V87)),5)=1)),ROUND(V$44/_xlfn.DAYS(V$16,U$16)*IF(YEAR(U$16+1)=$D88,_xlfn.DAYS(DATE($D88,12,31),U$16)+1,IF(AND(YEAR(U$16+1)&lt;$D88,$D88&lt;YEAR(V$16)),_xlfn.DAYS(DATE($D88,12,31),DATE($D88,1,1))+1,0)),0))</f>
        <v>0</v>
      </c>
      <c r="W88" s="122" cm="1">
        <f t="array" ref="W88">IF(YEAR(W$16)=$D88, W$44-SUM(_xlfn._xlws.FILTER(W$63:W87,MOD(_xlfn.SEQUENCE(ROWS(W$63:W87)),5)=1)),ROUND(W$44/_xlfn.DAYS(W$16,V$16)*IF(YEAR(V$16+1)=$D88,_xlfn.DAYS(DATE($D88,12,31),V$16)+1,IF(AND(YEAR(V$16+1)&lt;$D88,$D88&lt;YEAR(W$16)),_xlfn.DAYS(DATE($D88,12,31),DATE($D88,1,1))+1,0)),0))</f>
        <v>0</v>
      </c>
      <c r="X88" s="122" cm="1">
        <f t="array" ref="X88">IF(YEAR(X$16)=$D88, X$44-SUM(_xlfn._xlws.FILTER(X$63:X87,MOD(_xlfn.SEQUENCE(ROWS(X$63:X87)),5)=1)),ROUND(X$44/_xlfn.DAYS(X$16,W$16)*IF(YEAR(W$16+1)=$D88,_xlfn.DAYS(DATE($D88,12,31),W$16)+1,IF(AND(YEAR(W$16+1)&lt;$D88,$D88&lt;YEAR(X$16)),_xlfn.DAYS(DATE($D88,12,31),DATE($D88,1,1))+1,0)),0))</f>
        <v>0</v>
      </c>
    </row>
    <row r="89" spans="1:24" ht="17" hidden="1" outlineLevel="1" x14ac:dyDescent="0.25">
      <c r="A89" s="5">
        <v>28</v>
      </c>
      <c r="B89" s="129" t="s">
        <v>164</v>
      </c>
      <c r="C89" s="120" t="s">
        <v>165</v>
      </c>
      <c r="D89" s="121">
        <f t="shared" si="41"/>
        <v>2025</v>
      </c>
      <c r="E89" s="122" cm="1">
        <f t="array" ref="E89">IF(YEAR(E$16)=$D89, E$46-SUM(_xlfn._xlws.FILTER(E$63:E88,MOD(_xlfn.SEQUENCE(ROWS(E$63:E88)),5)=2)),ROUND(E$46/_xlfn.DAYS(E$16,D$16)*IF(YEAR(D$16+1)=$D89,_xlfn.DAYS(DATE($D89,12,31),D$16)+1,IF(AND(YEAR(D$16+1)&lt;$D89,$D89&lt;YEAR(E$16)),_xlfn.DAYS(DATE($D89,12,31),DATE($D89,1,1))+1,0)),0))</f>
        <v>0</v>
      </c>
      <c r="F89" s="122" cm="1">
        <f t="array" ref="F89">IF(YEAR(F$16)=$D89, F$46-SUM(_xlfn._xlws.FILTER(F$63:F88,MOD(_xlfn.SEQUENCE(ROWS(F$63:F88)),5)=2)),ROUND(F$46/_xlfn.DAYS(F$16,E$16)*IF(YEAR(E$16+1)=$D89,_xlfn.DAYS(DATE($D89,12,31),E$16)+1,IF(AND(YEAR(E$16+1)&lt;$D89,$D89&lt;YEAR(F$16)),_xlfn.DAYS(DATE($D89,12,31),DATE($D89,1,1))+1,0)),0))</f>
        <v>0</v>
      </c>
      <c r="G89" s="122" cm="1">
        <f t="array" ref="G89">IF(YEAR(G$16)=$D89, G$46-SUM(_xlfn._xlws.FILTER(G$63:G88,MOD(_xlfn.SEQUENCE(ROWS(G$63:G88)),5)=2)),ROUND(G$46/_xlfn.DAYS(G$16,F$16)*IF(YEAR(F$16+1)=$D89,_xlfn.DAYS(DATE($D89,12,31),F$16)+1,IF(AND(YEAR(F$16+1)&lt;$D89,$D89&lt;YEAR(G$16)),_xlfn.DAYS(DATE($D89,12,31),DATE($D89,1,1))+1,0)),0))</f>
        <v>0</v>
      </c>
      <c r="H89" s="122" cm="1">
        <f t="array" ref="H89">IF(YEAR(H$16)=$D89, H$46-SUM(_xlfn._xlws.FILTER(H$63:H88,MOD(_xlfn.SEQUENCE(ROWS(H$63:H88)),5)=2)),ROUND(H$46/_xlfn.DAYS(H$16,G$16)*IF(YEAR(G$16+1)=$D89,_xlfn.DAYS(DATE($D89,12,31),G$16)+1,IF(AND(YEAR(G$16+1)&lt;$D89,$D89&lt;YEAR(H$16)),_xlfn.DAYS(DATE($D89,12,31),DATE($D89,1,1))+1,0)),0))</f>
        <v>0</v>
      </c>
      <c r="I89" s="122" cm="1">
        <f t="array" ref="I89">IF(YEAR(I$16)=$D89, I$46-SUM(_xlfn._xlws.FILTER(I$63:I88,MOD(_xlfn.SEQUENCE(ROWS(I$63:I88)),5)=2)),ROUND(I$46/_xlfn.DAYS(I$16,H$16)*IF(YEAR(H$16+1)=$D89,_xlfn.DAYS(DATE($D89,12,31),H$16)+1,IF(AND(YEAR(H$16+1)&lt;$D89,$D89&lt;YEAR(I$16)),_xlfn.DAYS(DATE($D89,12,31),DATE($D89,1,1))+1,0)),0))</f>
        <v>2766</v>
      </c>
      <c r="J89" s="122" cm="1">
        <f t="array" ref="J89">IF(YEAR(J$16)=$D89, J$46-SUM(_xlfn._xlws.FILTER(J$63:J88,MOD(_xlfn.SEQUENCE(ROWS(J$63:J88)),5)=2)),ROUND(J$46/_xlfn.DAYS(J$16,I$16)*IF(YEAR(I$16+1)=$D89,_xlfn.DAYS(DATE($D89,12,31),I$16)+1,IF(AND(YEAR(I$16+1)&lt;$D89,$D89&lt;YEAR(J$16)),_xlfn.DAYS(DATE($D89,12,31),DATE($D89,1,1))+1,0)),0))</f>
        <v>857</v>
      </c>
      <c r="K89" s="122" cm="1">
        <f t="array" ref="K89">IF(YEAR(K$16)=$D89, K$46-SUM(_xlfn._xlws.FILTER(K$63:K88,MOD(_xlfn.SEQUENCE(ROWS(K$63:K88)),5)=2)),ROUND(K$46/_xlfn.DAYS(K$16,J$16)*IF(YEAR(J$16+1)=$D89,_xlfn.DAYS(DATE($D89,12,31),J$16)+1,IF(AND(YEAR(J$16+1)&lt;$D89,$D89&lt;YEAR(K$16)),_xlfn.DAYS(DATE($D89,12,31),DATE($D89,1,1))+1,0)),0))</f>
        <v>0</v>
      </c>
      <c r="L89" s="122" cm="1">
        <f t="array" ref="L89">IF(YEAR(L$16)=$D89, L$46-SUM(_xlfn._xlws.FILTER(L$63:L88,MOD(_xlfn.SEQUENCE(ROWS(L$63:L88)),5)=2)),ROUND(L$46/_xlfn.DAYS(L$16,K$16)*IF(YEAR(K$16+1)=$D89,_xlfn.DAYS(DATE($D89,12,31),K$16)+1,IF(AND(YEAR(K$16+1)&lt;$D89,$D89&lt;YEAR(L$16)),_xlfn.DAYS(DATE($D89,12,31),DATE($D89,1,1))+1,0)),0))</f>
        <v>0</v>
      </c>
      <c r="M89" s="122" cm="1">
        <f t="array" ref="M89">IF(YEAR(M$16)=$D89, M$46-SUM(_xlfn._xlws.FILTER(M$63:M88,MOD(_xlfn.SEQUENCE(ROWS(M$63:M88)),5)=2)),ROUND(M$46/_xlfn.DAYS(M$16,L$16)*IF(YEAR(L$16+1)=$D89,_xlfn.DAYS(DATE($D89,12,31),L$16)+1,IF(AND(YEAR(L$16+1)&lt;$D89,$D89&lt;YEAR(M$16)),_xlfn.DAYS(DATE($D89,12,31),DATE($D89,1,1))+1,0)),0))</f>
        <v>0</v>
      </c>
      <c r="N89" s="122" cm="1">
        <f t="array" ref="N89">IF(YEAR(N$16)=$D89, N$46-SUM(_xlfn._xlws.FILTER(N$63:N88,MOD(_xlfn.SEQUENCE(ROWS(N$63:N88)),5)=2)),ROUND(N$46/_xlfn.DAYS(N$16,M$16)*IF(YEAR(M$16+1)=$D89,_xlfn.DAYS(DATE($D89,12,31),M$16)+1,IF(AND(YEAR(M$16+1)&lt;$D89,$D89&lt;YEAR(N$16)),_xlfn.DAYS(DATE($D89,12,31),DATE($D89,1,1))+1,0)),0))</f>
        <v>0</v>
      </c>
      <c r="O89" s="122" cm="1">
        <f t="array" ref="O89">IF(YEAR(O$16)=$D89, O$46-SUM(_xlfn._xlws.FILTER(O$63:O88,MOD(_xlfn.SEQUENCE(ROWS(O$63:O88)),5)=2)),ROUND(O$46/_xlfn.DAYS(O$16,N$16)*IF(YEAR(N$16+1)=$D89,_xlfn.DAYS(DATE($D89,12,31),N$16)+1,IF(AND(YEAR(N$16+1)&lt;$D89,$D89&lt;YEAR(O$16)),_xlfn.DAYS(DATE($D89,12,31),DATE($D89,1,1))+1,0)),0))</f>
        <v>0</v>
      </c>
      <c r="P89" s="122" cm="1">
        <f t="array" ref="P89">IF(YEAR(P$16)=$D89, P$46-SUM(_xlfn._xlws.FILTER(P$63:P88,MOD(_xlfn.SEQUENCE(ROWS(P$63:P88)),5)=2)),ROUND(P$46/_xlfn.DAYS(P$16,O$16)*IF(YEAR(O$16+1)=$D89,_xlfn.DAYS(DATE($D89,12,31),O$16)+1,IF(AND(YEAR(O$16+1)&lt;$D89,$D89&lt;YEAR(P$16)),_xlfn.DAYS(DATE($D89,12,31),DATE($D89,1,1))+1,0)),0))</f>
        <v>0</v>
      </c>
      <c r="Q89" s="122" cm="1">
        <f t="array" ref="Q89">IF(YEAR(Q$16)=$D89, Q$46-SUM(_xlfn._xlws.FILTER(Q$63:Q88,MOD(_xlfn.SEQUENCE(ROWS(Q$63:Q88)),5)=2)),ROUND(Q$46/_xlfn.DAYS(Q$16,P$16)*IF(YEAR(P$16+1)=$D89,_xlfn.DAYS(DATE($D89,12,31),P$16)+1,IF(AND(YEAR(P$16+1)&lt;$D89,$D89&lt;YEAR(Q$16)),_xlfn.DAYS(DATE($D89,12,31),DATE($D89,1,1))+1,0)),0))</f>
        <v>0</v>
      </c>
      <c r="R89" s="122" cm="1">
        <f t="array" ref="R89">IF(YEAR(R$16)=$D89, R$46-SUM(_xlfn._xlws.FILTER(R$63:R88,MOD(_xlfn.SEQUENCE(ROWS(R$63:R88)),5)=2)),ROUND(R$46/_xlfn.DAYS(R$16,Q$16)*IF(YEAR(Q$16+1)=$D89,_xlfn.DAYS(DATE($D89,12,31),Q$16)+1,IF(AND(YEAR(Q$16+1)&lt;$D89,$D89&lt;YEAR(R$16)),_xlfn.DAYS(DATE($D89,12,31),DATE($D89,1,1))+1,0)),0))</f>
        <v>0</v>
      </c>
      <c r="S89" s="122" cm="1">
        <f t="array" ref="S89">IF(YEAR(S$16)=$D89, S$46-SUM(_xlfn._xlws.FILTER(S$63:S88,MOD(_xlfn.SEQUENCE(ROWS(S$63:S88)),5)=2)),ROUND(S$46/_xlfn.DAYS(S$16,R$16)*IF(YEAR(R$16+1)=$D89,_xlfn.DAYS(DATE($D89,12,31),R$16)+1,IF(AND(YEAR(R$16+1)&lt;$D89,$D89&lt;YEAR(S$16)),_xlfn.DAYS(DATE($D89,12,31),DATE($D89,1,1))+1,0)),0))</f>
        <v>0</v>
      </c>
      <c r="T89" s="122" cm="1">
        <f t="array" ref="T89">IF(YEAR(T$16)=$D89, T$46-SUM(_xlfn._xlws.FILTER(T$63:T88,MOD(_xlfn.SEQUENCE(ROWS(T$63:T88)),5)=2)),ROUND(T$46/_xlfn.DAYS(T$16,S$16)*IF(YEAR(S$16+1)=$D89,_xlfn.DAYS(DATE($D89,12,31),S$16)+1,IF(AND(YEAR(S$16+1)&lt;$D89,$D89&lt;YEAR(T$16)),_xlfn.DAYS(DATE($D89,12,31),DATE($D89,1,1))+1,0)),0))</f>
        <v>0</v>
      </c>
      <c r="U89" s="122" cm="1">
        <f t="array" ref="U89">IF(YEAR(U$16)=$D89, U$46-SUM(_xlfn._xlws.FILTER(U$63:U88,MOD(_xlfn.SEQUENCE(ROWS(U$63:U88)),5)=2)),ROUND(U$46/_xlfn.DAYS(U$16,T$16)*IF(YEAR(T$16+1)=$D89,_xlfn.DAYS(DATE($D89,12,31),T$16)+1,IF(AND(YEAR(T$16+1)&lt;$D89,$D89&lt;YEAR(U$16)),_xlfn.DAYS(DATE($D89,12,31),DATE($D89,1,1))+1,0)),0))</f>
        <v>0</v>
      </c>
      <c r="V89" s="122" cm="1">
        <f t="array" ref="V89">IF(YEAR(V$16)=$D89, V$46-SUM(_xlfn._xlws.FILTER(V$63:V88,MOD(_xlfn.SEQUENCE(ROWS(V$63:V88)),5)=2)),ROUND(V$46/_xlfn.DAYS(V$16,U$16)*IF(YEAR(U$16+1)=$D89,_xlfn.DAYS(DATE($D89,12,31),U$16)+1,IF(AND(YEAR(U$16+1)&lt;$D89,$D89&lt;YEAR(V$16)),_xlfn.DAYS(DATE($D89,12,31),DATE($D89,1,1))+1,0)),0))</f>
        <v>0</v>
      </c>
      <c r="W89" s="122" cm="1">
        <f t="array" ref="W89">IF(YEAR(W$16)=$D89, W$46-SUM(_xlfn._xlws.FILTER(W$63:W88,MOD(_xlfn.SEQUENCE(ROWS(W$63:W88)),5)=2)),ROUND(W$46/_xlfn.DAYS(W$16,V$16)*IF(YEAR(V$16+1)=$D89,_xlfn.DAYS(DATE($D89,12,31),V$16)+1,IF(AND(YEAR(V$16+1)&lt;$D89,$D89&lt;YEAR(W$16)),_xlfn.DAYS(DATE($D89,12,31),DATE($D89,1,1))+1,0)),0))</f>
        <v>0</v>
      </c>
      <c r="X89" s="122" cm="1">
        <f t="array" ref="X89">IF(YEAR(X$16)=$D89, X$46-SUM(_xlfn._xlws.FILTER(X$63:X88,MOD(_xlfn.SEQUENCE(ROWS(X$63:X88)),5)=2)),ROUND(X$46/_xlfn.DAYS(X$16,W$16)*IF(YEAR(W$16+1)=$D89,_xlfn.DAYS(DATE($D89,12,31),W$16)+1,IF(AND(YEAR(W$16+1)&lt;$D89,$D89&lt;YEAR(X$16)),_xlfn.DAYS(DATE($D89,12,31),DATE($D89,1,1))+1,0)),0))</f>
        <v>0</v>
      </c>
    </row>
    <row r="90" spans="1:24" ht="17" hidden="1" outlineLevel="1" x14ac:dyDescent="0.25">
      <c r="A90" s="5">
        <v>29</v>
      </c>
      <c r="B90" s="129" t="s">
        <v>166</v>
      </c>
      <c r="C90" s="120" t="s">
        <v>167</v>
      </c>
      <c r="D90" s="121">
        <f t="shared" si="41"/>
        <v>2025</v>
      </c>
      <c r="E90" s="123">
        <f>E88-E89</f>
        <v>0</v>
      </c>
      <c r="F90" s="123">
        <f t="shared" ref="F90:X90" si="46">F88-F89</f>
        <v>0</v>
      </c>
      <c r="G90" s="123">
        <f t="shared" si="46"/>
        <v>0</v>
      </c>
      <c r="H90" s="123">
        <f t="shared" si="46"/>
        <v>0</v>
      </c>
      <c r="I90" s="123">
        <f t="shared" si="46"/>
        <v>15670</v>
      </c>
      <c r="J90" s="123">
        <f t="shared" si="46"/>
        <v>4859</v>
      </c>
      <c r="K90" s="123">
        <f t="shared" si="46"/>
        <v>0</v>
      </c>
      <c r="L90" s="123">
        <f t="shared" si="46"/>
        <v>0</v>
      </c>
      <c r="M90" s="123">
        <f t="shared" si="46"/>
        <v>0</v>
      </c>
      <c r="N90" s="123">
        <f t="shared" si="46"/>
        <v>0</v>
      </c>
      <c r="O90" s="123">
        <f t="shared" si="46"/>
        <v>0</v>
      </c>
      <c r="P90" s="123">
        <f t="shared" si="46"/>
        <v>0</v>
      </c>
      <c r="Q90" s="123">
        <f t="shared" si="46"/>
        <v>0</v>
      </c>
      <c r="R90" s="123">
        <f t="shared" si="46"/>
        <v>0</v>
      </c>
      <c r="S90" s="123">
        <f t="shared" si="46"/>
        <v>0</v>
      </c>
      <c r="T90" s="123">
        <f t="shared" si="46"/>
        <v>0</v>
      </c>
      <c r="U90" s="123">
        <f t="shared" si="46"/>
        <v>0</v>
      </c>
      <c r="V90" s="123">
        <f t="shared" si="46"/>
        <v>0</v>
      </c>
      <c r="W90" s="123">
        <f t="shared" si="46"/>
        <v>0</v>
      </c>
      <c r="X90" s="123">
        <f t="shared" si="46"/>
        <v>0</v>
      </c>
    </row>
    <row r="91" spans="1:24" ht="17" hidden="1" outlineLevel="1" x14ac:dyDescent="0.25">
      <c r="A91" s="5">
        <v>31</v>
      </c>
      <c r="B91" s="129" t="s">
        <v>168</v>
      </c>
      <c r="C91" s="120" t="s">
        <v>169</v>
      </c>
      <c r="D91" s="121">
        <f t="shared" si="41"/>
        <v>2025</v>
      </c>
      <c r="E91" s="122" cm="1">
        <f t="array" ref="E91">IF(YEAR(E$16)=$D91, E$59-SUM(_xlfn._xlws.FILTER(E$63:E90,MOD(_xlfn.SEQUENCE(ROWS(E$63:E90)),5)=4)),ROUND(E$59/_xlfn.DAYS(E$16,D$16)*IF(YEAR(D$16+1)=$D91,_xlfn.DAYS(DATE($D91,12,31),D$16)+1,IF(AND(YEAR(D$16+1)&lt;$D91,$D91&lt;YEAR(E$16)),_xlfn.DAYS(DATE($D91,12,31),DATE($D91,1,1))+1,0)),0))</f>
        <v>0</v>
      </c>
      <c r="F91" s="122" cm="1">
        <f t="array" ref="F91">IF(YEAR(F$16)=$D91, F$59-SUM(_xlfn._xlws.FILTER(F$63:F90,MOD(_xlfn.SEQUENCE(ROWS(F$63:F90)),5)=4)),ROUND(F$59/_xlfn.DAYS(F$16,E$16)*IF(YEAR(E$16+1)=$D91,_xlfn.DAYS(DATE($D91,12,31),E$16)+1,IF(AND(YEAR(E$16+1)&lt;$D91,$D91&lt;YEAR(F$16)),_xlfn.DAYS(DATE($D91,12,31),DATE($D91,1,1))+1,0)),0))</f>
        <v>0</v>
      </c>
      <c r="G91" s="122" cm="1">
        <f t="array" ref="G91">IF(YEAR(G$16)=$D91, G$59-SUM(_xlfn._xlws.FILTER(G$63:G90,MOD(_xlfn.SEQUENCE(ROWS(G$63:G90)),5)=4)),ROUND(G$59/_xlfn.DAYS(G$16,F$16)*IF(YEAR(F$16+1)=$D91,_xlfn.DAYS(DATE($D91,12,31),F$16)+1,IF(AND(YEAR(F$16+1)&lt;$D91,$D91&lt;YEAR(G$16)),_xlfn.DAYS(DATE($D91,12,31),DATE($D91,1,1))+1,0)),0))</f>
        <v>0</v>
      </c>
      <c r="H91" s="122" cm="1">
        <f t="array" ref="H91">IF(YEAR(H$16)=$D91, H$59-SUM(_xlfn._xlws.FILTER(H$63:H90,MOD(_xlfn.SEQUENCE(ROWS(H$63:H90)),5)=4)),ROUND(H$59/_xlfn.DAYS(H$16,G$16)*IF(YEAR(G$16+1)=$D91,_xlfn.DAYS(DATE($D91,12,31),G$16)+1,IF(AND(YEAR(G$16+1)&lt;$D91,$D91&lt;YEAR(H$16)),_xlfn.DAYS(DATE($D91,12,31),DATE($D91,1,1))+1,0)),0))</f>
        <v>0</v>
      </c>
      <c r="I91" s="122" cm="1">
        <f t="array" ref="I91">IF(YEAR(I$16)=$D91, I$59-SUM(_xlfn._xlws.FILTER(I$63:I90,MOD(_xlfn.SEQUENCE(ROWS(I$63:I90)),5)=4)),ROUND(I$59/_xlfn.DAYS(I$16,H$16)*IF(YEAR(H$16+1)=$D91,_xlfn.DAYS(DATE($D91,12,31),H$16)+1,IF(AND(YEAR(H$16+1)&lt;$D91,$D91&lt;YEAR(I$16)),_xlfn.DAYS(DATE($D91,12,31),DATE($D91,1,1))+1,0)),0))</f>
        <v>17523</v>
      </c>
      <c r="J91" s="122" cm="1">
        <f t="array" ref="J91">IF(YEAR(J$16)=$D91, J$59-SUM(_xlfn._xlws.FILTER(J$63:J90,MOD(_xlfn.SEQUENCE(ROWS(J$63:J90)),5)=4)),ROUND(J$59/_xlfn.DAYS(J$16,I$16)*IF(YEAR(I$16+1)=$D91,_xlfn.DAYS(DATE($D91,12,31),I$16)+1,IF(AND(YEAR(I$16+1)&lt;$D91,$D91&lt;YEAR(J$16)),_xlfn.DAYS(DATE($D91,12,31),DATE($D91,1,1))+1,0)),0))</f>
        <v>5716</v>
      </c>
      <c r="K91" s="122" cm="1">
        <f t="array" ref="K91">IF(YEAR(K$16)=$D91, K$59-SUM(_xlfn._xlws.FILTER(K$63:K90,MOD(_xlfn.SEQUENCE(ROWS(K$63:K90)),5)=4)),ROUND(K$59/_xlfn.DAYS(K$16,J$16)*IF(YEAR(J$16+1)=$D91,_xlfn.DAYS(DATE($D91,12,31),J$16)+1,IF(AND(YEAR(J$16+1)&lt;$D91,$D91&lt;YEAR(K$16)),_xlfn.DAYS(DATE($D91,12,31),DATE($D91,1,1))+1,0)),0))</f>
        <v>0</v>
      </c>
      <c r="L91" s="122" cm="1">
        <f t="array" ref="L91">IF(YEAR(L$16)=$D91, L$59-SUM(_xlfn._xlws.FILTER(L$63:L90,MOD(_xlfn.SEQUENCE(ROWS(L$63:L90)),5)=4)),ROUND(L$59/_xlfn.DAYS(L$16,K$16)*IF(YEAR(K$16+1)=$D91,_xlfn.DAYS(DATE($D91,12,31),K$16)+1,IF(AND(YEAR(K$16+1)&lt;$D91,$D91&lt;YEAR(L$16)),_xlfn.DAYS(DATE($D91,12,31),DATE($D91,1,1))+1,0)),0))</f>
        <v>0</v>
      </c>
      <c r="M91" s="122" cm="1">
        <f t="array" ref="M91">IF(YEAR(M$16)=$D91, M$59-SUM(_xlfn._xlws.FILTER(M$63:M90,MOD(_xlfn.SEQUENCE(ROWS(M$63:M90)),5)=4)),ROUND(M$59/_xlfn.DAYS(M$16,L$16)*IF(YEAR(L$16+1)=$D91,_xlfn.DAYS(DATE($D91,12,31),L$16)+1,IF(AND(YEAR(L$16+1)&lt;$D91,$D91&lt;YEAR(M$16)),_xlfn.DAYS(DATE($D91,12,31),DATE($D91,1,1))+1,0)),0))</f>
        <v>0</v>
      </c>
      <c r="N91" s="122" cm="1">
        <f t="array" ref="N91">IF(YEAR(N$16)=$D91, N$59-SUM(_xlfn._xlws.FILTER(N$63:N90,MOD(_xlfn.SEQUENCE(ROWS(N$63:N90)),5)=4)),ROUND(N$59/_xlfn.DAYS(N$16,M$16)*IF(YEAR(M$16+1)=$D91,_xlfn.DAYS(DATE($D91,12,31),M$16)+1,IF(AND(YEAR(M$16+1)&lt;$D91,$D91&lt;YEAR(N$16)),_xlfn.DAYS(DATE($D91,12,31),DATE($D91,1,1))+1,0)),0))</f>
        <v>0</v>
      </c>
      <c r="O91" s="122" cm="1">
        <f t="array" ref="O91">IF(YEAR(O$16)=$D91, O$59-SUM(_xlfn._xlws.FILTER(O$63:O90,MOD(_xlfn.SEQUENCE(ROWS(O$63:O90)),5)=4)),ROUND(O$59/_xlfn.DAYS(O$16,N$16)*IF(YEAR(N$16+1)=$D91,_xlfn.DAYS(DATE($D91,12,31),N$16)+1,IF(AND(YEAR(N$16+1)&lt;$D91,$D91&lt;YEAR(O$16)),_xlfn.DAYS(DATE($D91,12,31),DATE($D91,1,1))+1,0)),0))</f>
        <v>0</v>
      </c>
      <c r="P91" s="122" cm="1">
        <f t="array" ref="P91">IF(YEAR(P$16)=$D91, P$59-SUM(_xlfn._xlws.FILTER(P$63:P90,MOD(_xlfn.SEQUENCE(ROWS(P$63:P90)),5)=4)),ROUND(P$59/_xlfn.DAYS(P$16,O$16)*IF(YEAR(O$16+1)=$D91,_xlfn.DAYS(DATE($D91,12,31),O$16)+1,IF(AND(YEAR(O$16+1)&lt;$D91,$D91&lt;YEAR(P$16)),_xlfn.DAYS(DATE($D91,12,31),DATE($D91,1,1))+1,0)),0))</f>
        <v>0</v>
      </c>
      <c r="Q91" s="122" cm="1">
        <f t="array" ref="Q91">IF(YEAR(Q$16)=$D91, Q$59-SUM(_xlfn._xlws.FILTER(Q$63:Q90,MOD(_xlfn.SEQUENCE(ROWS(Q$63:Q90)),5)=4)),ROUND(Q$59/_xlfn.DAYS(Q$16,P$16)*IF(YEAR(P$16+1)=$D91,_xlfn.DAYS(DATE($D91,12,31),P$16)+1,IF(AND(YEAR(P$16+1)&lt;$D91,$D91&lt;YEAR(Q$16)),_xlfn.DAYS(DATE($D91,12,31),DATE($D91,1,1))+1,0)),0))</f>
        <v>0</v>
      </c>
      <c r="R91" s="122" cm="1">
        <f t="array" ref="R91">IF(YEAR(R$16)=$D91, R$59-SUM(_xlfn._xlws.FILTER(R$63:R90,MOD(_xlfn.SEQUENCE(ROWS(R$63:R90)),5)=4)),ROUND(R$59/_xlfn.DAYS(R$16,Q$16)*IF(YEAR(Q$16+1)=$D91,_xlfn.DAYS(DATE($D91,12,31),Q$16)+1,IF(AND(YEAR(Q$16+1)&lt;$D91,$D91&lt;YEAR(R$16)),_xlfn.DAYS(DATE($D91,12,31),DATE($D91,1,1))+1,0)),0))</f>
        <v>0</v>
      </c>
      <c r="S91" s="122" cm="1">
        <f t="array" ref="S91">IF(YEAR(S$16)=$D91, S$59-SUM(_xlfn._xlws.FILTER(S$63:S90,MOD(_xlfn.SEQUENCE(ROWS(S$63:S90)),5)=4)),ROUND(S$59/_xlfn.DAYS(S$16,R$16)*IF(YEAR(R$16+1)=$D91,_xlfn.DAYS(DATE($D91,12,31),R$16)+1,IF(AND(YEAR(R$16+1)&lt;$D91,$D91&lt;YEAR(S$16)),_xlfn.DAYS(DATE($D91,12,31),DATE($D91,1,1))+1,0)),0))</f>
        <v>0</v>
      </c>
      <c r="T91" s="122" cm="1">
        <f t="array" ref="T91">IF(YEAR(T$16)=$D91, T$59-SUM(_xlfn._xlws.FILTER(T$63:T90,MOD(_xlfn.SEQUENCE(ROWS(T$63:T90)),5)=4)),ROUND(T$59/_xlfn.DAYS(T$16,S$16)*IF(YEAR(S$16+1)=$D91,_xlfn.DAYS(DATE($D91,12,31),S$16)+1,IF(AND(YEAR(S$16+1)&lt;$D91,$D91&lt;YEAR(T$16)),_xlfn.DAYS(DATE($D91,12,31),DATE($D91,1,1))+1,0)),0))</f>
        <v>0</v>
      </c>
      <c r="U91" s="122" cm="1">
        <f t="array" ref="U91">IF(YEAR(U$16)=$D91, U$59-SUM(_xlfn._xlws.FILTER(U$63:U90,MOD(_xlfn.SEQUENCE(ROWS(U$63:U90)),5)=4)),ROUND(U$59/_xlfn.DAYS(U$16,T$16)*IF(YEAR(T$16+1)=$D91,_xlfn.DAYS(DATE($D91,12,31),T$16)+1,IF(AND(YEAR(T$16+1)&lt;$D91,$D91&lt;YEAR(U$16)),_xlfn.DAYS(DATE($D91,12,31),DATE($D91,1,1))+1,0)),0))</f>
        <v>0</v>
      </c>
      <c r="V91" s="122" cm="1">
        <f t="array" ref="V91">IF(YEAR(V$16)=$D91, V$59-SUM(_xlfn._xlws.FILTER(V$63:V90,MOD(_xlfn.SEQUENCE(ROWS(V$63:V90)),5)=4)),ROUND(V$59/_xlfn.DAYS(V$16,U$16)*IF(YEAR(U$16+1)=$D91,_xlfn.DAYS(DATE($D91,12,31),U$16)+1,IF(AND(YEAR(U$16+1)&lt;$D91,$D91&lt;YEAR(V$16)),_xlfn.DAYS(DATE($D91,12,31),DATE($D91,1,1))+1,0)),0))</f>
        <v>0</v>
      </c>
      <c r="W91" s="122" cm="1">
        <f t="array" ref="W91">IF(YEAR(W$16)=$D91, W$59-SUM(_xlfn._xlws.FILTER(W$63:W90,MOD(_xlfn.SEQUENCE(ROWS(W$63:W90)),5)=4)),ROUND(W$59/_xlfn.DAYS(W$16,V$16)*IF(YEAR(V$16+1)=$D91,_xlfn.DAYS(DATE($D91,12,31),V$16)+1,IF(AND(YEAR(V$16+1)&lt;$D91,$D91&lt;YEAR(W$16)),_xlfn.DAYS(DATE($D91,12,31),DATE($D91,1,1))+1,0)),0))</f>
        <v>0</v>
      </c>
      <c r="X91" s="122" cm="1">
        <f t="array" ref="X91">IF(YEAR(X$16)=$D91, X$59-SUM(_xlfn._xlws.FILTER(X$63:X90,MOD(_xlfn.SEQUENCE(ROWS(X$63:X90)),5)=4)),ROUND(X$59/_xlfn.DAYS(X$16,W$16)*IF(YEAR(W$16+1)=$D91,_xlfn.DAYS(DATE($D91,12,31),W$16)+1,IF(AND(YEAR(W$16+1)&lt;$D91,$D91&lt;YEAR(X$16)),_xlfn.DAYS(DATE($D91,12,31),DATE($D91,1,1))+1,0)),0))</f>
        <v>0</v>
      </c>
    </row>
    <row r="92" spans="1:24" ht="17" hidden="1" outlineLevel="1" x14ac:dyDescent="0.25">
      <c r="A92" s="5">
        <v>33</v>
      </c>
      <c r="B92" s="129" t="s">
        <v>170</v>
      </c>
      <c r="C92" s="124" t="s">
        <v>171</v>
      </c>
      <c r="D92" s="125">
        <f t="shared" si="41"/>
        <v>2025</v>
      </c>
      <c r="E92" s="126">
        <f>E88-E91</f>
        <v>0</v>
      </c>
      <c r="F92" s="126">
        <f t="shared" ref="F92:X92" si="47">F88-F91</f>
        <v>0</v>
      </c>
      <c r="G92" s="126">
        <f t="shared" si="47"/>
        <v>0</v>
      </c>
      <c r="H92" s="126">
        <f t="shared" si="47"/>
        <v>0</v>
      </c>
      <c r="I92" s="126">
        <f t="shared" si="47"/>
        <v>913</v>
      </c>
      <c r="J92" s="126">
        <f t="shared" si="47"/>
        <v>0</v>
      </c>
      <c r="K92" s="126">
        <f t="shared" si="47"/>
        <v>0</v>
      </c>
      <c r="L92" s="126">
        <f t="shared" si="47"/>
        <v>0</v>
      </c>
      <c r="M92" s="126">
        <f t="shared" si="47"/>
        <v>0</v>
      </c>
      <c r="N92" s="126">
        <f t="shared" si="47"/>
        <v>0</v>
      </c>
      <c r="O92" s="126">
        <f t="shared" si="47"/>
        <v>0</v>
      </c>
      <c r="P92" s="126">
        <f t="shared" si="47"/>
        <v>0</v>
      </c>
      <c r="Q92" s="126">
        <f t="shared" si="47"/>
        <v>0</v>
      </c>
      <c r="R92" s="126">
        <f t="shared" si="47"/>
        <v>0</v>
      </c>
      <c r="S92" s="126">
        <f t="shared" si="47"/>
        <v>0</v>
      </c>
      <c r="T92" s="126">
        <f t="shared" si="47"/>
        <v>0</v>
      </c>
      <c r="U92" s="126">
        <f t="shared" si="47"/>
        <v>0</v>
      </c>
      <c r="V92" s="126">
        <f t="shared" si="47"/>
        <v>0</v>
      </c>
      <c r="W92" s="126">
        <f t="shared" si="47"/>
        <v>0</v>
      </c>
      <c r="X92" s="126">
        <f t="shared" si="47"/>
        <v>0</v>
      </c>
    </row>
    <row r="93" spans="1:24" ht="17" hidden="1" outlineLevel="1" x14ac:dyDescent="0.25">
      <c r="A93" s="5">
        <v>27</v>
      </c>
      <c r="B93" s="37" t="s">
        <v>162</v>
      </c>
      <c r="C93" s="114" t="s">
        <v>163</v>
      </c>
      <c r="D93" s="115">
        <f t="shared" si="41"/>
        <v>2026</v>
      </c>
      <c r="E93" s="116" cm="1">
        <f t="array" ref="E93">IF(YEAR(E$16)=$D93, E$44-SUM(_xlfn._xlws.FILTER(E$63:E92,MOD(_xlfn.SEQUENCE(ROWS(E$63:E92)),5)=1)),ROUND(E$44/_xlfn.DAYS(E$16,D$16)*IF(YEAR(D$16+1)=$D93,_xlfn.DAYS(DATE($D93,12,31),D$16)+1,IF(AND(YEAR(D$16+1)&lt;$D93,$D93&lt;YEAR(E$16)),_xlfn.DAYS(DATE($D93,12,31),DATE($D93,1,1))+1,0)),0))</f>
        <v>0</v>
      </c>
      <c r="F93" s="116" cm="1">
        <f t="array" ref="F93">IF(YEAR(F$16)=$D93, F$44-SUM(_xlfn._xlws.FILTER(F$63:F92,MOD(_xlfn.SEQUENCE(ROWS(F$63:F92)),5)=1)),ROUND(F$44/_xlfn.DAYS(F$16,E$16)*IF(YEAR(E$16+1)=$D93,_xlfn.DAYS(DATE($D93,12,31),E$16)+1,IF(AND(YEAR(E$16+1)&lt;$D93,$D93&lt;YEAR(F$16)),_xlfn.DAYS(DATE($D93,12,31),DATE($D93,1,1))+1,0)),0))</f>
        <v>0</v>
      </c>
      <c r="G93" s="116" cm="1">
        <f t="array" ref="G93">IF(YEAR(G$16)=$D93, G$44-SUM(_xlfn._xlws.FILTER(G$63:G92,MOD(_xlfn.SEQUENCE(ROWS(G$63:G92)),5)=1)),ROUND(G$44/_xlfn.DAYS(G$16,F$16)*IF(YEAR(F$16+1)=$D93,_xlfn.DAYS(DATE($D93,12,31),F$16)+1,IF(AND(YEAR(F$16+1)&lt;$D93,$D93&lt;YEAR(G$16)),_xlfn.DAYS(DATE($D93,12,31),DATE($D93,1,1))+1,0)),0))</f>
        <v>0</v>
      </c>
      <c r="H93" s="116" cm="1">
        <f t="array" ref="H93">IF(YEAR(H$16)=$D93, H$44-SUM(_xlfn._xlws.FILTER(H$63:H92,MOD(_xlfn.SEQUENCE(ROWS(H$63:H92)),5)=1)),ROUND(H$44/_xlfn.DAYS(H$16,G$16)*IF(YEAR(G$16+1)=$D93,_xlfn.DAYS(DATE($D93,12,31),G$16)+1,IF(AND(YEAR(G$16+1)&lt;$D93,$D93&lt;YEAR(H$16)),_xlfn.DAYS(DATE($D93,12,31),DATE($D93,1,1))+1,0)),0))</f>
        <v>0</v>
      </c>
      <c r="I93" s="116" cm="1">
        <f t="array" ref="I93">IF(YEAR(I$16)=$D93, I$44-SUM(_xlfn._xlws.FILTER(I$63:I92,MOD(_xlfn.SEQUENCE(ROWS(I$63:I92)),5)=1)),ROUND(I$44/_xlfn.DAYS(I$16,H$16)*IF(YEAR(H$16+1)=$D93,_xlfn.DAYS(DATE($D93,12,31),H$16)+1,IF(AND(YEAR(H$16+1)&lt;$D93,$D93&lt;YEAR(I$16)),_xlfn.DAYS(DATE($D93,12,31),DATE($D93,1,1))+1,0)),0))</f>
        <v>0</v>
      </c>
      <c r="J93" s="116" cm="1">
        <f t="array" ref="J93">IF(YEAR(J$16)=$D93, J$44-SUM(_xlfn._xlws.FILTER(J$63:J92,MOD(_xlfn.SEQUENCE(ROWS(J$63:J92)),5)=1)),ROUND(J$44/_xlfn.DAYS(J$16,I$16)*IF(YEAR(I$16+1)=$D93,_xlfn.DAYS(DATE($D93,12,31),I$16)+1,IF(AND(YEAR(I$16+1)&lt;$D93,$D93&lt;YEAR(J$16)),_xlfn.DAYS(DATE($D93,12,31),DATE($D93,1,1))+1,0)),0))</f>
        <v>13601</v>
      </c>
      <c r="K93" s="116" cm="1">
        <f t="array" ref="K93">IF(YEAR(K$16)=$D93, K$44-SUM(_xlfn._xlws.FILTER(K$63:K92,MOD(_xlfn.SEQUENCE(ROWS(K$63:K92)),5)=1)),ROUND(K$44/_xlfn.DAYS(K$16,J$16)*IF(YEAR(J$16+1)=$D93,_xlfn.DAYS(DATE($D93,12,31),J$16)+1,IF(AND(YEAR(J$16+1)&lt;$D93,$D93&lt;YEAR(K$16)),_xlfn.DAYS(DATE($D93,12,31),DATE($D93,1,1))+1,0)),0))</f>
        <v>5630</v>
      </c>
      <c r="L93" s="116" cm="1">
        <f t="array" ref="L93">IF(YEAR(L$16)=$D93, L$44-SUM(_xlfn._xlws.FILTER(L$63:L92,MOD(_xlfn.SEQUENCE(ROWS(L$63:L92)),5)=1)),ROUND(L$44/_xlfn.DAYS(L$16,K$16)*IF(YEAR(K$16+1)=$D93,_xlfn.DAYS(DATE($D93,12,31),K$16)+1,IF(AND(YEAR(K$16+1)&lt;$D93,$D93&lt;YEAR(L$16)),_xlfn.DAYS(DATE($D93,12,31),DATE($D93,1,1))+1,0)),0))</f>
        <v>0</v>
      </c>
      <c r="M93" s="116" cm="1">
        <f t="array" ref="M93">IF(YEAR(M$16)=$D93, M$44-SUM(_xlfn._xlws.FILTER(M$63:M92,MOD(_xlfn.SEQUENCE(ROWS(M$63:M92)),5)=1)),ROUND(M$44/_xlfn.DAYS(M$16,L$16)*IF(YEAR(L$16+1)=$D93,_xlfn.DAYS(DATE($D93,12,31),L$16)+1,IF(AND(YEAR(L$16+1)&lt;$D93,$D93&lt;YEAR(M$16)),_xlfn.DAYS(DATE($D93,12,31),DATE($D93,1,1))+1,0)),0))</f>
        <v>0</v>
      </c>
      <c r="N93" s="116" cm="1">
        <f t="array" ref="N93">IF(YEAR(N$16)=$D93, N$44-SUM(_xlfn._xlws.FILTER(N$63:N92,MOD(_xlfn.SEQUENCE(ROWS(N$63:N92)),5)=1)),ROUND(N$44/_xlfn.DAYS(N$16,M$16)*IF(YEAR(M$16+1)=$D93,_xlfn.DAYS(DATE($D93,12,31),M$16)+1,IF(AND(YEAR(M$16+1)&lt;$D93,$D93&lt;YEAR(N$16)),_xlfn.DAYS(DATE($D93,12,31),DATE($D93,1,1))+1,0)),0))</f>
        <v>0</v>
      </c>
      <c r="O93" s="116" cm="1">
        <f t="array" ref="O93">IF(YEAR(O$16)=$D93, O$44-SUM(_xlfn._xlws.FILTER(O$63:O92,MOD(_xlfn.SEQUENCE(ROWS(O$63:O92)),5)=1)),ROUND(O$44/_xlfn.DAYS(O$16,N$16)*IF(YEAR(N$16+1)=$D93,_xlfn.DAYS(DATE($D93,12,31),N$16)+1,IF(AND(YEAR(N$16+1)&lt;$D93,$D93&lt;YEAR(O$16)),_xlfn.DAYS(DATE($D93,12,31),DATE($D93,1,1))+1,0)),0))</f>
        <v>0</v>
      </c>
      <c r="P93" s="116" cm="1">
        <f t="array" ref="P93">IF(YEAR(P$16)=$D93, P$44-SUM(_xlfn._xlws.FILTER(P$63:P92,MOD(_xlfn.SEQUENCE(ROWS(P$63:P92)),5)=1)),ROUND(P$44/_xlfn.DAYS(P$16,O$16)*IF(YEAR(O$16+1)=$D93,_xlfn.DAYS(DATE($D93,12,31),O$16)+1,IF(AND(YEAR(O$16+1)&lt;$D93,$D93&lt;YEAR(P$16)),_xlfn.DAYS(DATE($D93,12,31),DATE($D93,1,1))+1,0)),0))</f>
        <v>0</v>
      </c>
      <c r="Q93" s="116" cm="1">
        <f t="array" ref="Q93">IF(YEAR(Q$16)=$D93, Q$44-SUM(_xlfn._xlws.FILTER(Q$63:Q92,MOD(_xlfn.SEQUENCE(ROWS(Q$63:Q92)),5)=1)),ROUND(Q$44/_xlfn.DAYS(Q$16,P$16)*IF(YEAR(P$16+1)=$D93,_xlfn.DAYS(DATE($D93,12,31),P$16)+1,IF(AND(YEAR(P$16+1)&lt;$D93,$D93&lt;YEAR(Q$16)),_xlfn.DAYS(DATE($D93,12,31),DATE($D93,1,1))+1,0)),0))</f>
        <v>0</v>
      </c>
      <c r="R93" s="116" cm="1">
        <f t="array" ref="R93">IF(YEAR(R$16)=$D93, R$44-SUM(_xlfn._xlws.FILTER(R$63:R92,MOD(_xlfn.SEQUENCE(ROWS(R$63:R92)),5)=1)),ROUND(R$44/_xlfn.DAYS(R$16,Q$16)*IF(YEAR(Q$16+1)=$D93,_xlfn.DAYS(DATE($D93,12,31),Q$16)+1,IF(AND(YEAR(Q$16+1)&lt;$D93,$D93&lt;YEAR(R$16)),_xlfn.DAYS(DATE($D93,12,31),DATE($D93,1,1))+1,0)),0))</f>
        <v>0</v>
      </c>
      <c r="S93" s="116" cm="1">
        <f t="array" ref="S93">IF(YEAR(S$16)=$D93, S$44-SUM(_xlfn._xlws.FILTER(S$63:S92,MOD(_xlfn.SEQUENCE(ROWS(S$63:S92)),5)=1)),ROUND(S$44/_xlfn.DAYS(S$16,R$16)*IF(YEAR(R$16+1)=$D93,_xlfn.DAYS(DATE($D93,12,31),R$16)+1,IF(AND(YEAR(R$16+1)&lt;$D93,$D93&lt;YEAR(S$16)),_xlfn.DAYS(DATE($D93,12,31),DATE($D93,1,1))+1,0)),0))</f>
        <v>0</v>
      </c>
      <c r="T93" s="116" cm="1">
        <f t="array" ref="T93">IF(YEAR(T$16)=$D93, T$44-SUM(_xlfn._xlws.FILTER(T$63:T92,MOD(_xlfn.SEQUENCE(ROWS(T$63:T92)),5)=1)),ROUND(T$44/_xlfn.DAYS(T$16,S$16)*IF(YEAR(S$16+1)=$D93,_xlfn.DAYS(DATE($D93,12,31),S$16)+1,IF(AND(YEAR(S$16+1)&lt;$D93,$D93&lt;YEAR(T$16)),_xlfn.DAYS(DATE($D93,12,31),DATE($D93,1,1))+1,0)),0))</f>
        <v>0</v>
      </c>
      <c r="U93" s="116" cm="1">
        <f t="array" ref="U93">IF(YEAR(U$16)=$D93, U$44-SUM(_xlfn._xlws.FILTER(U$63:U92,MOD(_xlfn.SEQUENCE(ROWS(U$63:U92)),5)=1)),ROUND(U$44/_xlfn.DAYS(U$16,T$16)*IF(YEAR(T$16+1)=$D93,_xlfn.DAYS(DATE($D93,12,31),T$16)+1,IF(AND(YEAR(T$16+1)&lt;$D93,$D93&lt;YEAR(U$16)),_xlfn.DAYS(DATE($D93,12,31),DATE($D93,1,1))+1,0)),0))</f>
        <v>0</v>
      </c>
      <c r="V93" s="116" cm="1">
        <f t="array" ref="V93">IF(YEAR(V$16)=$D93, V$44-SUM(_xlfn._xlws.FILTER(V$63:V92,MOD(_xlfn.SEQUENCE(ROWS(V$63:V92)),5)=1)),ROUND(V$44/_xlfn.DAYS(V$16,U$16)*IF(YEAR(U$16+1)=$D93,_xlfn.DAYS(DATE($D93,12,31),U$16)+1,IF(AND(YEAR(U$16+1)&lt;$D93,$D93&lt;YEAR(V$16)),_xlfn.DAYS(DATE($D93,12,31),DATE($D93,1,1))+1,0)),0))</f>
        <v>0</v>
      </c>
      <c r="W93" s="116" cm="1">
        <f t="array" ref="W93">IF(YEAR(W$16)=$D93, W$44-SUM(_xlfn._xlws.FILTER(W$63:W92,MOD(_xlfn.SEQUENCE(ROWS(W$63:W92)),5)=1)),ROUND(W$44/_xlfn.DAYS(W$16,V$16)*IF(YEAR(V$16+1)=$D93,_xlfn.DAYS(DATE($D93,12,31),V$16)+1,IF(AND(YEAR(V$16+1)&lt;$D93,$D93&lt;YEAR(W$16)),_xlfn.DAYS(DATE($D93,12,31),DATE($D93,1,1))+1,0)),0))</f>
        <v>0</v>
      </c>
      <c r="X93" s="116" cm="1">
        <f t="array" ref="X93">IF(YEAR(X$16)=$D93, X$44-SUM(_xlfn._xlws.FILTER(X$63:X92,MOD(_xlfn.SEQUENCE(ROWS(X$63:X92)),5)=1)),ROUND(X$44/_xlfn.DAYS(X$16,W$16)*IF(YEAR(W$16+1)=$D93,_xlfn.DAYS(DATE($D93,12,31),W$16)+1,IF(AND(YEAR(W$16+1)&lt;$D93,$D93&lt;YEAR(X$16)),_xlfn.DAYS(DATE($D93,12,31),DATE($D93,1,1))+1,0)),0))</f>
        <v>0</v>
      </c>
    </row>
    <row r="94" spans="1:24" ht="17" hidden="1" outlineLevel="1" x14ac:dyDescent="0.25">
      <c r="A94" s="5">
        <v>28</v>
      </c>
      <c r="B94" s="129" t="s">
        <v>164</v>
      </c>
      <c r="C94" s="114" t="s">
        <v>165</v>
      </c>
      <c r="D94" s="115">
        <f t="shared" si="41"/>
        <v>2026</v>
      </c>
      <c r="E94" s="116" cm="1">
        <f t="array" ref="E94">IF(YEAR(E$16)=$D94, E$46-SUM(_xlfn._xlws.FILTER(E$63:E93,MOD(_xlfn.SEQUENCE(ROWS(E$63:E93)),5)=2)),ROUND(E$46/_xlfn.DAYS(E$16,D$16)*IF(YEAR(D$16+1)=$D94,_xlfn.DAYS(DATE($D94,12,31),D$16)+1,IF(AND(YEAR(D$16+1)&lt;$D94,$D94&lt;YEAR(E$16)),_xlfn.DAYS(DATE($D94,12,31),DATE($D94,1,1))+1,0)),0))</f>
        <v>0</v>
      </c>
      <c r="F94" s="116" cm="1">
        <f t="array" ref="F94">IF(YEAR(F$16)=$D94, F$46-SUM(_xlfn._xlws.FILTER(F$63:F93,MOD(_xlfn.SEQUENCE(ROWS(F$63:F93)),5)=2)),ROUND(F$46/_xlfn.DAYS(F$16,E$16)*IF(YEAR(E$16+1)=$D94,_xlfn.DAYS(DATE($D94,12,31),E$16)+1,IF(AND(YEAR(E$16+1)&lt;$D94,$D94&lt;YEAR(F$16)),_xlfn.DAYS(DATE($D94,12,31),DATE($D94,1,1))+1,0)),0))</f>
        <v>0</v>
      </c>
      <c r="G94" s="116" cm="1">
        <f t="array" ref="G94">IF(YEAR(G$16)=$D94, G$46-SUM(_xlfn._xlws.FILTER(G$63:G93,MOD(_xlfn.SEQUENCE(ROWS(G$63:G93)),5)=2)),ROUND(G$46/_xlfn.DAYS(G$16,F$16)*IF(YEAR(F$16+1)=$D94,_xlfn.DAYS(DATE($D94,12,31),F$16)+1,IF(AND(YEAR(F$16+1)&lt;$D94,$D94&lt;YEAR(G$16)),_xlfn.DAYS(DATE($D94,12,31),DATE($D94,1,1))+1,0)),0))</f>
        <v>0</v>
      </c>
      <c r="H94" s="116" cm="1">
        <f t="array" ref="H94">IF(YEAR(H$16)=$D94, H$46-SUM(_xlfn._xlws.FILTER(H$63:H93,MOD(_xlfn.SEQUENCE(ROWS(H$63:H93)),5)=2)),ROUND(H$46/_xlfn.DAYS(H$16,G$16)*IF(YEAR(G$16+1)=$D94,_xlfn.DAYS(DATE($D94,12,31),G$16)+1,IF(AND(YEAR(G$16+1)&lt;$D94,$D94&lt;YEAR(H$16)),_xlfn.DAYS(DATE($D94,12,31),DATE($D94,1,1))+1,0)),0))</f>
        <v>0</v>
      </c>
      <c r="I94" s="116" cm="1">
        <f t="array" ref="I94">IF(YEAR(I$16)=$D94, I$46-SUM(_xlfn._xlws.FILTER(I$63:I93,MOD(_xlfn.SEQUENCE(ROWS(I$63:I93)),5)=2)),ROUND(I$46/_xlfn.DAYS(I$16,H$16)*IF(YEAR(H$16+1)=$D94,_xlfn.DAYS(DATE($D94,12,31),H$16)+1,IF(AND(YEAR(H$16+1)&lt;$D94,$D94&lt;YEAR(I$16)),_xlfn.DAYS(DATE($D94,12,31),DATE($D94,1,1))+1,0)),0))</f>
        <v>0</v>
      </c>
      <c r="J94" s="116" cm="1">
        <f t="array" ref="J94">IF(YEAR(J$16)=$D94, J$46-SUM(_xlfn._xlws.FILTER(J$63:J93,MOD(_xlfn.SEQUENCE(ROWS(J$63:J93)),5)=2)),ROUND(J$46/_xlfn.DAYS(J$16,I$16)*IF(YEAR(I$16+1)=$D94,_xlfn.DAYS(DATE($D94,12,31),I$16)+1,IF(AND(YEAR(I$16+1)&lt;$D94,$D94&lt;YEAR(J$16)),_xlfn.DAYS(DATE($D94,12,31),DATE($D94,1,1))+1,0)),0))</f>
        <v>2041</v>
      </c>
      <c r="K94" s="116" cm="1">
        <f t="array" ref="K94">IF(YEAR(K$16)=$D94, K$46-SUM(_xlfn._xlws.FILTER(K$63:K93,MOD(_xlfn.SEQUENCE(ROWS(K$63:K93)),5)=2)),ROUND(K$46/_xlfn.DAYS(K$16,J$16)*IF(YEAR(J$16+1)=$D94,_xlfn.DAYS(DATE($D94,12,31),J$16)+1,IF(AND(YEAR(J$16+1)&lt;$D94,$D94&lt;YEAR(K$16)),_xlfn.DAYS(DATE($D94,12,31),DATE($D94,1,1))+1,0)),0))</f>
        <v>845</v>
      </c>
      <c r="L94" s="116" cm="1">
        <f t="array" ref="L94">IF(YEAR(L$16)=$D94, L$46-SUM(_xlfn._xlws.FILTER(L$63:L93,MOD(_xlfn.SEQUENCE(ROWS(L$63:L93)),5)=2)),ROUND(L$46/_xlfn.DAYS(L$16,K$16)*IF(YEAR(K$16+1)=$D94,_xlfn.DAYS(DATE($D94,12,31),K$16)+1,IF(AND(YEAR(K$16+1)&lt;$D94,$D94&lt;YEAR(L$16)),_xlfn.DAYS(DATE($D94,12,31),DATE($D94,1,1))+1,0)),0))</f>
        <v>0</v>
      </c>
      <c r="M94" s="116" cm="1">
        <f t="array" ref="M94">IF(YEAR(M$16)=$D94, M$46-SUM(_xlfn._xlws.FILTER(M$63:M93,MOD(_xlfn.SEQUENCE(ROWS(M$63:M93)),5)=2)),ROUND(M$46/_xlfn.DAYS(M$16,L$16)*IF(YEAR(L$16+1)=$D94,_xlfn.DAYS(DATE($D94,12,31),L$16)+1,IF(AND(YEAR(L$16+1)&lt;$D94,$D94&lt;YEAR(M$16)),_xlfn.DAYS(DATE($D94,12,31),DATE($D94,1,1))+1,0)),0))</f>
        <v>0</v>
      </c>
      <c r="N94" s="116" cm="1">
        <f t="array" ref="N94">IF(YEAR(N$16)=$D94, N$46-SUM(_xlfn._xlws.FILTER(N$63:N93,MOD(_xlfn.SEQUENCE(ROWS(N$63:N93)),5)=2)),ROUND(N$46/_xlfn.DAYS(N$16,M$16)*IF(YEAR(M$16+1)=$D94,_xlfn.DAYS(DATE($D94,12,31),M$16)+1,IF(AND(YEAR(M$16+1)&lt;$D94,$D94&lt;YEAR(N$16)),_xlfn.DAYS(DATE($D94,12,31),DATE($D94,1,1))+1,0)),0))</f>
        <v>0</v>
      </c>
      <c r="O94" s="116" cm="1">
        <f t="array" ref="O94">IF(YEAR(O$16)=$D94, O$46-SUM(_xlfn._xlws.FILTER(O$63:O93,MOD(_xlfn.SEQUENCE(ROWS(O$63:O93)),5)=2)),ROUND(O$46/_xlfn.DAYS(O$16,N$16)*IF(YEAR(N$16+1)=$D94,_xlfn.DAYS(DATE($D94,12,31),N$16)+1,IF(AND(YEAR(N$16+1)&lt;$D94,$D94&lt;YEAR(O$16)),_xlfn.DAYS(DATE($D94,12,31),DATE($D94,1,1))+1,0)),0))</f>
        <v>0</v>
      </c>
      <c r="P94" s="116" cm="1">
        <f t="array" ref="P94">IF(YEAR(P$16)=$D94, P$46-SUM(_xlfn._xlws.FILTER(P$63:P93,MOD(_xlfn.SEQUENCE(ROWS(P$63:P93)),5)=2)),ROUND(P$46/_xlfn.DAYS(P$16,O$16)*IF(YEAR(O$16+1)=$D94,_xlfn.DAYS(DATE($D94,12,31),O$16)+1,IF(AND(YEAR(O$16+1)&lt;$D94,$D94&lt;YEAR(P$16)),_xlfn.DAYS(DATE($D94,12,31),DATE($D94,1,1))+1,0)),0))</f>
        <v>0</v>
      </c>
      <c r="Q94" s="116" cm="1">
        <f t="array" ref="Q94">IF(YEAR(Q$16)=$D94, Q$46-SUM(_xlfn._xlws.FILTER(Q$63:Q93,MOD(_xlfn.SEQUENCE(ROWS(Q$63:Q93)),5)=2)),ROUND(Q$46/_xlfn.DAYS(Q$16,P$16)*IF(YEAR(P$16+1)=$D94,_xlfn.DAYS(DATE($D94,12,31),P$16)+1,IF(AND(YEAR(P$16+1)&lt;$D94,$D94&lt;YEAR(Q$16)),_xlfn.DAYS(DATE($D94,12,31),DATE($D94,1,1))+1,0)),0))</f>
        <v>0</v>
      </c>
      <c r="R94" s="116" cm="1">
        <f t="array" ref="R94">IF(YEAR(R$16)=$D94, R$46-SUM(_xlfn._xlws.FILTER(R$63:R93,MOD(_xlfn.SEQUENCE(ROWS(R$63:R93)),5)=2)),ROUND(R$46/_xlfn.DAYS(R$16,Q$16)*IF(YEAR(Q$16+1)=$D94,_xlfn.DAYS(DATE($D94,12,31),Q$16)+1,IF(AND(YEAR(Q$16+1)&lt;$D94,$D94&lt;YEAR(R$16)),_xlfn.DAYS(DATE($D94,12,31),DATE($D94,1,1))+1,0)),0))</f>
        <v>0</v>
      </c>
      <c r="S94" s="116" cm="1">
        <f t="array" ref="S94">IF(YEAR(S$16)=$D94, S$46-SUM(_xlfn._xlws.FILTER(S$63:S93,MOD(_xlfn.SEQUENCE(ROWS(S$63:S93)),5)=2)),ROUND(S$46/_xlfn.DAYS(S$16,R$16)*IF(YEAR(R$16+1)=$D94,_xlfn.DAYS(DATE($D94,12,31),R$16)+1,IF(AND(YEAR(R$16+1)&lt;$D94,$D94&lt;YEAR(S$16)),_xlfn.DAYS(DATE($D94,12,31),DATE($D94,1,1))+1,0)),0))</f>
        <v>0</v>
      </c>
      <c r="T94" s="116" cm="1">
        <f t="array" ref="T94">IF(YEAR(T$16)=$D94, T$46-SUM(_xlfn._xlws.FILTER(T$63:T93,MOD(_xlfn.SEQUENCE(ROWS(T$63:T93)),5)=2)),ROUND(T$46/_xlfn.DAYS(T$16,S$16)*IF(YEAR(S$16+1)=$D94,_xlfn.DAYS(DATE($D94,12,31),S$16)+1,IF(AND(YEAR(S$16+1)&lt;$D94,$D94&lt;YEAR(T$16)),_xlfn.DAYS(DATE($D94,12,31),DATE($D94,1,1))+1,0)),0))</f>
        <v>0</v>
      </c>
      <c r="U94" s="116" cm="1">
        <f t="array" ref="U94">IF(YEAR(U$16)=$D94, U$46-SUM(_xlfn._xlws.FILTER(U$63:U93,MOD(_xlfn.SEQUENCE(ROWS(U$63:U93)),5)=2)),ROUND(U$46/_xlfn.DAYS(U$16,T$16)*IF(YEAR(T$16+1)=$D94,_xlfn.DAYS(DATE($D94,12,31),T$16)+1,IF(AND(YEAR(T$16+1)&lt;$D94,$D94&lt;YEAR(U$16)),_xlfn.DAYS(DATE($D94,12,31),DATE($D94,1,1))+1,0)),0))</f>
        <v>0</v>
      </c>
      <c r="V94" s="116" cm="1">
        <f t="array" ref="V94">IF(YEAR(V$16)=$D94, V$46-SUM(_xlfn._xlws.FILTER(V$63:V93,MOD(_xlfn.SEQUENCE(ROWS(V$63:V93)),5)=2)),ROUND(V$46/_xlfn.DAYS(V$16,U$16)*IF(YEAR(U$16+1)=$D94,_xlfn.DAYS(DATE($D94,12,31),U$16)+1,IF(AND(YEAR(U$16+1)&lt;$D94,$D94&lt;YEAR(V$16)),_xlfn.DAYS(DATE($D94,12,31),DATE($D94,1,1))+1,0)),0))</f>
        <v>0</v>
      </c>
      <c r="W94" s="116" cm="1">
        <f t="array" ref="W94">IF(YEAR(W$16)=$D94, W$46-SUM(_xlfn._xlws.FILTER(W$63:W93,MOD(_xlfn.SEQUENCE(ROWS(W$63:W93)),5)=2)),ROUND(W$46/_xlfn.DAYS(W$16,V$16)*IF(YEAR(V$16+1)=$D94,_xlfn.DAYS(DATE($D94,12,31),V$16)+1,IF(AND(YEAR(V$16+1)&lt;$D94,$D94&lt;YEAR(W$16)),_xlfn.DAYS(DATE($D94,12,31),DATE($D94,1,1))+1,0)),0))</f>
        <v>0</v>
      </c>
      <c r="X94" s="116" cm="1">
        <f t="array" ref="X94">IF(YEAR(X$16)=$D94, X$46-SUM(_xlfn._xlws.FILTER(X$63:X93,MOD(_xlfn.SEQUENCE(ROWS(X$63:X93)),5)=2)),ROUND(X$46/_xlfn.DAYS(X$16,W$16)*IF(YEAR(W$16+1)=$D94,_xlfn.DAYS(DATE($D94,12,31),W$16)+1,IF(AND(YEAR(W$16+1)&lt;$D94,$D94&lt;YEAR(X$16)),_xlfn.DAYS(DATE($D94,12,31),DATE($D94,1,1))+1,0)),0))</f>
        <v>0</v>
      </c>
    </row>
    <row r="95" spans="1:24" ht="17" hidden="1" outlineLevel="1" x14ac:dyDescent="0.25">
      <c r="A95" s="5">
        <v>29</v>
      </c>
      <c r="B95" s="129" t="s">
        <v>166</v>
      </c>
      <c r="C95" s="114" t="s">
        <v>167</v>
      </c>
      <c r="D95" s="115">
        <f t="shared" si="41"/>
        <v>2026</v>
      </c>
      <c r="E95" s="116">
        <f>E93-E94</f>
        <v>0</v>
      </c>
      <c r="F95" s="116">
        <f t="shared" ref="F95:X95" si="48">F93-F94</f>
        <v>0</v>
      </c>
      <c r="G95" s="116">
        <f t="shared" si="48"/>
        <v>0</v>
      </c>
      <c r="H95" s="116">
        <f t="shared" si="48"/>
        <v>0</v>
      </c>
      <c r="I95" s="116">
        <f t="shared" si="48"/>
        <v>0</v>
      </c>
      <c r="J95" s="116">
        <f t="shared" si="48"/>
        <v>11560</v>
      </c>
      <c r="K95" s="116">
        <f t="shared" si="48"/>
        <v>4785</v>
      </c>
      <c r="L95" s="116">
        <f t="shared" si="48"/>
        <v>0</v>
      </c>
      <c r="M95" s="116">
        <f t="shared" si="48"/>
        <v>0</v>
      </c>
      <c r="N95" s="116">
        <f t="shared" si="48"/>
        <v>0</v>
      </c>
      <c r="O95" s="116">
        <f t="shared" si="48"/>
        <v>0</v>
      </c>
      <c r="P95" s="116">
        <f t="shared" si="48"/>
        <v>0</v>
      </c>
      <c r="Q95" s="116">
        <f t="shared" si="48"/>
        <v>0</v>
      </c>
      <c r="R95" s="116">
        <f t="shared" si="48"/>
        <v>0</v>
      </c>
      <c r="S95" s="116">
        <f t="shared" si="48"/>
        <v>0</v>
      </c>
      <c r="T95" s="116">
        <f t="shared" si="48"/>
        <v>0</v>
      </c>
      <c r="U95" s="116">
        <f t="shared" si="48"/>
        <v>0</v>
      </c>
      <c r="V95" s="116">
        <f t="shared" si="48"/>
        <v>0</v>
      </c>
      <c r="W95" s="116">
        <f t="shared" si="48"/>
        <v>0</v>
      </c>
      <c r="X95" s="116">
        <f t="shared" si="48"/>
        <v>0</v>
      </c>
    </row>
    <row r="96" spans="1:24" ht="17" hidden="1" outlineLevel="1" x14ac:dyDescent="0.25">
      <c r="A96" s="5">
        <v>31</v>
      </c>
      <c r="B96" s="129" t="s">
        <v>168</v>
      </c>
      <c r="C96" s="114" t="s">
        <v>169</v>
      </c>
      <c r="D96" s="115">
        <f t="shared" si="41"/>
        <v>2026</v>
      </c>
      <c r="E96" s="116" cm="1">
        <f t="array" ref="E96">IF(YEAR(E$16)=$D96, E$59-SUM(_xlfn._xlws.FILTER(E$63:E95,MOD(_xlfn.SEQUENCE(ROWS(E$63:E95)),5)=4)),ROUND(E$59/_xlfn.DAYS(E$16,D$16)*IF(YEAR(D$16+1)=$D96,_xlfn.DAYS(DATE($D96,12,31),D$16)+1,IF(AND(YEAR(D$16+1)&lt;$D96,$D96&lt;YEAR(E$16)),_xlfn.DAYS(DATE($D96,12,31),DATE($D96,1,1))+1,0)),0))</f>
        <v>0</v>
      </c>
      <c r="F96" s="116" cm="1">
        <f t="array" ref="F96">IF(YEAR(F$16)=$D96, F$59-SUM(_xlfn._xlws.FILTER(F$63:F95,MOD(_xlfn.SEQUENCE(ROWS(F$63:F95)),5)=4)),ROUND(F$59/_xlfn.DAYS(F$16,E$16)*IF(YEAR(E$16+1)=$D96,_xlfn.DAYS(DATE($D96,12,31),E$16)+1,IF(AND(YEAR(E$16+1)&lt;$D96,$D96&lt;YEAR(F$16)),_xlfn.DAYS(DATE($D96,12,31),DATE($D96,1,1))+1,0)),0))</f>
        <v>0</v>
      </c>
      <c r="G96" s="116" cm="1">
        <f t="array" ref="G96">IF(YEAR(G$16)=$D96, G$59-SUM(_xlfn._xlws.FILTER(G$63:G95,MOD(_xlfn.SEQUENCE(ROWS(G$63:G95)),5)=4)),ROUND(G$59/_xlfn.DAYS(G$16,F$16)*IF(YEAR(F$16+1)=$D96,_xlfn.DAYS(DATE($D96,12,31),F$16)+1,IF(AND(YEAR(F$16+1)&lt;$D96,$D96&lt;YEAR(G$16)),_xlfn.DAYS(DATE($D96,12,31),DATE($D96,1,1))+1,0)),0))</f>
        <v>0</v>
      </c>
      <c r="H96" s="116" cm="1">
        <f t="array" ref="H96">IF(YEAR(H$16)=$D96, H$59-SUM(_xlfn._xlws.FILTER(H$63:H95,MOD(_xlfn.SEQUENCE(ROWS(H$63:H95)),5)=4)),ROUND(H$59/_xlfn.DAYS(H$16,G$16)*IF(YEAR(G$16+1)=$D96,_xlfn.DAYS(DATE($D96,12,31),G$16)+1,IF(AND(YEAR(G$16+1)&lt;$D96,$D96&lt;YEAR(H$16)),_xlfn.DAYS(DATE($D96,12,31),DATE($D96,1,1))+1,0)),0))</f>
        <v>0</v>
      </c>
      <c r="I96" s="116" cm="1">
        <f t="array" ref="I96">IF(YEAR(I$16)=$D96, I$59-SUM(_xlfn._xlws.FILTER(I$63:I95,MOD(_xlfn.SEQUENCE(ROWS(I$63:I95)),5)=4)),ROUND(I$59/_xlfn.DAYS(I$16,H$16)*IF(YEAR(H$16+1)=$D96,_xlfn.DAYS(DATE($D96,12,31),H$16)+1,IF(AND(YEAR(H$16+1)&lt;$D96,$D96&lt;YEAR(I$16)),_xlfn.DAYS(DATE($D96,12,31),DATE($D96,1,1))+1,0)),0))</f>
        <v>0</v>
      </c>
      <c r="J96" s="116" cm="1">
        <f t="array" ref="J96">IF(YEAR(J$16)=$D96, J$59-SUM(_xlfn._xlws.FILTER(J$63:J95,MOD(_xlfn.SEQUENCE(ROWS(J$63:J95)),5)=4)),ROUND(J$59/_xlfn.DAYS(J$16,I$16)*IF(YEAR(I$16+1)=$D96,_xlfn.DAYS(DATE($D96,12,31),I$16)+1,IF(AND(YEAR(I$16+1)&lt;$D96,$D96&lt;YEAR(J$16)),_xlfn.DAYS(DATE($D96,12,31),DATE($D96,1,1))+1,0)),0))</f>
        <v>13601</v>
      </c>
      <c r="K96" s="116" cm="1">
        <f t="array" ref="K96">IF(YEAR(K$16)=$D96, K$59-SUM(_xlfn._xlws.FILTER(K$63:K95,MOD(_xlfn.SEQUENCE(ROWS(K$63:K95)),5)=4)),ROUND(K$59/_xlfn.DAYS(K$16,J$16)*IF(YEAR(J$16+1)=$D96,_xlfn.DAYS(DATE($D96,12,31),J$16)+1,IF(AND(YEAR(J$16+1)&lt;$D96,$D96&lt;YEAR(K$16)),_xlfn.DAYS(DATE($D96,12,31),DATE($D96,1,1))+1,0)),0))</f>
        <v>5630</v>
      </c>
      <c r="L96" s="116" cm="1">
        <f t="array" ref="L96">IF(YEAR(L$16)=$D96, L$59-SUM(_xlfn._xlws.FILTER(L$63:L95,MOD(_xlfn.SEQUENCE(ROWS(L$63:L95)),5)=4)),ROUND(L$59/_xlfn.DAYS(L$16,K$16)*IF(YEAR(K$16+1)=$D96,_xlfn.DAYS(DATE($D96,12,31),K$16)+1,IF(AND(YEAR(K$16+1)&lt;$D96,$D96&lt;YEAR(L$16)),_xlfn.DAYS(DATE($D96,12,31),DATE($D96,1,1))+1,0)),0))</f>
        <v>0</v>
      </c>
      <c r="M96" s="116" cm="1">
        <f t="array" ref="M96">IF(YEAR(M$16)=$D96, M$59-SUM(_xlfn._xlws.FILTER(M$63:M95,MOD(_xlfn.SEQUENCE(ROWS(M$63:M95)),5)=4)),ROUND(M$59/_xlfn.DAYS(M$16,L$16)*IF(YEAR(L$16+1)=$D96,_xlfn.DAYS(DATE($D96,12,31),L$16)+1,IF(AND(YEAR(L$16+1)&lt;$D96,$D96&lt;YEAR(M$16)),_xlfn.DAYS(DATE($D96,12,31),DATE($D96,1,1))+1,0)),0))</f>
        <v>0</v>
      </c>
      <c r="N96" s="116" cm="1">
        <f t="array" ref="N96">IF(YEAR(N$16)=$D96, N$59-SUM(_xlfn._xlws.FILTER(N$63:N95,MOD(_xlfn.SEQUENCE(ROWS(N$63:N95)),5)=4)),ROUND(N$59/_xlfn.DAYS(N$16,M$16)*IF(YEAR(M$16+1)=$D96,_xlfn.DAYS(DATE($D96,12,31),M$16)+1,IF(AND(YEAR(M$16+1)&lt;$D96,$D96&lt;YEAR(N$16)),_xlfn.DAYS(DATE($D96,12,31),DATE($D96,1,1))+1,0)),0))</f>
        <v>0</v>
      </c>
      <c r="O96" s="116" cm="1">
        <f t="array" ref="O96">IF(YEAR(O$16)=$D96, O$59-SUM(_xlfn._xlws.FILTER(O$63:O95,MOD(_xlfn.SEQUENCE(ROWS(O$63:O95)),5)=4)),ROUND(O$59/_xlfn.DAYS(O$16,N$16)*IF(YEAR(N$16+1)=$D96,_xlfn.DAYS(DATE($D96,12,31),N$16)+1,IF(AND(YEAR(N$16+1)&lt;$D96,$D96&lt;YEAR(O$16)),_xlfn.DAYS(DATE($D96,12,31),DATE($D96,1,1))+1,0)),0))</f>
        <v>0</v>
      </c>
      <c r="P96" s="116" cm="1">
        <f t="array" ref="P96">IF(YEAR(P$16)=$D96, P$59-SUM(_xlfn._xlws.FILTER(P$63:P95,MOD(_xlfn.SEQUENCE(ROWS(P$63:P95)),5)=4)),ROUND(P$59/_xlfn.DAYS(P$16,O$16)*IF(YEAR(O$16+1)=$D96,_xlfn.DAYS(DATE($D96,12,31),O$16)+1,IF(AND(YEAR(O$16+1)&lt;$D96,$D96&lt;YEAR(P$16)),_xlfn.DAYS(DATE($D96,12,31),DATE($D96,1,1))+1,0)),0))</f>
        <v>0</v>
      </c>
      <c r="Q96" s="116" cm="1">
        <f t="array" ref="Q96">IF(YEAR(Q$16)=$D96, Q$59-SUM(_xlfn._xlws.FILTER(Q$63:Q95,MOD(_xlfn.SEQUENCE(ROWS(Q$63:Q95)),5)=4)),ROUND(Q$59/_xlfn.DAYS(Q$16,P$16)*IF(YEAR(P$16+1)=$D96,_xlfn.DAYS(DATE($D96,12,31),P$16)+1,IF(AND(YEAR(P$16+1)&lt;$D96,$D96&lt;YEAR(Q$16)),_xlfn.DAYS(DATE($D96,12,31),DATE($D96,1,1))+1,0)),0))</f>
        <v>0</v>
      </c>
      <c r="R96" s="116" cm="1">
        <f t="array" ref="R96">IF(YEAR(R$16)=$D96, R$59-SUM(_xlfn._xlws.FILTER(R$63:R95,MOD(_xlfn.SEQUENCE(ROWS(R$63:R95)),5)=4)),ROUND(R$59/_xlfn.DAYS(R$16,Q$16)*IF(YEAR(Q$16+1)=$D96,_xlfn.DAYS(DATE($D96,12,31),Q$16)+1,IF(AND(YEAR(Q$16+1)&lt;$D96,$D96&lt;YEAR(R$16)),_xlfn.DAYS(DATE($D96,12,31),DATE($D96,1,1))+1,0)),0))</f>
        <v>0</v>
      </c>
      <c r="S96" s="116" cm="1">
        <f t="array" ref="S96">IF(YEAR(S$16)=$D96, S$59-SUM(_xlfn._xlws.FILTER(S$63:S95,MOD(_xlfn.SEQUENCE(ROWS(S$63:S95)),5)=4)),ROUND(S$59/_xlfn.DAYS(S$16,R$16)*IF(YEAR(R$16+1)=$D96,_xlfn.DAYS(DATE($D96,12,31),R$16)+1,IF(AND(YEAR(R$16+1)&lt;$D96,$D96&lt;YEAR(S$16)),_xlfn.DAYS(DATE($D96,12,31),DATE($D96,1,1))+1,0)),0))</f>
        <v>0</v>
      </c>
      <c r="T96" s="116" cm="1">
        <f t="array" ref="T96">IF(YEAR(T$16)=$D96, T$59-SUM(_xlfn._xlws.FILTER(T$63:T95,MOD(_xlfn.SEQUENCE(ROWS(T$63:T95)),5)=4)),ROUND(T$59/_xlfn.DAYS(T$16,S$16)*IF(YEAR(S$16+1)=$D96,_xlfn.DAYS(DATE($D96,12,31),S$16)+1,IF(AND(YEAR(S$16+1)&lt;$D96,$D96&lt;YEAR(T$16)),_xlfn.DAYS(DATE($D96,12,31),DATE($D96,1,1))+1,0)),0))</f>
        <v>0</v>
      </c>
      <c r="U96" s="116" cm="1">
        <f t="array" ref="U96">IF(YEAR(U$16)=$D96, U$59-SUM(_xlfn._xlws.FILTER(U$63:U95,MOD(_xlfn.SEQUENCE(ROWS(U$63:U95)),5)=4)),ROUND(U$59/_xlfn.DAYS(U$16,T$16)*IF(YEAR(T$16+1)=$D96,_xlfn.DAYS(DATE($D96,12,31),T$16)+1,IF(AND(YEAR(T$16+1)&lt;$D96,$D96&lt;YEAR(U$16)),_xlfn.DAYS(DATE($D96,12,31),DATE($D96,1,1))+1,0)),0))</f>
        <v>0</v>
      </c>
      <c r="V96" s="116" cm="1">
        <f t="array" ref="V96">IF(YEAR(V$16)=$D96, V$59-SUM(_xlfn._xlws.FILTER(V$63:V95,MOD(_xlfn.SEQUENCE(ROWS(V$63:V95)),5)=4)),ROUND(V$59/_xlfn.DAYS(V$16,U$16)*IF(YEAR(U$16+1)=$D96,_xlfn.DAYS(DATE($D96,12,31),U$16)+1,IF(AND(YEAR(U$16+1)&lt;$D96,$D96&lt;YEAR(V$16)),_xlfn.DAYS(DATE($D96,12,31),DATE($D96,1,1))+1,0)),0))</f>
        <v>0</v>
      </c>
      <c r="W96" s="116" cm="1">
        <f t="array" ref="W96">IF(YEAR(W$16)=$D96, W$59-SUM(_xlfn._xlws.FILTER(W$63:W95,MOD(_xlfn.SEQUENCE(ROWS(W$63:W95)),5)=4)),ROUND(W$59/_xlfn.DAYS(W$16,V$16)*IF(YEAR(V$16+1)=$D96,_xlfn.DAYS(DATE($D96,12,31),V$16)+1,IF(AND(YEAR(V$16+1)&lt;$D96,$D96&lt;YEAR(W$16)),_xlfn.DAYS(DATE($D96,12,31),DATE($D96,1,1))+1,0)),0))</f>
        <v>0</v>
      </c>
      <c r="X96" s="116" cm="1">
        <f t="array" ref="X96">IF(YEAR(X$16)=$D96, X$59-SUM(_xlfn._xlws.FILTER(X$63:X95,MOD(_xlfn.SEQUENCE(ROWS(X$63:X95)),5)=4)),ROUND(X$59/_xlfn.DAYS(X$16,W$16)*IF(YEAR(W$16+1)=$D96,_xlfn.DAYS(DATE($D96,12,31),W$16)+1,IF(AND(YEAR(W$16+1)&lt;$D96,$D96&lt;YEAR(X$16)),_xlfn.DAYS(DATE($D96,12,31),DATE($D96,1,1))+1,0)),0))</f>
        <v>0</v>
      </c>
    </row>
    <row r="97" spans="1:24" ht="17" hidden="1" outlineLevel="1" x14ac:dyDescent="0.25">
      <c r="A97" s="5">
        <v>33</v>
      </c>
      <c r="B97" s="129" t="s">
        <v>170</v>
      </c>
      <c r="C97" s="117" t="s">
        <v>171</v>
      </c>
      <c r="D97" s="118">
        <f t="shared" si="41"/>
        <v>2026</v>
      </c>
      <c r="E97" s="119">
        <f>E93-E96</f>
        <v>0</v>
      </c>
      <c r="F97" s="119">
        <f t="shared" ref="F97:X97" si="49">F93-F96</f>
        <v>0</v>
      </c>
      <c r="G97" s="119">
        <f t="shared" si="49"/>
        <v>0</v>
      </c>
      <c r="H97" s="119">
        <f t="shared" si="49"/>
        <v>0</v>
      </c>
      <c r="I97" s="119">
        <f t="shared" si="49"/>
        <v>0</v>
      </c>
      <c r="J97" s="119">
        <f t="shared" si="49"/>
        <v>0</v>
      </c>
      <c r="K97" s="119">
        <f t="shared" si="49"/>
        <v>0</v>
      </c>
      <c r="L97" s="119">
        <f t="shared" si="49"/>
        <v>0</v>
      </c>
      <c r="M97" s="119">
        <f t="shared" si="49"/>
        <v>0</v>
      </c>
      <c r="N97" s="119">
        <f t="shared" si="49"/>
        <v>0</v>
      </c>
      <c r="O97" s="119">
        <f t="shared" si="49"/>
        <v>0</v>
      </c>
      <c r="P97" s="119">
        <f t="shared" si="49"/>
        <v>0</v>
      </c>
      <c r="Q97" s="119">
        <f t="shared" si="49"/>
        <v>0</v>
      </c>
      <c r="R97" s="119">
        <f t="shared" si="49"/>
        <v>0</v>
      </c>
      <c r="S97" s="119">
        <f t="shared" si="49"/>
        <v>0</v>
      </c>
      <c r="T97" s="119">
        <f t="shared" si="49"/>
        <v>0</v>
      </c>
      <c r="U97" s="119">
        <f t="shared" si="49"/>
        <v>0</v>
      </c>
      <c r="V97" s="119">
        <f t="shared" si="49"/>
        <v>0</v>
      </c>
      <c r="W97" s="119">
        <f t="shared" si="49"/>
        <v>0</v>
      </c>
      <c r="X97" s="119">
        <f t="shared" si="49"/>
        <v>0</v>
      </c>
    </row>
    <row r="98" spans="1:24" ht="17" hidden="1" outlineLevel="1" x14ac:dyDescent="0.25">
      <c r="A98" s="5">
        <v>27</v>
      </c>
      <c r="B98" s="37" t="s">
        <v>162</v>
      </c>
      <c r="C98" s="120" t="s">
        <v>163</v>
      </c>
      <c r="D98" s="121">
        <f t="shared" si="41"/>
        <v>2027</v>
      </c>
      <c r="E98" s="122" cm="1">
        <f t="array" ref="E98">IF(YEAR(E$16)=$D98, E$44-SUM(_xlfn._xlws.FILTER(E$63:E97,MOD(_xlfn.SEQUENCE(ROWS(E$63:E97)),5)=1)),ROUND(E$44/_xlfn.DAYS(E$16,D$16)*IF(YEAR(D$16+1)=$D98,_xlfn.DAYS(DATE($D98,12,31),D$16)+1,IF(AND(YEAR(D$16+1)&lt;$D98,$D98&lt;YEAR(E$16)),_xlfn.DAYS(DATE($D98,12,31),DATE($D98,1,1))+1,0)),0))</f>
        <v>0</v>
      </c>
      <c r="F98" s="122" cm="1">
        <f t="array" ref="F98">IF(YEAR(F$16)=$D98, F$44-SUM(_xlfn._xlws.FILTER(F$63:F97,MOD(_xlfn.SEQUENCE(ROWS(F$63:F97)),5)=1)),ROUND(F$44/_xlfn.DAYS(F$16,E$16)*IF(YEAR(E$16+1)=$D98,_xlfn.DAYS(DATE($D98,12,31),E$16)+1,IF(AND(YEAR(E$16+1)&lt;$D98,$D98&lt;YEAR(F$16)),_xlfn.DAYS(DATE($D98,12,31),DATE($D98,1,1))+1,0)),0))</f>
        <v>0</v>
      </c>
      <c r="G98" s="122" cm="1">
        <f t="array" ref="G98">IF(YEAR(G$16)=$D98, G$44-SUM(_xlfn._xlws.FILTER(G$63:G97,MOD(_xlfn.SEQUENCE(ROWS(G$63:G97)),5)=1)),ROUND(G$44/_xlfn.DAYS(G$16,F$16)*IF(YEAR(F$16+1)=$D98,_xlfn.DAYS(DATE($D98,12,31),F$16)+1,IF(AND(YEAR(F$16+1)&lt;$D98,$D98&lt;YEAR(G$16)),_xlfn.DAYS(DATE($D98,12,31),DATE($D98,1,1))+1,0)),0))</f>
        <v>0</v>
      </c>
      <c r="H98" s="122" cm="1">
        <f t="array" ref="H98">IF(YEAR(H$16)=$D98, H$44-SUM(_xlfn._xlws.FILTER(H$63:H97,MOD(_xlfn.SEQUENCE(ROWS(H$63:H97)),5)=1)),ROUND(H$44/_xlfn.DAYS(H$16,G$16)*IF(YEAR(G$16+1)=$D98,_xlfn.DAYS(DATE($D98,12,31),G$16)+1,IF(AND(YEAR(G$16+1)&lt;$D98,$D98&lt;YEAR(H$16)),_xlfn.DAYS(DATE($D98,12,31),DATE($D98,1,1))+1,0)),0))</f>
        <v>0</v>
      </c>
      <c r="I98" s="122" cm="1">
        <f t="array" ref="I98">IF(YEAR(I$16)=$D98, I$44-SUM(_xlfn._xlws.FILTER(I$63:I97,MOD(_xlfn.SEQUENCE(ROWS(I$63:I97)),5)=1)),ROUND(I$44/_xlfn.DAYS(I$16,H$16)*IF(YEAR(H$16+1)=$D98,_xlfn.DAYS(DATE($D98,12,31),H$16)+1,IF(AND(YEAR(H$16+1)&lt;$D98,$D98&lt;YEAR(I$16)),_xlfn.DAYS(DATE($D98,12,31),DATE($D98,1,1))+1,0)),0))</f>
        <v>0</v>
      </c>
      <c r="J98" s="122" cm="1">
        <f t="array" ref="J98">IF(YEAR(J$16)=$D98, J$44-SUM(_xlfn._xlws.FILTER(J$63:J97,MOD(_xlfn.SEQUENCE(ROWS(J$63:J97)),5)=1)),ROUND(J$44/_xlfn.DAYS(J$16,I$16)*IF(YEAR(I$16+1)=$D98,_xlfn.DAYS(DATE($D98,12,31),I$16)+1,IF(AND(YEAR(I$16+1)&lt;$D98,$D98&lt;YEAR(J$16)),_xlfn.DAYS(DATE($D98,12,31),DATE($D98,1,1))+1,0)),0))</f>
        <v>0</v>
      </c>
      <c r="K98" s="122" cm="1">
        <f t="array" ref="K98">IF(YEAR(K$16)=$D98, K$44-SUM(_xlfn._xlws.FILTER(K$63:K97,MOD(_xlfn.SEQUENCE(ROWS(K$63:K97)),5)=1)),ROUND(K$44/_xlfn.DAYS(K$16,J$16)*IF(YEAR(J$16+1)=$D98,_xlfn.DAYS(DATE($D98,12,31),J$16)+1,IF(AND(YEAR(J$16+1)&lt;$D98,$D98&lt;YEAR(K$16)),_xlfn.DAYS(DATE($D98,12,31),DATE($D98,1,1))+1,0)),0))</f>
        <v>13397</v>
      </c>
      <c r="L98" s="122" cm="1">
        <f t="array" ref="L98">IF(YEAR(L$16)=$D98, L$44-SUM(_xlfn._xlws.FILTER(L$63:L97,MOD(_xlfn.SEQUENCE(ROWS(L$63:L97)),5)=1)),ROUND(L$44/_xlfn.DAYS(L$16,K$16)*IF(YEAR(K$16+1)=$D98,_xlfn.DAYS(DATE($D98,12,31),K$16)+1,IF(AND(YEAR(K$16+1)&lt;$D98,$D98&lt;YEAR(L$16)),_xlfn.DAYS(DATE($D98,12,31),DATE($D98,1,1))+1,0)),0))</f>
        <v>5517</v>
      </c>
      <c r="M98" s="122" cm="1">
        <f t="array" ref="M98">IF(YEAR(M$16)=$D98, M$44-SUM(_xlfn._xlws.FILTER(M$63:M97,MOD(_xlfn.SEQUENCE(ROWS(M$63:M97)),5)=1)),ROUND(M$44/_xlfn.DAYS(M$16,L$16)*IF(YEAR(L$16+1)=$D98,_xlfn.DAYS(DATE($D98,12,31),L$16)+1,IF(AND(YEAR(L$16+1)&lt;$D98,$D98&lt;YEAR(M$16)),_xlfn.DAYS(DATE($D98,12,31),DATE($D98,1,1))+1,0)),0))</f>
        <v>0</v>
      </c>
      <c r="N98" s="122" cm="1">
        <f t="array" ref="N98">IF(YEAR(N$16)=$D98, N$44-SUM(_xlfn._xlws.FILTER(N$63:N97,MOD(_xlfn.SEQUENCE(ROWS(N$63:N97)),5)=1)),ROUND(N$44/_xlfn.DAYS(N$16,M$16)*IF(YEAR(M$16+1)=$D98,_xlfn.DAYS(DATE($D98,12,31),M$16)+1,IF(AND(YEAR(M$16+1)&lt;$D98,$D98&lt;YEAR(N$16)),_xlfn.DAYS(DATE($D98,12,31),DATE($D98,1,1))+1,0)),0))</f>
        <v>0</v>
      </c>
      <c r="O98" s="122" cm="1">
        <f t="array" ref="O98">IF(YEAR(O$16)=$D98, O$44-SUM(_xlfn._xlws.FILTER(O$63:O97,MOD(_xlfn.SEQUENCE(ROWS(O$63:O97)),5)=1)),ROUND(O$44/_xlfn.DAYS(O$16,N$16)*IF(YEAR(N$16+1)=$D98,_xlfn.DAYS(DATE($D98,12,31),N$16)+1,IF(AND(YEAR(N$16+1)&lt;$D98,$D98&lt;YEAR(O$16)),_xlfn.DAYS(DATE($D98,12,31),DATE($D98,1,1))+1,0)),0))</f>
        <v>0</v>
      </c>
      <c r="P98" s="122" cm="1">
        <f t="array" ref="P98">IF(YEAR(P$16)=$D98, P$44-SUM(_xlfn._xlws.FILTER(P$63:P97,MOD(_xlfn.SEQUENCE(ROWS(P$63:P97)),5)=1)),ROUND(P$44/_xlfn.DAYS(P$16,O$16)*IF(YEAR(O$16+1)=$D98,_xlfn.DAYS(DATE($D98,12,31),O$16)+1,IF(AND(YEAR(O$16+1)&lt;$D98,$D98&lt;YEAR(P$16)),_xlfn.DAYS(DATE($D98,12,31),DATE($D98,1,1))+1,0)),0))</f>
        <v>0</v>
      </c>
      <c r="Q98" s="122" cm="1">
        <f t="array" ref="Q98">IF(YEAR(Q$16)=$D98, Q$44-SUM(_xlfn._xlws.FILTER(Q$63:Q97,MOD(_xlfn.SEQUENCE(ROWS(Q$63:Q97)),5)=1)),ROUND(Q$44/_xlfn.DAYS(Q$16,P$16)*IF(YEAR(P$16+1)=$D98,_xlfn.DAYS(DATE($D98,12,31),P$16)+1,IF(AND(YEAR(P$16+1)&lt;$D98,$D98&lt;YEAR(Q$16)),_xlfn.DAYS(DATE($D98,12,31),DATE($D98,1,1))+1,0)),0))</f>
        <v>0</v>
      </c>
      <c r="R98" s="122" cm="1">
        <f t="array" ref="R98">IF(YEAR(R$16)=$D98, R$44-SUM(_xlfn._xlws.FILTER(R$63:R97,MOD(_xlfn.SEQUENCE(ROWS(R$63:R97)),5)=1)),ROUND(R$44/_xlfn.DAYS(R$16,Q$16)*IF(YEAR(Q$16+1)=$D98,_xlfn.DAYS(DATE($D98,12,31),Q$16)+1,IF(AND(YEAR(Q$16+1)&lt;$D98,$D98&lt;YEAR(R$16)),_xlfn.DAYS(DATE($D98,12,31),DATE($D98,1,1))+1,0)),0))</f>
        <v>0</v>
      </c>
      <c r="S98" s="122" cm="1">
        <f t="array" ref="S98">IF(YEAR(S$16)=$D98, S$44-SUM(_xlfn._xlws.FILTER(S$63:S97,MOD(_xlfn.SEQUENCE(ROWS(S$63:S97)),5)=1)),ROUND(S$44/_xlfn.DAYS(S$16,R$16)*IF(YEAR(R$16+1)=$D98,_xlfn.DAYS(DATE($D98,12,31),R$16)+1,IF(AND(YEAR(R$16+1)&lt;$D98,$D98&lt;YEAR(S$16)),_xlfn.DAYS(DATE($D98,12,31),DATE($D98,1,1))+1,0)),0))</f>
        <v>0</v>
      </c>
      <c r="T98" s="122" cm="1">
        <f t="array" ref="T98">IF(YEAR(T$16)=$D98, T$44-SUM(_xlfn._xlws.FILTER(T$63:T97,MOD(_xlfn.SEQUENCE(ROWS(T$63:T97)),5)=1)),ROUND(T$44/_xlfn.DAYS(T$16,S$16)*IF(YEAR(S$16+1)=$D98,_xlfn.DAYS(DATE($D98,12,31),S$16)+1,IF(AND(YEAR(S$16+1)&lt;$D98,$D98&lt;YEAR(T$16)),_xlfn.DAYS(DATE($D98,12,31),DATE($D98,1,1))+1,0)),0))</f>
        <v>0</v>
      </c>
      <c r="U98" s="122" cm="1">
        <f t="array" ref="U98">IF(YEAR(U$16)=$D98, U$44-SUM(_xlfn._xlws.FILTER(U$63:U97,MOD(_xlfn.SEQUENCE(ROWS(U$63:U97)),5)=1)),ROUND(U$44/_xlfn.DAYS(U$16,T$16)*IF(YEAR(T$16+1)=$D98,_xlfn.DAYS(DATE($D98,12,31),T$16)+1,IF(AND(YEAR(T$16+1)&lt;$D98,$D98&lt;YEAR(U$16)),_xlfn.DAYS(DATE($D98,12,31),DATE($D98,1,1))+1,0)),0))</f>
        <v>0</v>
      </c>
      <c r="V98" s="122" cm="1">
        <f t="array" ref="V98">IF(YEAR(V$16)=$D98, V$44-SUM(_xlfn._xlws.FILTER(V$63:V97,MOD(_xlfn.SEQUENCE(ROWS(V$63:V97)),5)=1)),ROUND(V$44/_xlfn.DAYS(V$16,U$16)*IF(YEAR(U$16+1)=$D98,_xlfn.DAYS(DATE($D98,12,31),U$16)+1,IF(AND(YEAR(U$16+1)&lt;$D98,$D98&lt;YEAR(V$16)),_xlfn.DAYS(DATE($D98,12,31),DATE($D98,1,1))+1,0)),0))</f>
        <v>0</v>
      </c>
      <c r="W98" s="122" cm="1">
        <f t="array" ref="W98">IF(YEAR(W$16)=$D98, W$44-SUM(_xlfn._xlws.FILTER(W$63:W97,MOD(_xlfn.SEQUENCE(ROWS(W$63:W97)),5)=1)),ROUND(W$44/_xlfn.DAYS(W$16,V$16)*IF(YEAR(V$16+1)=$D98,_xlfn.DAYS(DATE($D98,12,31),V$16)+1,IF(AND(YEAR(V$16+1)&lt;$D98,$D98&lt;YEAR(W$16)),_xlfn.DAYS(DATE($D98,12,31),DATE($D98,1,1))+1,0)),0))</f>
        <v>0</v>
      </c>
      <c r="X98" s="122" cm="1">
        <f t="array" ref="X98">IF(YEAR(X$16)=$D98, X$44-SUM(_xlfn._xlws.FILTER(X$63:X97,MOD(_xlfn.SEQUENCE(ROWS(X$63:X97)),5)=1)),ROUND(X$44/_xlfn.DAYS(X$16,W$16)*IF(YEAR(W$16+1)=$D98,_xlfn.DAYS(DATE($D98,12,31),W$16)+1,IF(AND(YEAR(W$16+1)&lt;$D98,$D98&lt;YEAR(X$16)),_xlfn.DAYS(DATE($D98,12,31),DATE($D98,1,1))+1,0)),0))</f>
        <v>0</v>
      </c>
    </row>
    <row r="99" spans="1:24" ht="17" hidden="1" outlineLevel="1" x14ac:dyDescent="0.25">
      <c r="A99" s="5">
        <v>28</v>
      </c>
      <c r="B99" s="129" t="s">
        <v>164</v>
      </c>
      <c r="C99" s="120" t="s">
        <v>165</v>
      </c>
      <c r="D99" s="121">
        <f t="shared" si="41"/>
        <v>2027</v>
      </c>
      <c r="E99" s="122" cm="1">
        <f t="array" ref="E99">IF(YEAR(E$16)=$D99, E$46-SUM(_xlfn._xlws.FILTER(E$63:E98,MOD(_xlfn.SEQUENCE(ROWS(E$63:E98)),5)=2)),ROUND(E$46/_xlfn.DAYS(E$16,D$16)*IF(YEAR(D$16+1)=$D99,_xlfn.DAYS(DATE($D99,12,31),D$16)+1,IF(AND(YEAR(D$16+1)&lt;$D99,$D99&lt;YEAR(E$16)),_xlfn.DAYS(DATE($D99,12,31),DATE($D99,1,1))+1,0)),0))</f>
        <v>0</v>
      </c>
      <c r="F99" s="122" cm="1">
        <f t="array" ref="F99">IF(YEAR(F$16)=$D99, F$46-SUM(_xlfn._xlws.FILTER(F$63:F98,MOD(_xlfn.SEQUENCE(ROWS(F$63:F98)),5)=2)),ROUND(F$46/_xlfn.DAYS(F$16,E$16)*IF(YEAR(E$16+1)=$D99,_xlfn.DAYS(DATE($D99,12,31),E$16)+1,IF(AND(YEAR(E$16+1)&lt;$D99,$D99&lt;YEAR(F$16)),_xlfn.DAYS(DATE($D99,12,31),DATE($D99,1,1))+1,0)),0))</f>
        <v>0</v>
      </c>
      <c r="G99" s="122" cm="1">
        <f t="array" ref="G99">IF(YEAR(G$16)=$D99, G$46-SUM(_xlfn._xlws.FILTER(G$63:G98,MOD(_xlfn.SEQUENCE(ROWS(G$63:G98)),5)=2)),ROUND(G$46/_xlfn.DAYS(G$16,F$16)*IF(YEAR(F$16+1)=$D99,_xlfn.DAYS(DATE($D99,12,31),F$16)+1,IF(AND(YEAR(F$16+1)&lt;$D99,$D99&lt;YEAR(G$16)),_xlfn.DAYS(DATE($D99,12,31),DATE($D99,1,1))+1,0)),0))</f>
        <v>0</v>
      </c>
      <c r="H99" s="122" cm="1">
        <f t="array" ref="H99">IF(YEAR(H$16)=$D99, H$46-SUM(_xlfn._xlws.FILTER(H$63:H98,MOD(_xlfn.SEQUENCE(ROWS(H$63:H98)),5)=2)),ROUND(H$46/_xlfn.DAYS(H$16,G$16)*IF(YEAR(G$16+1)=$D99,_xlfn.DAYS(DATE($D99,12,31),G$16)+1,IF(AND(YEAR(G$16+1)&lt;$D99,$D99&lt;YEAR(H$16)),_xlfn.DAYS(DATE($D99,12,31),DATE($D99,1,1))+1,0)),0))</f>
        <v>0</v>
      </c>
      <c r="I99" s="122" cm="1">
        <f t="array" ref="I99">IF(YEAR(I$16)=$D99, I$46-SUM(_xlfn._xlws.FILTER(I$63:I98,MOD(_xlfn.SEQUENCE(ROWS(I$63:I98)),5)=2)),ROUND(I$46/_xlfn.DAYS(I$16,H$16)*IF(YEAR(H$16+1)=$D99,_xlfn.DAYS(DATE($D99,12,31),H$16)+1,IF(AND(YEAR(H$16+1)&lt;$D99,$D99&lt;YEAR(I$16)),_xlfn.DAYS(DATE($D99,12,31),DATE($D99,1,1))+1,0)),0))</f>
        <v>0</v>
      </c>
      <c r="J99" s="122" cm="1">
        <f t="array" ref="J99">IF(YEAR(J$16)=$D99, J$46-SUM(_xlfn._xlws.FILTER(J$63:J98,MOD(_xlfn.SEQUENCE(ROWS(J$63:J98)),5)=2)),ROUND(J$46/_xlfn.DAYS(J$16,I$16)*IF(YEAR(I$16+1)=$D99,_xlfn.DAYS(DATE($D99,12,31),I$16)+1,IF(AND(YEAR(I$16+1)&lt;$D99,$D99&lt;YEAR(J$16)),_xlfn.DAYS(DATE($D99,12,31),DATE($D99,1,1))+1,0)),0))</f>
        <v>0</v>
      </c>
      <c r="K99" s="122" cm="1">
        <f t="array" ref="K99">IF(YEAR(K$16)=$D99, K$46-SUM(_xlfn._xlws.FILTER(K$63:K98,MOD(_xlfn.SEQUENCE(ROWS(K$63:K98)),5)=2)),ROUND(K$46/_xlfn.DAYS(K$16,J$16)*IF(YEAR(J$16+1)=$D99,_xlfn.DAYS(DATE($D99,12,31),J$16)+1,IF(AND(YEAR(J$16+1)&lt;$D99,$D99&lt;YEAR(K$16)),_xlfn.DAYS(DATE($D99,12,31),DATE($D99,1,1))+1,0)),0))</f>
        <v>2010</v>
      </c>
      <c r="L99" s="122" cm="1">
        <f t="array" ref="L99">IF(YEAR(L$16)=$D99, L$46-SUM(_xlfn._xlws.FILTER(L$63:L98,MOD(_xlfn.SEQUENCE(ROWS(L$63:L98)),5)=2)),ROUND(L$46/_xlfn.DAYS(L$16,K$16)*IF(YEAR(K$16+1)=$D99,_xlfn.DAYS(DATE($D99,12,31),K$16)+1,IF(AND(YEAR(K$16+1)&lt;$D99,$D99&lt;YEAR(L$16)),_xlfn.DAYS(DATE($D99,12,31),DATE($D99,1,1))+1,0)),0))</f>
        <v>828</v>
      </c>
      <c r="M99" s="122" cm="1">
        <f t="array" ref="M99">IF(YEAR(M$16)=$D99, M$46-SUM(_xlfn._xlws.FILTER(M$63:M98,MOD(_xlfn.SEQUENCE(ROWS(M$63:M98)),5)=2)),ROUND(M$46/_xlfn.DAYS(M$16,L$16)*IF(YEAR(L$16+1)=$D99,_xlfn.DAYS(DATE($D99,12,31),L$16)+1,IF(AND(YEAR(L$16+1)&lt;$D99,$D99&lt;YEAR(M$16)),_xlfn.DAYS(DATE($D99,12,31),DATE($D99,1,1))+1,0)),0))</f>
        <v>0</v>
      </c>
      <c r="N99" s="122" cm="1">
        <f t="array" ref="N99">IF(YEAR(N$16)=$D99, N$46-SUM(_xlfn._xlws.FILTER(N$63:N98,MOD(_xlfn.SEQUENCE(ROWS(N$63:N98)),5)=2)),ROUND(N$46/_xlfn.DAYS(N$16,M$16)*IF(YEAR(M$16+1)=$D99,_xlfn.DAYS(DATE($D99,12,31),M$16)+1,IF(AND(YEAR(M$16+1)&lt;$D99,$D99&lt;YEAR(N$16)),_xlfn.DAYS(DATE($D99,12,31),DATE($D99,1,1))+1,0)),0))</f>
        <v>0</v>
      </c>
      <c r="O99" s="122" cm="1">
        <f t="array" ref="O99">IF(YEAR(O$16)=$D99, O$46-SUM(_xlfn._xlws.FILTER(O$63:O98,MOD(_xlfn.SEQUENCE(ROWS(O$63:O98)),5)=2)),ROUND(O$46/_xlfn.DAYS(O$16,N$16)*IF(YEAR(N$16+1)=$D99,_xlfn.DAYS(DATE($D99,12,31),N$16)+1,IF(AND(YEAR(N$16+1)&lt;$D99,$D99&lt;YEAR(O$16)),_xlfn.DAYS(DATE($D99,12,31),DATE($D99,1,1))+1,0)),0))</f>
        <v>0</v>
      </c>
      <c r="P99" s="122" cm="1">
        <f t="array" ref="P99">IF(YEAR(P$16)=$D99, P$46-SUM(_xlfn._xlws.FILTER(P$63:P98,MOD(_xlfn.SEQUENCE(ROWS(P$63:P98)),5)=2)),ROUND(P$46/_xlfn.DAYS(P$16,O$16)*IF(YEAR(O$16+1)=$D99,_xlfn.DAYS(DATE($D99,12,31),O$16)+1,IF(AND(YEAR(O$16+1)&lt;$D99,$D99&lt;YEAR(P$16)),_xlfn.DAYS(DATE($D99,12,31),DATE($D99,1,1))+1,0)),0))</f>
        <v>0</v>
      </c>
      <c r="Q99" s="122" cm="1">
        <f t="array" ref="Q99">IF(YEAR(Q$16)=$D99, Q$46-SUM(_xlfn._xlws.FILTER(Q$63:Q98,MOD(_xlfn.SEQUENCE(ROWS(Q$63:Q98)),5)=2)),ROUND(Q$46/_xlfn.DAYS(Q$16,P$16)*IF(YEAR(P$16+1)=$D99,_xlfn.DAYS(DATE($D99,12,31),P$16)+1,IF(AND(YEAR(P$16+1)&lt;$D99,$D99&lt;YEAR(Q$16)),_xlfn.DAYS(DATE($D99,12,31),DATE($D99,1,1))+1,0)),0))</f>
        <v>0</v>
      </c>
      <c r="R99" s="122" cm="1">
        <f t="array" ref="R99">IF(YEAR(R$16)=$D99, R$46-SUM(_xlfn._xlws.FILTER(R$63:R98,MOD(_xlfn.SEQUENCE(ROWS(R$63:R98)),5)=2)),ROUND(R$46/_xlfn.DAYS(R$16,Q$16)*IF(YEAR(Q$16+1)=$D99,_xlfn.DAYS(DATE($D99,12,31),Q$16)+1,IF(AND(YEAR(Q$16+1)&lt;$D99,$D99&lt;YEAR(R$16)),_xlfn.DAYS(DATE($D99,12,31),DATE($D99,1,1))+1,0)),0))</f>
        <v>0</v>
      </c>
      <c r="S99" s="122" cm="1">
        <f t="array" ref="S99">IF(YEAR(S$16)=$D99, S$46-SUM(_xlfn._xlws.FILTER(S$63:S98,MOD(_xlfn.SEQUENCE(ROWS(S$63:S98)),5)=2)),ROUND(S$46/_xlfn.DAYS(S$16,R$16)*IF(YEAR(R$16+1)=$D99,_xlfn.DAYS(DATE($D99,12,31),R$16)+1,IF(AND(YEAR(R$16+1)&lt;$D99,$D99&lt;YEAR(S$16)),_xlfn.DAYS(DATE($D99,12,31),DATE($D99,1,1))+1,0)),0))</f>
        <v>0</v>
      </c>
      <c r="T99" s="122" cm="1">
        <f t="array" ref="T99">IF(YEAR(T$16)=$D99, T$46-SUM(_xlfn._xlws.FILTER(T$63:T98,MOD(_xlfn.SEQUENCE(ROWS(T$63:T98)),5)=2)),ROUND(T$46/_xlfn.DAYS(T$16,S$16)*IF(YEAR(S$16+1)=$D99,_xlfn.DAYS(DATE($D99,12,31),S$16)+1,IF(AND(YEAR(S$16+1)&lt;$D99,$D99&lt;YEAR(T$16)),_xlfn.DAYS(DATE($D99,12,31),DATE($D99,1,1))+1,0)),0))</f>
        <v>0</v>
      </c>
      <c r="U99" s="122" cm="1">
        <f t="array" ref="U99">IF(YEAR(U$16)=$D99, U$46-SUM(_xlfn._xlws.FILTER(U$63:U98,MOD(_xlfn.SEQUENCE(ROWS(U$63:U98)),5)=2)),ROUND(U$46/_xlfn.DAYS(U$16,T$16)*IF(YEAR(T$16+1)=$D99,_xlfn.DAYS(DATE($D99,12,31),T$16)+1,IF(AND(YEAR(T$16+1)&lt;$D99,$D99&lt;YEAR(U$16)),_xlfn.DAYS(DATE($D99,12,31),DATE($D99,1,1))+1,0)),0))</f>
        <v>0</v>
      </c>
      <c r="V99" s="122" cm="1">
        <f t="array" ref="V99">IF(YEAR(V$16)=$D99, V$46-SUM(_xlfn._xlws.FILTER(V$63:V98,MOD(_xlfn.SEQUENCE(ROWS(V$63:V98)),5)=2)),ROUND(V$46/_xlfn.DAYS(V$16,U$16)*IF(YEAR(U$16+1)=$D99,_xlfn.DAYS(DATE($D99,12,31),U$16)+1,IF(AND(YEAR(U$16+1)&lt;$D99,$D99&lt;YEAR(V$16)),_xlfn.DAYS(DATE($D99,12,31),DATE($D99,1,1))+1,0)),0))</f>
        <v>0</v>
      </c>
      <c r="W99" s="122" cm="1">
        <f t="array" ref="W99">IF(YEAR(W$16)=$D99, W$46-SUM(_xlfn._xlws.FILTER(W$63:W98,MOD(_xlfn.SEQUENCE(ROWS(W$63:W98)),5)=2)),ROUND(W$46/_xlfn.DAYS(W$16,V$16)*IF(YEAR(V$16+1)=$D99,_xlfn.DAYS(DATE($D99,12,31),V$16)+1,IF(AND(YEAR(V$16+1)&lt;$D99,$D99&lt;YEAR(W$16)),_xlfn.DAYS(DATE($D99,12,31),DATE($D99,1,1))+1,0)),0))</f>
        <v>0</v>
      </c>
      <c r="X99" s="122" cm="1">
        <f t="array" ref="X99">IF(YEAR(X$16)=$D99, X$46-SUM(_xlfn._xlws.FILTER(X$63:X98,MOD(_xlfn.SEQUENCE(ROWS(X$63:X98)),5)=2)),ROUND(X$46/_xlfn.DAYS(X$16,W$16)*IF(YEAR(W$16+1)=$D99,_xlfn.DAYS(DATE($D99,12,31),W$16)+1,IF(AND(YEAR(W$16+1)&lt;$D99,$D99&lt;YEAR(X$16)),_xlfn.DAYS(DATE($D99,12,31),DATE($D99,1,1))+1,0)),0))</f>
        <v>0</v>
      </c>
    </row>
    <row r="100" spans="1:24" ht="17" hidden="1" outlineLevel="1" x14ac:dyDescent="0.25">
      <c r="A100" s="5">
        <v>29</v>
      </c>
      <c r="B100" s="129" t="s">
        <v>166</v>
      </c>
      <c r="C100" s="120" t="s">
        <v>167</v>
      </c>
      <c r="D100" s="121">
        <f t="shared" si="41"/>
        <v>2027</v>
      </c>
      <c r="E100" s="123">
        <f>E98-E99</f>
        <v>0</v>
      </c>
      <c r="F100" s="123">
        <f t="shared" ref="F100:X100" si="50">F98-F99</f>
        <v>0</v>
      </c>
      <c r="G100" s="123">
        <f t="shared" si="50"/>
        <v>0</v>
      </c>
      <c r="H100" s="123">
        <f t="shared" si="50"/>
        <v>0</v>
      </c>
      <c r="I100" s="123">
        <f t="shared" si="50"/>
        <v>0</v>
      </c>
      <c r="J100" s="123">
        <f t="shared" si="50"/>
        <v>0</v>
      </c>
      <c r="K100" s="123">
        <f t="shared" si="50"/>
        <v>11387</v>
      </c>
      <c r="L100" s="123">
        <f t="shared" si="50"/>
        <v>4689</v>
      </c>
      <c r="M100" s="123">
        <f t="shared" si="50"/>
        <v>0</v>
      </c>
      <c r="N100" s="123">
        <f t="shared" si="50"/>
        <v>0</v>
      </c>
      <c r="O100" s="123">
        <f t="shared" si="50"/>
        <v>0</v>
      </c>
      <c r="P100" s="123">
        <f t="shared" si="50"/>
        <v>0</v>
      </c>
      <c r="Q100" s="123">
        <f t="shared" si="50"/>
        <v>0</v>
      </c>
      <c r="R100" s="123">
        <f t="shared" si="50"/>
        <v>0</v>
      </c>
      <c r="S100" s="123">
        <f t="shared" si="50"/>
        <v>0</v>
      </c>
      <c r="T100" s="123">
        <f t="shared" si="50"/>
        <v>0</v>
      </c>
      <c r="U100" s="123">
        <f t="shared" si="50"/>
        <v>0</v>
      </c>
      <c r="V100" s="123">
        <f t="shared" si="50"/>
        <v>0</v>
      </c>
      <c r="W100" s="123">
        <f t="shared" si="50"/>
        <v>0</v>
      </c>
      <c r="X100" s="123">
        <f t="shared" si="50"/>
        <v>0</v>
      </c>
    </row>
    <row r="101" spans="1:24" ht="17" hidden="1" outlineLevel="1" x14ac:dyDescent="0.25">
      <c r="A101" s="5">
        <v>31</v>
      </c>
      <c r="B101" s="129" t="s">
        <v>168</v>
      </c>
      <c r="C101" s="120" t="s">
        <v>169</v>
      </c>
      <c r="D101" s="121">
        <f t="shared" si="41"/>
        <v>2027</v>
      </c>
      <c r="E101" s="122" cm="1">
        <f t="array" ref="E101">IF(YEAR(E$16)=$D101, E$59-SUM(_xlfn._xlws.FILTER(E$63:E100,MOD(_xlfn.SEQUENCE(ROWS(E$63:E100)),5)=4)),ROUND(E$59/_xlfn.DAYS(E$16,D$16)*IF(YEAR(D$16+1)=$D101,_xlfn.DAYS(DATE($D101,12,31),D$16)+1,IF(AND(YEAR(D$16+1)&lt;$D101,$D101&lt;YEAR(E$16)),_xlfn.DAYS(DATE($D101,12,31),DATE($D101,1,1))+1,0)),0))</f>
        <v>0</v>
      </c>
      <c r="F101" s="122" cm="1">
        <f t="array" ref="F101">IF(YEAR(F$16)=$D101, F$59-SUM(_xlfn._xlws.FILTER(F$63:F100,MOD(_xlfn.SEQUENCE(ROWS(F$63:F100)),5)=4)),ROUND(F$59/_xlfn.DAYS(F$16,E$16)*IF(YEAR(E$16+1)=$D101,_xlfn.DAYS(DATE($D101,12,31),E$16)+1,IF(AND(YEAR(E$16+1)&lt;$D101,$D101&lt;YEAR(F$16)),_xlfn.DAYS(DATE($D101,12,31),DATE($D101,1,1))+1,0)),0))</f>
        <v>0</v>
      </c>
      <c r="G101" s="122" cm="1">
        <f t="array" ref="G101">IF(YEAR(G$16)=$D101, G$59-SUM(_xlfn._xlws.FILTER(G$63:G100,MOD(_xlfn.SEQUENCE(ROWS(G$63:G100)),5)=4)),ROUND(G$59/_xlfn.DAYS(G$16,F$16)*IF(YEAR(F$16+1)=$D101,_xlfn.DAYS(DATE($D101,12,31),F$16)+1,IF(AND(YEAR(F$16+1)&lt;$D101,$D101&lt;YEAR(G$16)),_xlfn.DAYS(DATE($D101,12,31),DATE($D101,1,1))+1,0)),0))</f>
        <v>0</v>
      </c>
      <c r="H101" s="122" cm="1">
        <f t="array" ref="H101">IF(YEAR(H$16)=$D101, H$59-SUM(_xlfn._xlws.FILTER(H$63:H100,MOD(_xlfn.SEQUENCE(ROWS(H$63:H100)),5)=4)),ROUND(H$59/_xlfn.DAYS(H$16,G$16)*IF(YEAR(G$16+1)=$D101,_xlfn.DAYS(DATE($D101,12,31),G$16)+1,IF(AND(YEAR(G$16+1)&lt;$D101,$D101&lt;YEAR(H$16)),_xlfn.DAYS(DATE($D101,12,31),DATE($D101,1,1))+1,0)),0))</f>
        <v>0</v>
      </c>
      <c r="I101" s="122" cm="1">
        <f t="array" ref="I101">IF(YEAR(I$16)=$D101, I$59-SUM(_xlfn._xlws.FILTER(I$63:I100,MOD(_xlfn.SEQUENCE(ROWS(I$63:I100)),5)=4)),ROUND(I$59/_xlfn.DAYS(I$16,H$16)*IF(YEAR(H$16+1)=$D101,_xlfn.DAYS(DATE($D101,12,31),H$16)+1,IF(AND(YEAR(H$16+1)&lt;$D101,$D101&lt;YEAR(I$16)),_xlfn.DAYS(DATE($D101,12,31),DATE($D101,1,1))+1,0)),0))</f>
        <v>0</v>
      </c>
      <c r="J101" s="122" cm="1">
        <f t="array" ref="J101">IF(YEAR(J$16)=$D101, J$59-SUM(_xlfn._xlws.FILTER(J$63:J100,MOD(_xlfn.SEQUENCE(ROWS(J$63:J100)),5)=4)),ROUND(J$59/_xlfn.DAYS(J$16,I$16)*IF(YEAR(I$16+1)=$D101,_xlfn.DAYS(DATE($D101,12,31),I$16)+1,IF(AND(YEAR(I$16+1)&lt;$D101,$D101&lt;YEAR(J$16)),_xlfn.DAYS(DATE($D101,12,31),DATE($D101,1,1))+1,0)),0))</f>
        <v>0</v>
      </c>
      <c r="K101" s="122" cm="1">
        <f t="array" ref="K101">IF(YEAR(K$16)=$D101, K$59-SUM(_xlfn._xlws.FILTER(K$63:K100,MOD(_xlfn.SEQUENCE(ROWS(K$63:K100)),5)=4)),ROUND(K$59/_xlfn.DAYS(K$16,J$16)*IF(YEAR(J$16+1)=$D101,_xlfn.DAYS(DATE($D101,12,31),J$16)+1,IF(AND(YEAR(J$16+1)&lt;$D101,$D101&lt;YEAR(K$16)),_xlfn.DAYS(DATE($D101,12,31),DATE($D101,1,1))+1,0)),0))</f>
        <v>13397</v>
      </c>
      <c r="L101" s="122" cm="1">
        <f t="array" ref="L101">IF(YEAR(L$16)=$D101, L$59-SUM(_xlfn._xlws.FILTER(L$63:L100,MOD(_xlfn.SEQUENCE(ROWS(L$63:L100)),5)=4)),ROUND(L$59/_xlfn.DAYS(L$16,K$16)*IF(YEAR(K$16+1)=$D101,_xlfn.DAYS(DATE($D101,12,31),K$16)+1,IF(AND(YEAR(K$16+1)&lt;$D101,$D101&lt;YEAR(L$16)),_xlfn.DAYS(DATE($D101,12,31),DATE($D101,1,1))+1,0)),0))</f>
        <v>5517</v>
      </c>
      <c r="M101" s="122" cm="1">
        <f t="array" ref="M101">IF(YEAR(M$16)=$D101, M$59-SUM(_xlfn._xlws.FILTER(M$63:M100,MOD(_xlfn.SEQUENCE(ROWS(M$63:M100)),5)=4)),ROUND(M$59/_xlfn.DAYS(M$16,L$16)*IF(YEAR(L$16+1)=$D101,_xlfn.DAYS(DATE($D101,12,31),L$16)+1,IF(AND(YEAR(L$16+1)&lt;$D101,$D101&lt;YEAR(M$16)),_xlfn.DAYS(DATE($D101,12,31),DATE($D101,1,1))+1,0)),0))</f>
        <v>0</v>
      </c>
      <c r="N101" s="122" cm="1">
        <f t="array" ref="N101">IF(YEAR(N$16)=$D101, N$59-SUM(_xlfn._xlws.FILTER(N$63:N100,MOD(_xlfn.SEQUENCE(ROWS(N$63:N100)),5)=4)),ROUND(N$59/_xlfn.DAYS(N$16,M$16)*IF(YEAR(M$16+1)=$D101,_xlfn.DAYS(DATE($D101,12,31),M$16)+1,IF(AND(YEAR(M$16+1)&lt;$D101,$D101&lt;YEAR(N$16)),_xlfn.DAYS(DATE($D101,12,31),DATE($D101,1,1))+1,0)),0))</f>
        <v>0</v>
      </c>
      <c r="O101" s="122" cm="1">
        <f t="array" ref="O101">IF(YEAR(O$16)=$D101, O$59-SUM(_xlfn._xlws.FILTER(O$63:O100,MOD(_xlfn.SEQUENCE(ROWS(O$63:O100)),5)=4)),ROUND(O$59/_xlfn.DAYS(O$16,N$16)*IF(YEAR(N$16+1)=$D101,_xlfn.DAYS(DATE($D101,12,31),N$16)+1,IF(AND(YEAR(N$16+1)&lt;$D101,$D101&lt;YEAR(O$16)),_xlfn.DAYS(DATE($D101,12,31),DATE($D101,1,1))+1,0)),0))</f>
        <v>0</v>
      </c>
      <c r="P101" s="122" cm="1">
        <f t="array" ref="P101">IF(YEAR(P$16)=$D101, P$59-SUM(_xlfn._xlws.FILTER(P$63:P100,MOD(_xlfn.SEQUENCE(ROWS(P$63:P100)),5)=4)),ROUND(P$59/_xlfn.DAYS(P$16,O$16)*IF(YEAR(O$16+1)=$D101,_xlfn.DAYS(DATE($D101,12,31),O$16)+1,IF(AND(YEAR(O$16+1)&lt;$D101,$D101&lt;YEAR(P$16)),_xlfn.DAYS(DATE($D101,12,31),DATE($D101,1,1))+1,0)),0))</f>
        <v>0</v>
      </c>
      <c r="Q101" s="122" cm="1">
        <f t="array" ref="Q101">IF(YEAR(Q$16)=$D101, Q$59-SUM(_xlfn._xlws.FILTER(Q$63:Q100,MOD(_xlfn.SEQUENCE(ROWS(Q$63:Q100)),5)=4)),ROUND(Q$59/_xlfn.DAYS(Q$16,P$16)*IF(YEAR(P$16+1)=$D101,_xlfn.DAYS(DATE($D101,12,31),P$16)+1,IF(AND(YEAR(P$16+1)&lt;$D101,$D101&lt;YEAR(Q$16)),_xlfn.DAYS(DATE($D101,12,31),DATE($D101,1,1))+1,0)),0))</f>
        <v>0</v>
      </c>
      <c r="R101" s="122" cm="1">
        <f t="array" ref="R101">IF(YEAR(R$16)=$D101, R$59-SUM(_xlfn._xlws.FILTER(R$63:R100,MOD(_xlfn.SEQUENCE(ROWS(R$63:R100)),5)=4)),ROUND(R$59/_xlfn.DAYS(R$16,Q$16)*IF(YEAR(Q$16+1)=$D101,_xlfn.DAYS(DATE($D101,12,31),Q$16)+1,IF(AND(YEAR(Q$16+1)&lt;$D101,$D101&lt;YEAR(R$16)),_xlfn.DAYS(DATE($D101,12,31),DATE($D101,1,1))+1,0)),0))</f>
        <v>0</v>
      </c>
      <c r="S101" s="122" cm="1">
        <f t="array" ref="S101">IF(YEAR(S$16)=$D101, S$59-SUM(_xlfn._xlws.FILTER(S$63:S100,MOD(_xlfn.SEQUENCE(ROWS(S$63:S100)),5)=4)),ROUND(S$59/_xlfn.DAYS(S$16,R$16)*IF(YEAR(R$16+1)=$D101,_xlfn.DAYS(DATE($D101,12,31),R$16)+1,IF(AND(YEAR(R$16+1)&lt;$D101,$D101&lt;YEAR(S$16)),_xlfn.DAYS(DATE($D101,12,31),DATE($D101,1,1))+1,0)),0))</f>
        <v>0</v>
      </c>
      <c r="T101" s="122" cm="1">
        <f t="array" ref="T101">IF(YEAR(T$16)=$D101, T$59-SUM(_xlfn._xlws.FILTER(T$63:T100,MOD(_xlfn.SEQUENCE(ROWS(T$63:T100)),5)=4)),ROUND(T$59/_xlfn.DAYS(T$16,S$16)*IF(YEAR(S$16+1)=$D101,_xlfn.DAYS(DATE($D101,12,31),S$16)+1,IF(AND(YEAR(S$16+1)&lt;$D101,$D101&lt;YEAR(T$16)),_xlfn.DAYS(DATE($D101,12,31),DATE($D101,1,1))+1,0)),0))</f>
        <v>0</v>
      </c>
      <c r="U101" s="122" cm="1">
        <f t="array" ref="U101">IF(YEAR(U$16)=$D101, U$59-SUM(_xlfn._xlws.FILTER(U$63:U100,MOD(_xlfn.SEQUENCE(ROWS(U$63:U100)),5)=4)),ROUND(U$59/_xlfn.DAYS(U$16,T$16)*IF(YEAR(T$16+1)=$D101,_xlfn.DAYS(DATE($D101,12,31),T$16)+1,IF(AND(YEAR(T$16+1)&lt;$D101,$D101&lt;YEAR(U$16)),_xlfn.DAYS(DATE($D101,12,31),DATE($D101,1,1))+1,0)),0))</f>
        <v>0</v>
      </c>
      <c r="V101" s="122" cm="1">
        <f t="array" ref="V101">IF(YEAR(V$16)=$D101, V$59-SUM(_xlfn._xlws.FILTER(V$63:V100,MOD(_xlfn.SEQUENCE(ROWS(V$63:V100)),5)=4)),ROUND(V$59/_xlfn.DAYS(V$16,U$16)*IF(YEAR(U$16+1)=$D101,_xlfn.DAYS(DATE($D101,12,31),U$16)+1,IF(AND(YEAR(U$16+1)&lt;$D101,$D101&lt;YEAR(V$16)),_xlfn.DAYS(DATE($D101,12,31),DATE($D101,1,1))+1,0)),0))</f>
        <v>0</v>
      </c>
      <c r="W101" s="122" cm="1">
        <f t="array" ref="W101">IF(YEAR(W$16)=$D101, W$59-SUM(_xlfn._xlws.FILTER(W$63:W100,MOD(_xlfn.SEQUENCE(ROWS(W$63:W100)),5)=4)),ROUND(W$59/_xlfn.DAYS(W$16,V$16)*IF(YEAR(V$16+1)=$D101,_xlfn.DAYS(DATE($D101,12,31),V$16)+1,IF(AND(YEAR(V$16+1)&lt;$D101,$D101&lt;YEAR(W$16)),_xlfn.DAYS(DATE($D101,12,31),DATE($D101,1,1))+1,0)),0))</f>
        <v>0</v>
      </c>
      <c r="X101" s="122" cm="1">
        <f t="array" ref="X101">IF(YEAR(X$16)=$D101, X$59-SUM(_xlfn._xlws.FILTER(X$63:X100,MOD(_xlfn.SEQUENCE(ROWS(X$63:X100)),5)=4)),ROUND(X$59/_xlfn.DAYS(X$16,W$16)*IF(YEAR(W$16+1)=$D101,_xlfn.DAYS(DATE($D101,12,31),W$16)+1,IF(AND(YEAR(W$16+1)&lt;$D101,$D101&lt;YEAR(X$16)),_xlfn.DAYS(DATE($D101,12,31),DATE($D101,1,1))+1,0)),0))</f>
        <v>0</v>
      </c>
    </row>
    <row r="102" spans="1:24" ht="17" hidden="1" outlineLevel="1" x14ac:dyDescent="0.25">
      <c r="A102" s="5">
        <v>33</v>
      </c>
      <c r="B102" s="129" t="s">
        <v>170</v>
      </c>
      <c r="C102" s="124" t="s">
        <v>171</v>
      </c>
      <c r="D102" s="125">
        <f t="shared" si="41"/>
        <v>2027</v>
      </c>
      <c r="E102" s="126">
        <f>E98-E101</f>
        <v>0</v>
      </c>
      <c r="F102" s="126">
        <f t="shared" ref="F102:X102" si="51">F98-F101</f>
        <v>0</v>
      </c>
      <c r="G102" s="126">
        <f t="shared" si="51"/>
        <v>0</v>
      </c>
      <c r="H102" s="126">
        <f t="shared" si="51"/>
        <v>0</v>
      </c>
      <c r="I102" s="126">
        <f t="shared" si="51"/>
        <v>0</v>
      </c>
      <c r="J102" s="126">
        <f t="shared" si="51"/>
        <v>0</v>
      </c>
      <c r="K102" s="126">
        <f t="shared" si="51"/>
        <v>0</v>
      </c>
      <c r="L102" s="126">
        <f t="shared" si="51"/>
        <v>0</v>
      </c>
      <c r="M102" s="126">
        <f t="shared" si="51"/>
        <v>0</v>
      </c>
      <c r="N102" s="126">
        <f t="shared" si="51"/>
        <v>0</v>
      </c>
      <c r="O102" s="126">
        <f t="shared" si="51"/>
        <v>0</v>
      </c>
      <c r="P102" s="126">
        <f t="shared" si="51"/>
        <v>0</v>
      </c>
      <c r="Q102" s="126">
        <f t="shared" si="51"/>
        <v>0</v>
      </c>
      <c r="R102" s="126">
        <f t="shared" si="51"/>
        <v>0</v>
      </c>
      <c r="S102" s="126">
        <f t="shared" si="51"/>
        <v>0</v>
      </c>
      <c r="T102" s="126">
        <f t="shared" si="51"/>
        <v>0</v>
      </c>
      <c r="U102" s="126">
        <f t="shared" si="51"/>
        <v>0</v>
      </c>
      <c r="V102" s="126">
        <f t="shared" si="51"/>
        <v>0</v>
      </c>
      <c r="W102" s="126">
        <f t="shared" si="51"/>
        <v>0</v>
      </c>
      <c r="X102" s="126">
        <f t="shared" si="51"/>
        <v>0</v>
      </c>
    </row>
    <row r="103" spans="1:24" ht="17" hidden="1" outlineLevel="1" x14ac:dyDescent="0.25">
      <c r="A103" s="5">
        <v>27</v>
      </c>
      <c r="B103" s="37" t="s">
        <v>162</v>
      </c>
      <c r="C103" s="114" t="s">
        <v>163</v>
      </c>
      <c r="D103" s="115">
        <f t="shared" si="41"/>
        <v>2028</v>
      </c>
      <c r="E103" s="116" cm="1">
        <f t="array" ref="E103">IF(YEAR(E$16)=$D103, E$44-SUM(_xlfn._xlws.FILTER(E$63:E102,MOD(_xlfn.SEQUENCE(ROWS(E$63:E102)),5)=1)),ROUND(E$44/_xlfn.DAYS(E$16,D$16)*IF(YEAR(D$16+1)=$D103,_xlfn.DAYS(DATE($D103,12,31),D$16)+1,IF(AND(YEAR(D$16+1)&lt;$D103,$D103&lt;YEAR(E$16)),_xlfn.DAYS(DATE($D103,12,31),DATE($D103,1,1))+1,0)),0))</f>
        <v>0</v>
      </c>
      <c r="F103" s="116" cm="1">
        <f t="array" ref="F103">IF(YEAR(F$16)=$D103, F$44-SUM(_xlfn._xlws.FILTER(F$63:F102,MOD(_xlfn.SEQUENCE(ROWS(F$63:F102)),5)=1)),ROUND(F$44/_xlfn.DAYS(F$16,E$16)*IF(YEAR(E$16+1)=$D103,_xlfn.DAYS(DATE($D103,12,31),E$16)+1,IF(AND(YEAR(E$16+1)&lt;$D103,$D103&lt;YEAR(F$16)),_xlfn.DAYS(DATE($D103,12,31),DATE($D103,1,1))+1,0)),0))</f>
        <v>0</v>
      </c>
      <c r="G103" s="116" cm="1">
        <f t="array" ref="G103">IF(YEAR(G$16)=$D103, G$44-SUM(_xlfn._xlws.FILTER(G$63:G102,MOD(_xlfn.SEQUENCE(ROWS(G$63:G102)),5)=1)),ROUND(G$44/_xlfn.DAYS(G$16,F$16)*IF(YEAR(F$16+1)=$D103,_xlfn.DAYS(DATE($D103,12,31),F$16)+1,IF(AND(YEAR(F$16+1)&lt;$D103,$D103&lt;YEAR(G$16)),_xlfn.DAYS(DATE($D103,12,31),DATE($D103,1,1))+1,0)),0))</f>
        <v>0</v>
      </c>
      <c r="H103" s="116" cm="1">
        <f t="array" ref="H103">IF(YEAR(H$16)=$D103, H$44-SUM(_xlfn._xlws.FILTER(H$63:H102,MOD(_xlfn.SEQUENCE(ROWS(H$63:H102)),5)=1)),ROUND(H$44/_xlfn.DAYS(H$16,G$16)*IF(YEAR(G$16+1)=$D103,_xlfn.DAYS(DATE($D103,12,31),G$16)+1,IF(AND(YEAR(G$16+1)&lt;$D103,$D103&lt;YEAR(H$16)),_xlfn.DAYS(DATE($D103,12,31),DATE($D103,1,1))+1,0)),0))</f>
        <v>0</v>
      </c>
      <c r="I103" s="116" cm="1">
        <f t="array" ref="I103">IF(YEAR(I$16)=$D103, I$44-SUM(_xlfn._xlws.FILTER(I$63:I102,MOD(_xlfn.SEQUENCE(ROWS(I$63:I102)),5)=1)),ROUND(I$44/_xlfn.DAYS(I$16,H$16)*IF(YEAR(H$16+1)=$D103,_xlfn.DAYS(DATE($D103,12,31),H$16)+1,IF(AND(YEAR(H$16+1)&lt;$D103,$D103&lt;YEAR(I$16)),_xlfn.DAYS(DATE($D103,12,31),DATE($D103,1,1))+1,0)),0))</f>
        <v>0</v>
      </c>
      <c r="J103" s="116" cm="1">
        <f t="array" ref="J103">IF(YEAR(J$16)=$D103, J$44-SUM(_xlfn._xlws.FILTER(J$63:J102,MOD(_xlfn.SEQUENCE(ROWS(J$63:J102)),5)=1)),ROUND(J$44/_xlfn.DAYS(J$16,I$16)*IF(YEAR(I$16+1)=$D103,_xlfn.DAYS(DATE($D103,12,31),I$16)+1,IF(AND(YEAR(I$16+1)&lt;$D103,$D103&lt;YEAR(J$16)),_xlfn.DAYS(DATE($D103,12,31),DATE($D103,1,1))+1,0)),0))</f>
        <v>0</v>
      </c>
      <c r="K103" s="116" cm="1">
        <f t="array" ref="K103">IF(YEAR(K$16)=$D103, K$44-SUM(_xlfn._xlws.FILTER(K$63:K102,MOD(_xlfn.SEQUENCE(ROWS(K$63:K102)),5)=1)),ROUND(K$44/_xlfn.DAYS(K$16,J$16)*IF(YEAR(J$16+1)=$D103,_xlfn.DAYS(DATE($D103,12,31),J$16)+1,IF(AND(YEAR(J$16+1)&lt;$D103,$D103&lt;YEAR(K$16)),_xlfn.DAYS(DATE($D103,12,31),DATE($D103,1,1))+1,0)),0))</f>
        <v>0</v>
      </c>
      <c r="L103" s="116" cm="1">
        <f t="array" ref="L103">IF(YEAR(L$16)=$D103, L$44-SUM(_xlfn._xlws.FILTER(L$63:L102,MOD(_xlfn.SEQUENCE(ROWS(L$63:L102)),5)=1)),ROUND(L$44/_xlfn.DAYS(L$16,K$16)*IF(YEAR(K$16+1)=$D103,_xlfn.DAYS(DATE($D103,12,31),K$16)+1,IF(AND(YEAR(K$16+1)&lt;$D103,$D103&lt;YEAR(L$16)),_xlfn.DAYS(DATE($D103,12,31),DATE($D103,1,1))+1,0)),0))</f>
        <v>13180</v>
      </c>
      <c r="M103" s="116" cm="1">
        <f t="array" ref="M103">IF(YEAR(M$16)=$D103, M$44-SUM(_xlfn._xlws.FILTER(M$63:M102,MOD(_xlfn.SEQUENCE(ROWS(M$63:M102)),5)=1)),ROUND(M$44/_xlfn.DAYS(M$16,L$16)*IF(YEAR(L$16+1)=$D103,_xlfn.DAYS(DATE($D103,12,31),L$16)+1,IF(AND(YEAR(L$16+1)&lt;$D103,$D103&lt;YEAR(M$16)),_xlfn.DAYS(DATE($D103,12,31),DATE($D103,1,1))+1,0)),0))</f>
        <v>5422</v>
      </c>
      <c r="N103" s="116" cm="1">
        <f t="array" ref="N103">IF(YEAR(N$16)=$D103, N$44-SUM(_xlfn._xlws.FILTER(N$63:N102,MOD(_xlfn.SEQUENCE(ROWS(N$63:N102)),5)=1)),ROUND(N$44/_xlfn.DAYS(N$16,M$16)*IF(YEAR(M$16+1)=$D103,_xlfn.DAYS(DATE($D103,12,31),M$16)+1,IF(AND(YEAR(M$16+1)&lt;$D103,$D103&lt;YEAR(N$16)),_xlfn.DAYS(DATE($D103,12,31),DATE($D103,1,1))+1,0)),0))</f>
        <v>0</v>
      </c>
      <c r="O103" s="116" cm="1">
        <f t="array" ref="O103">IF(YEAR(O$16)=$D103, O$44-SUM(_xlfn._xlws.FILTER(O$63:O102,MOD(_xlfn.SEQUENCE(ROWS(O$63:O102)),5)=1)),ROUND(O$44/_xlfn.DAYS(O$16,N$16)*IF(YEAR(N$16+1)=$D103,_xlfn.DAYS(DATE($D103,12,31),N$16)+1,IF(AND(YEAR(N$16+1)&lt;$D103,$D103&lt;YEAR(O$16)),_xlfn.DAYS(DATE($D103,12,31),DATE($D103,1,1))+1,0)),0))</f>
        <v>0</v>
      </c>
      <c r="P103" s="116" cm="1">
        <f t="array" ref="P103">IF(YEAR(P$16)=$D103, P$44-SUM(_xlfn._xlws.FILTER(P$63:P102,MOD(_xlfn.SEQUENCE(ROWS(P$63:P102)),5)=1)),ROUND(P$44/_xlfn.DAYS(P$16,O$16)*IF(YEAR(O$16+1)=$D103,_xlfn.DAYS(DATE($D103,12,31),O$16)+1,IF(AND(YEAR(O$16+1)&lt;$D103,$D103&lt;YEAR(P$16)),_xlfn.DAYS(DATE($D103,12,31),DATE($D103,1,1))+1,0)),0))</f>
        <v>0</v>
      </c>
      <c r="Q103" s="116" cm="1">
        <f t="array" ref="Q103">IF(YEAR(Q$16)=$D103, Q$44-SUM(_xlfn._xlws.FILTER(Q$63:Q102,MOD(_xlfn.SEQUENCE(ROWS(Q$63:Q102)),5)=1)),ROUND(Q$44/_xlfn.DAYS(Q$16,P$16)*IF(YEAR(P$16+1)=$D103,_xlfn.DAYS(DATE($D103,12,31),P$16)+1,IF(AND(YEAR(P$16+1)&lt;$D103,$D103&lt;YEAR(Q$16)),_xlfn.DAYS(DATE($D103,12,31),DATE($D103,1,1))+1,0)),0))</f>
        <v>0</v>
      </c>
      <c r="R103" s="116" cm="1">
        <f t="array" ref="R103">IF(YEAR(R$16)=$D103, R$44-SUM(_xlfn._xlws.FILTER(R$63:R102,MOD(_xlfn.SEQUENCE(ROWS(R$63:R102)),5)=1)),ROUND(R$44/_xlfn.DAYS(R$16,Q$16)*IF(YEAR(Q$16+1)=$D103,_xlfn.DAYS(DATE($D103,12,31),Q$16)+1,IF(AND(YEAR(Q$16+1)&lt;$D103,$D103&lt;YEAR(R$16)),_xlfn.DAYS(DATE($D103,12,31),DATE($D103,1,1))+1,0)),0))</f>
        <v>0</v>
      </c>
      <c r="S103" s="116" cm="1">
        <f t="array" ref="S103">IF(YEAR(S$16)=$D103, S$44-SUM(_xlfn._xlws.FILTER(S$63:S102,MOD(_xlfn.SEQUENCE(ROWS(S$63:S102)),5)=1)),ROUND(S$44/_xlfn.DAYS(S$16,R$16)*IF(YEAR(R$16+1)=$D103,_xlfn.DAYS(DATE($D103,12,31),R$16)+1,IF(AND(YEAR(R$16+1)&lt;$D103,$D103&lt;YEAR(S$16)),_xlfn.DAYS(DATE($D103,12,31),DATE($D103,1,1))+1,0)),0))</f>
        <v>0</v>
      </c>
      <c r="T103" s="116" cm="1">
        <f t="array" ref="T103">IF(YEAR(T$16)=$D103, T$44-SUM(_xlfn._xlws.FILTER(T$63:T102,MOD(_xlfn.SEQUENCE(ROWS(T$63:T102)),5)=1)),ROUND(T$44/_xlfn.DAYS(T$16,S$16)*IF(YEAR(S$16+1)=$D103,_xlfn.DAYS(DATE($D103,12,31),S$16)+1,IF(AND(YEAR(S$16+1)&lt;$D103,$D103&lt;YEAR(T$16)),_xlfn.DAYS(DATE($D103,12,31),DATE($D103,1,1))+1,0)),0))</f>
        <v>0</v>
      </c>
      <c r="U103" s="116" cm="1">
        <f t="array" ref="U103">IF(YEAR(U$16)=$D103, U$44-SUM(_xlfn._xlws.FILTER(U$63:U102,MOD(_xlfn.SEQUENCE(ROWS(U$63:U102)),5)=1)),ROUND(U$44/_xlfn.DAYS(U$16,T$16)*IF(YEAR(T$16+1)=$D103,_xlfn.DAYS(DATE($D103,12,31),T$16)+1,IF(AND(YEAR(T$16+1)&lt;$D103,$D103&lt;YEAR(U$16)),_xlfn.DAYS(DATE($D103,12,31),DATE($D103,1,1))+1,0)),0))</f>
        <v>0</v>
      </c>
      <c r="V103" s="116" cm="1">
        <f t="array" ref="V103">IF(YEAR(V$16)=$D103, V$44-SUM(_xlfn._xlws.FILTER(V$63:V102,MOD(_xlfn.SEQUENCE(ROWS(V$63:V102)),5)=1)),ROUND(V$44/_xlfn.DAYS(V$16,U$16)*IF(YEAR(U$16+1)=$D103,_xlfn.DAYS(DATE($D103,12,31),U$16)+1,IF(AND(YEAR(U$16+1)&lt;$D103,$D103&lt;YEAR(V$16)),_xlfn.DAYS(DATE($D103,12,31),DATE($D103,1,1))+1,0)),0))</f>
        <v>0</v>
      </c>
      <c r="W103" s="116" cm="1">
        <f t="array" ref="W103">IF(YEAR(W$16)=$D103, W$44-SUM(_xlfn._xlws.FILTER(W$63:W102,MOD(_xlfn.SEQUENCE(ROWS(W$63:W102)),5)=1)),ROUND(W$44/_xlfn.DAYS(W$16,V$16)*IF(YEAR(V$16+1)=$D103,_xlfn.DAYS(DATE($D103,12,31),V$16)+1,IF(AND(YEAR(V$16+1)&lt;$D103,$D103&lt;YEAR(W$16)),_xlfn.DAYS(DATE($D103,12,31),DATE($D103,1,1))+1,0)),0))</f>
        <v>0</v>
      </c>
      <c r="X103" s="116" cm="1">
        <f t="array" ref="X103">IF(YEAR(X$16)=$D103, X$44-SUM(_xlfn._xlws.FILTER(X$63:X102,MOD(_xlfn.SEQUENCE(ROWS(X$63:X102)),5)=1)),ROUND(X$44/_xlfn.DAYS(X$16,W$16)*IF(YEAR(W$16+1)=$D103,_xlfn.DAYS(DATE($D103,12,31),W$16)+1,IF(AND(YEAR(W$16+1)&lt;$D103,$D103&lt;YEAR(X$16)),_xlfn.DAYS(DATE($D103,12,31),DATE($D103,1,1))+1,0)),0))</f>
        <v>0</v>
      </c>
    </row>
    <row r="104" spans="1:24" ht="17" hidden="1" outlineLevel="1" x14ac:dyDescent="0.25">
      <c r="A104" s="5">
        <v>28</v>
      </c>
      <c r="B104" s="129" t="s">
        <v>164</v>
      </c>
      <c r="C104" s="114" t="s">
        <v>165</v>
      </c>
      <c r="D104" s="115">
        <f t="shared" si="41"/>
        <v>2028</v>
      </c>
      <c r="E104" s="116" cm="1">
        <f t="array" ref="E104">IF(YEAR(E$16)=$D104, E$46-SUM(_xlfn._xlws.FILTER(E$63:E103,MOD(_xlfn.SEQUENCE(ROWS(E$63:E103)),5)=2)),ROUND(E$46/_xlfn.DAYS(E$16,D$16)*IF(YEAR(D$16+1)=$D104,_xlfn.DAYS(DATE($D104,12,31),D$16)+1,IF(AND(YEAR(D$16+1)&lt;$D104,$D104&lt;YEAR(E$16)),_xlfn.DAYS(DATE($D104,12,31),DATE($D104,1,1))+1,0)),0))</f>
        <v>0</v>
      </c>
      <c r="F104" s="116" cm="1">
        <f t="array" ref="F104">IF(YEAR(F$16)=$D104, F$46-SUM(_xlfn._xlws.FILTER(F$63:F103,MOD(_xlfn.SEQUENCE(ROWS(F$63:F103)),5)=2)),ROUND(F$46/_xlfn.DAYS(F$16,E$16)*IF(YEAR(E$16+1)=$D104,_xlfn.DAYS(DATE($D104,12,31),E$16)+1,IF(AND(YEAR(E$16+1)&lt;$D104,$D104&lt;YEAR(F$16)),_xlfn.DAYS(DATE($D104,12,31),DATE($D104,1,1))+1,0)),0))</f>
        <v>0</v>
      </c>
      <c r="G104" s="116" cm="1">
        <f t="array" ref="G104">IF(YEAR(G$16)=$D104, G$46-SUM(_xlfn._xlws.FILTER(G$63:G103,MOD(_xlfn.SEQUENCE(ROWS(G$63:G103)),5)=2)),ROUND(G$46/_xlfn.DAYS(G$16,F$16)*IF(YEAR(F$16+1)=$D104,_xlfn.DAYS(DATE($D104,12,31),F$16)+1,IF(AND(YEAR(F$16+1)&lt;$D104,$D104&lt;YEAR(G$16)),_xlfn.DAYS(DATE($D104,12,31),DATE($D104,1,1))+1,0)),0))</f>
        <v>0</v>
      </c>
      <c r="H104" s="116" cm="1">
        <f t="array" ref="H104">IF(YEAR(H$16)=$D104, H$46-SUM(_xlfn._xlws.FILTER(H$63:H103,MOD(_xlfn.SEQUENCE(ROWS(H$63:H103)),5)=2)),ROUND(H$46/_xlfn.DAYS(H$16,G$16)*IF(YEAR(G$16+1)=$D104,_xlfn.DAYS(DATE($D104,12,31),G$16)+1,IF(AND(YEAR(G$16+1)&lt;$D104,$D104&lt;YEAR(H$16)),_xlfn.DAYS(DATE($D104,12,31),DATE($D104,1,1))+1,0)),0))</f>
        <v>0</v>
      </c>
      <c r="I104" s="116" cm="1">
        <f t="array" ref="I104">IF(YEAR(I$16)=$D104, I$46-SUM(_xlfn._xlws.FILTER(I$63:I103,MOD(_xlfn.SEQUENCE(ROWS(I$63:I103)),5)=2)),ROUND(I$46/_xlfn.DAYS(I$16,H$16)*IF(YEAR(H$16+1)=$D104,_xlfn.DAYS(DATE($D104,12,31),H$16)+1,IF(AND(YEAR(H$16+1)&lt;$D104,$D104&lt;YEAR(I$16)),_xlfn.DAYS(DATE($D104,12,31),DATE($D104,1,1))+1,0)),0))</f>
        <v>0</v>
      </c>
      <c r="J104" s="116" cm="1">
        <f t="array" ref="J104">IF(YEAR(J$16)=$D104, J$46-SUM(_xlfn._xlws.FILTER(J$63:J103,MOD(_xlfn.SEQUENCE(ROWS(J$63:J103)),5)=2)),ROUND(J$46/_xlfn.DAYS(J$16,I$16)*IF(YEAR(I$16+1)=$D104,_xlfn.DAYS(DATE($D104,12,31),I$16)+1,IF(AND(YEAR(I$16+1)&lt;$D104,$D104&lt;YEAR(J$16)),_xlfn.DAYS(DATE($D104,12,31),DATE($D104,1,1))+1,0)),0))</f>
        <v>0</v>
      </c>
      <c r="K104" s="116" cm="1">
        <f t="array" ref="K104">IF(YEAR(K$16)=$D104, K$46-SUM(_xlfn._xlws.FILTER(K$63:K103,MOD(_xlfn.SEQUENCE(ROWS(K$63:K103)),5)=2)),ROUND(K$46/_xlfn.DAYS(K$16,J$16)*IF(YEAR(J$16+1)=$D104,_xlfn.DAYS(DATE($D104,12,31),J$16)+1,IF(AND(YEAR(J$16+1)&lt;$D104,$D104&lt;YEAR(K$16)),_xlfn.DAYS(DATE($D104,12,31),DATE($D104,1,1))+1,0)),0))</f>
        <v>0</v>
      </c>
      <c r="L104" s="116" cm="1">
        <f t="array" ref="L104">IF(YEAR(L$16)=$D104, L$46-SUM(_xlfn._xlws.FILTER(L$63:L103,MOD(_xlfn.SEQUENCE(ROWS(L$63:L103)),5)=2)),ROUND(L$46/_xlfn.DAYS(L$16,K$16)*IF(YEAR(K$16+1)=$D104,_xlfn.DAYS(DATE($D104,12,31),K$16)+1,IF(AND(YEAR(K$16+1)&lt;$D104,$D104&lt;YEAR(L$16)),_xlfn.DAYS(DATE($D104,12,31),DATE($D104,1,1))+1,0)),0))</f>
        <v>1977</v>
      </c>
      <c r="M104" s="116" cm="1">
        <f t="array" ref="M104">IF(YEAR(M$16)=$D104, M$46-SUM(_xlfn._xlws.FILTER(M$63:M103,MOD(_xlfn.SEQUENCE(ROWS(M$63:M103)),5)=2)),ROUND(M$46/_xlfn.DAYS(M$16,L$16)*IF(YEAR(L$16+1)=$D104,_xlfn.DAYS(DATE($D104,12,31),L$16)+1,IF(AND(YEAR(L$16+1)&lt;$D104,$D104&lt;YEAR(M$16)),_xlfn.DAYS(DATE($D104,12,31),DATE($D104,1,1))+1,0)),0))</f>
        <v>813</v>
      </c>
      <c r="N104" s="116" cm="1">
        <f t="array" ref="N104">IF(YEAR(N$16)=$D104, N$46-SUM(_xlfn._xlws.FILTER(N$63:N103,MOD(_xlfn.SEQUENCE(ROWS(N$63:N103)),5)=2)),ROUND(N$46/_xlfn.DAYS(N$16,M$16)*IF(YEAR(M$16+1)=$D104,_xlfn.DAYS(DATE($D104,12,31),M$16)+1,IF(AND(YEAR(M$16+1)&lt;$D104,$D104&lt;YEAR(N$16)),_xlfn.DAYS(DATE($D104,12,31),DATE($D104,1,1))+1,0)),0))</f>
        <v>0</v>
      </c>
      <c r="O104" s="116" cm="1">
        <f t="array" ref="O104">IF(YEAR(O$16)=$D104, O$46-SUM(_xlfn._xlws.FILTER(O$63:O103,MOD(_xlfn.SEQUENCE(ROWS(O$63:O103)),5)=2)),ROUND(O$46/_xlfn.DAYS(O$16,N$16)*IF(YEAR(N$16+1)=$D104,_xlfn.DAYS(DATE($D104,12,31),N$16)+1,IF(AND(YEAR(N$16+1)&lt;$D104,$D104&lt;YEAR(O$16)),_xlfn.DAYS(DATE($D104,12,31),DATE($D104,1,1))+1,0)),0))</f>
        <v>0</v>
      </c>
      <c r="P104" s="116" cm="1">
        <f t="array" ref="P104">IF(YEAR(P$16)=$D104, P$46-SUM(_xlfn._xlws.FILTER(P$63:P103,MOD(_xlfn.SEQUENCE(ROWS(P$63:P103)),5)=2)),ROUND(P$46/_xlfn.DAYS(P$16,O$16)*IF(YEAR(O$16+1)=$D104,_xlfn.DAYS(DATE($D104,12,31),O$16)+1,IF(AND(YEAR(O$16+1)&lt;$D104,$D104&lt;YEAR(P$16)),_xlfn.DAYS(DATE($D104,12,31),DATE($D104,1,1))+1,0)),0))</f>
        <v>0</v>
      </c>
      <c r="Q104" s="116" cm="1">
        <f t="array" ref="Q104">IF(YEAR(Q$16)=$D104, Q$46-SUM(_xlfn._xlws.FILTER(Q$63:Q103,MOD(_xlfn.SEQUENCE(ROWS(Q$63:Q103)),5)=2)),ROUND(Q$46/_xlfn.DAYS(Q$16,P$16)*IF(YEAR(P$16+1)=$D104,_xlfn.DAYS(DATE($D104,12,31),P$16)+1,IF(AND(YEAR(P$16+1)&lt;$D104,$D104&lt;YEAR(Q$16)),_xlfn.DAYS(DATE($D104,12,31),DATE($D104,1,1))+1,0)),0))</f>
        <v>0</v>
      </c>
      <c r="R104" s="116" cm="1">
        <f t="array" ref="R104">IF(YEAR(R$16)=$D104, R$46-SUM(_xlfn._xlws.FILTER(R$63:R103,MOD(_xlfn.SEQUENCE(ROWS(R$63:R103)),5)=2)),ROUND(R$46/_xlfn.DAYS(R$16,Q$16)*IF(YEAR(Q$16+1)=$D104,_xlfn.DAYS(DATE($D104,12,31),Q$16)+1,IF(AND(YEAR(Q$16+1)&lt;$D104,$D104&lt;YEAR(R$16)),_xlfn.DAYS(DATE($D104,12,31),DATE($D104,1,1))+1,0)),0))</f>
        <v>0</v>
      </c>
      <c r="S104" s="116" cm="1">
        <f t="array" ref="S104">IF(YEAR(S$16)=$D104, S$46-SUM(_xlfn._xlws.FILTER(S$63:S103,MOD(_xlfn.SEQUENCE(ROWS(S$63:S103)),5)=2)),ROUND(S$46/_xlfn.DAYS(S$16,R$16)*IF(YEAR(R$16+1)=$D104,_xlfn.DAYS(DATE($D104,12,31),R$16)+1,IF(AND(YEAR(R$16+1)&lt;$D104,$D104&lt;YEAR(S$16)),_xlfn.DAYS(DATE($D104,12,31),DATE($D104,1,1))+1,0)),0))</f>
        <v>0</v>
      </c>
      <c r="T104" s="116" cm="1">
        <f t="array" ref="T104">IF(YEAR(T$16)=$D104, T$46-SUM(_xlfn._xlws.FILTER(T$63:T103,MOD(_xlfn.SEQUENCE(ROWS(T$63:T103)),5)=2)),ROUND(T$46/_xlfn.DAYS(T$16,S$16)*IF(YEAR(S$16+1)=$D104,_xlfn.DAYS(DATE($D104,12,31),S$16)+1,IF(AND(YEAR(S$16+1)&lt;$D104,$D104&lt;YEAR(T$16)),_xlfn.DAYS(DATE($D104,12,31),DATE($D104,1,1))+1,0)),0))</f>
        <v>0</v>
      </c>
      <c r="U104" s="116" cm="1">
        <f t="array" ref="U104">IF(YEAR(U$16)=$D104, U$46-SUM(_xlfn._xlws.FILTER(U$63:U103,MOD(_xlfn.SEQUENCE(ROWS(U$63:U103)),5)=2)),ROUND(U$46/_xlfn.DAYS(U$16,T$16)*IF(YEAR(T$16+1)=$D104,_xlfn.DAYS(DATE($D104,12,31),T$16)+1,IF(AND(YEAR(T$16+1)&lt;$D104,$D104&lt;YEAR(U$16)),_xlfn.DAYS(DATE($D104,12,31),DATE($D104,1,1))+1,0)),0))</f>
        <v>0</v>
      </c>
      <c r="V104" s="116" cm="1">
        <f t="array" ref="V104">IF(YEAR(V$16)=$D104, V$46-SUM(_xlfn._xlws.FILTER(V$63:V103,MOD(_xlfn.SEQUENCE(ROWS(V$63:V103)),5)=2)),ROUND(V$46/_xlfn.DAYS(V$16,U$16)*IF(YEAR(U$16+1)=$D104,_xlfn.DAYS(DATE($D104,12,31),U$16)+1,IF(AND(YEAR(U$16+1)&lt;$D104,$D104&lt;YEAR(V$16)),_xlfn.DAYS(DATE($D104,12,31),DATE($D104,1,1))+1,0)),0))</f>
        <v>0</v>
      </c>
      <c r="W104" s="116" cm="1">
        <f t="array" ref="W104">IF(YEAR(W$16)=$D104, W$46-SUM(_xlfn._xlws.FILTER(W$63:W103,MOD(_xlfn.SEQUENCE(ROWS(W$63:W103)),5)=2)),ROUND(W$46/_xlfn.DAYS(W$16,V$16)*IF(YEAR(V$16+1)=$D104,_xlfn.DAYS(DATE($D104,12,31),V$16)+1,IF(AND(YEAR(V$16+1)&lt;$D104,$D104&lt;YEAR(W$16)),_xlfn.DAYS(DATE($D104,12,31),DATE($D104,1,1))+1,0)),0))</f>
        <v>0</v>
      </c>
      <c r="X104" s="116" cm="1">
        <f t="array" ref="X104">IF(YEAR(X$16)=$D104, X$46-SUM(_xlfn._xlws.FILTER(X$63:X103,MOD(_xlfn.SEQUENCE(ROWS(X$63:X103)),5)=2)),ROUND(X$46/_xlfn.DAYS(X$16,W$16)*IF(YEAR(W$16+1)=$D104,_xlfn.DAYS(DATE($D104,12,31),W$16)+1,IF(AND(YEAR(W$16+1)&lt;$D104,$D104&lt;YEAR(X$16)),_xlfn.DAYS(DATE($D104,12,31),DATE($D104,1,1))+1,0)),0))</f>
        <v>0</v>
      </c>
    </row>
    <row r="105" spans="1:24" ht="17" hidden="1" outlineLevel="1" x14ac:dyDescent="0.25">
      <c r="A105" s="5">
        <v>29</v>
      </c>
      <c r="B105" s="129" t="s">
        <v>166</v>
      </c>
      <c r="C105" s="114" t="s">
        <v>167</v>
      </c>
      <c r="D105" s="115">
        <f t="shared" si="41"/>
        <v>2028</v>
      </c>
      <c r="E105" s="116">
        <f>E103-E104</f>
        <v>0</v>
      </c>
      <c r="F105" s="116">
        <f t="shared" ref="F105:X105" si="52">F103-F104</f>
        <v>0</v>
      </c>
      <c r="G105" s="116">
        <f t="shared" si="52"/>
        <v>0</v>
      </c>
      <c r="H105" s="116">
        <f t="shared" si="52"/>
        <v>0</v>
      </c>
      <c r="I105" s="116">
        <f t="shared" si="52"/>
        <v>0</v>
      </c>
      <c r="J105" s="116">
        <f t="shared" si="52"/>
        <v>0</v>
      </c>
      <c r="K105" s="116">
        <f t="shared" si="52"/>
        <v>0</v>
      </c>
      <c r="L105" s="116">
        <f t="shared" si="52"/>
        <v>11203</v>
      </c>
      <c r="M105" s="116">
        <f t="shared" si="52"/>
        <v>4609</v>
      </c>
      <c r="N105" s="116">
        <f t="shared" si="52"/>
        <v>0</v>
      </c>
      <c r="O105" s="116">
        <f t="shared" si="52"/>
        <v>0</v>
      </c>
      <c r="P105" s="116">
        <f t="shared" si="52"/>
        <v>0</v>
      </c>
      <c r="Q105" s="116">
        <f t="shared" si="52"/>
        <v>0</v>
      </c>
      <c r="R105" s="116">
        <f t="shared" si="52"/>
        <v>0</v>
      </c>
      <c r="S105" s="116">
        <f t="shared" si="52"/>
        <v>0</v>
      </c>
      <c r="T105" s="116">
        <f t="shared" si="52"/>
        <v>0</v>
      </c>
      <c r="U105" s="116">
        <f t="shared" si="52"/>
        <v>0</v>
      </c>
      <c r="V105" s="116">
        <f t="shared" si="52"/>
        <v>0</v>
      </c>
      <c r="W105" s="116">
        <f t="shared" si="52"/>
        <v>0</v>
      </c>
      <c r="X105" s="116">
        <f t="shared" si="52"/>
        <v>0</v>
      </c>
    </row>
    <row r="106" spans="1:24" ht="17" hidden="1" outlineLevel="1" x14ac:dyDescent="0.25">
      <c r="A106" s="5">
        <v>31</v>
      </c>
      <c r="B106" s="129" t="s">
        <v>168</v>
      </c>
      <c r="C106" s="114" t="s">
        <v>169</v>
      </c>
      <c r="D106" s="115">
        <f t="shared" si="41"/>
        <v>2028</v>
      </c>
      <c r="E106" s="116" cm="1">
        <f t="array" ref="E106">IF(YEAR(E$16)=$D106, E$59-SUM(_xlfn._xlws.FILTER(E$63:E105,MOD(_xlfn.SEQUENCE(ROWS(E$63:E105)),5)=4)),ROUND(E$59/_xlfn.DAYS(E$16,D$16)*IF(YEAR(D$16+1)=$D106,_xlfn.DAYS(DATE($D106,12,31),D$16)+1,IF(AND(YEAR(D$16+1)&lt;$D106,$D106&lt;YEAR(E$16)),_xlfn.DAYS(DATE($D106,12,31),DATE($D106,1,1))+1,0)),0))</f>
        <v>0</v>
      </c>
      <c r="F106" s="116" cm="1">
        <f t="array" ref="F106">IF(YEAR(F$16)=$D106, F$59-SUM(_xlfn._xlws.FILTER(F$63:F105,MOD(_xlfn.SEQUENCE(ROWS(F$63:F105)),5)=4)),ROUND(F$59/_xlfn.DAYS(F$16,E$16)*IF(YEAR(E$16+1)=$D106,_xlfn.DAYS(DATE($D106,12,31),E$16)+1,IF(AND(YEAR(E$16+1)&lt;$D106,$D106&lt;YEAR(F$16)),_xlfn.DAYS(DATE($D106,12,31),DATE($D106,1,1))+1,0)),0))</f>
        <v>0</v>
      </c>
      <c r="G106" s="116" cm="1">
        <f t="array" ref="G106">IF(YEAR(G$16)=$D106, G$59-SUM(_xlfn._xlws.FILTER(G$63:G105,MOD(_xlfn.SEQUENCE(ROWS(G$63:G105)),5)=4)),ROUND(G$59/_xlfn.DAYS(G$16,F$16)*IF(YEAR(F$16+1)=$D106,_xlfn.DAYS(DATE($D106,12,31),F$16)+1,IF(AND(YEAR(F$16+1)&lt;$D106,$D106&lt;YEAR(G$16)),_xlfn.DAYS(DATE($D106,12,31),DATE($D106,1,1))+1,0)),0))</f>
        <v>0</v>
      </c>
      <c r="H106" s="116" cm="1">
        <f t="array" ref="H106">IF(YEAR(H$16)=$D106, H$59-SUM(_xlfn._xlws.FILTER(H$63:H105,MOD(_xlfn.SEQUENCE(ROWS(H$63:H105)),5)=4)),ROUND(H$59/_xlfn.DAYS(H$16,G$16)*IF(YEAR(G$16+1)=$D106,_xlfn.DAYS(DATE($D106,12,31),G$16)+1,IF(AND(YEAR(G$16+1)&lt;$D106,$D106&lt;YEAR(H$16)),_xlfn.DAYS(DATE($D106,12,31),DATE($D106,1,1))+1,0)),0))</f>
        <v>0</v>
      </c>
      <c r="I106" s="116" cm="1">
        <f t="array" ref="I106">IF(YEAR(I$16)=$D106, I$59-SUM(_xlfn._xlws.FILTER(I$63:I105,MOD(_xlfn.SEQUENCE(ROWS(I$63:I105)),5)=4)),ROUND(I$59/_xlfn.DAYS(I$16,H$16)*IF(YEAR(H$16+1)=$D106,_xlfn.DAYS(DATE($D106,12,31),H$16)+1,IF(AND(YEAR(H$16+1)&lt;$D106,$D106&lt;YEAR(I$16)),_xlfn.DAYS(DATE($D106,12,31),DATE($D106,1,1))+1,0)),0))</f>
        <v>0</v>
      </c>
      <c r="J106" s="116" cm="1">
        <f t="array" ref="J106">IF(YEAR(J$16)=$D106, J$59-SUM(_xlfn._xlws.FILTER(J$63:J105,MOD(_xlfn.SEQUENCE(ROWS(J$63:J105)),5)=4)),ROUND(J$59/_xlfn.DAYS(J$16,I$16)*IF(YEAR(I$16+1)=$D106,_xlfn.DAYS(DATE($D106,12,31),I$16)+1,IF(AND(YEAR(I$16+1)&lt;$D106,$D106&lt;YEAR(J$16)),_xlfn.DAYS(DATE($D106,12,31),DATE($D106,1,1))+1,0)),0))</f>
        <v>0</v>
      </c>
      <c r="K106" s="116" cm="1">
        <f t="array" ref="K106">IF(YEAR(K$16)=$D106, K$59-SUM(_xlfn._xlws.FILTER(K$63:K105,MOD(_xlfn.SEQUENCE(ROWS(K$63:K105)),5)=4)),ROUND(K$59/_xlfn.DAYS(K$16,J$16)*IF(YEAR(J$16+1)=$D106,_xlfn.DAYS(DATE($D106,12,31),J$16)+1,IF(AND(YEAR(J$16+1)&lt;$D106,$D106&lt;YEAR(K$16)),_xlfn.DAYS(DATE($D106,12,31),DATE($D106,1,1))+1,0)),0))</f>
        <v>0</v>
      </c>
      <c r="L106" s="116" cm="1">
        <f t="array" ref="L106">IF(YEAR(L$16)=$D106, L$59-SUM(_xlfn._xlws.FILTER(L$63:L105,MOD(_xlfn.SEQUENCE(ROWS(L$63:L105)),5)=4)),ROUND(L$59/_xlfn.DAYS(L$16,K$16)*IF(YEAR(K$16+1)=$D106,_xlfn.DAYS(DATE($D106,12,31),K$16)+1,IF(AND(YEAR(K$16+1)&lt;$D106,$D106&lt;YEAR(L$16)),_xlfn.DAYS(DATE($D106,12,31),DATE($D106,1,1))+1,0)),0))</f>
        <v>13180</v>
      </c>
      <c r="M106" s="116" cm="1">
        <f t="array" ref="M106">IF(YEAR(M$16)=$D106, M$59-SUM(_xlfn._xlws.FILTER(M$63:M105,MOD(_xlfn.SEQUENCE(ROWS(M$63:M105)),5)=4)),ROUND(M$59/_xlfn.DAYS(M$16,L$16)*IF(YEAR(L$16+1)=$D106,_xlfn.DAYS(DATE($D106,12,31),L$16)+1,IF(AND(YEAR(L$16+1)&lt;$D106,$D106&lt;YEAR(M$16)),_xlfn.DAYS(DATE($D106,12,31),DATE($D106,1,1))+1,0)),0))</f>
        <v>5422</v>
      </c>
      <c r="N106" s="116" cm="1">
        <f t="array" ref="N106">IF(YEAR(N$16)=$D106, N$59-SUM(_xlfn._xlws.FILTER(N$63:N105,MOD(_xlfn.SEQUENCE(ROWS(N$63:N105)),5)=4)),ROUND(N$59/_xlfn.DAYS(N$16,M$16)*IF(YEAR(M$16+1)=$D106,_xlfn.DAYS(DATE($D106,12,31),M$16)+1,IF(AND(YEAR(M$16+1)&lt;$D106,$D106&lt;YEAR(N$16)),_xlfn.DAYS(DATE($D106,12,31),DATE($D106,1,1))+1,0)),0))</f>
        <v>0</v>
      </c>
      <c r="O106" s="116" cm="1">
        <f t="array" ref="O106">IF(YEAR(O$16)=$D106, O$59-SUM(_xlfn._xlws.FILTER(O$63:O105,MOD(_xlfn.SEQUENCE(ROWS(O$63:O105)),5)=4)),ROUND(O$59/_xlfn.DAYS(O$16,N$16)*IF(YEAR(N$16+1)=$D106,_xlfn.DAYS(DATE($D106,12,31),N$16)+1,IF(AND(YEAR(N$16+1)&lt;$D106,$D106&lt;YEAR(O$16)),_xlfn.DAYS(DATE($D106,12,31),DATE($D106,1,1))+1,0)),0))</f>
        <v>0</v>
      </c>
      <c r="P106" s="116" cm="1">
        <f t="array" ref="P106">IF(YEAR(P$16)=$D106, P$59-SUM(_xlfn._xlws.FILTER(P$63:P105,MOD(_xlfn.SEQUENCE(ROWS(P$63:P105)),5)=4)),ROUND(P$59/_xlfn.DAYS(P$16,O$16)*IF(YEAR(O$16+1)=$D106,_xlfn.DAYS(DATE($D106,12,31),O$16)+1,IF(AND(YEAR(O$16+1)&lt;$D106,$D106&lt;YEAR(P$16)),_xlfn.DAYS(DATE($D106,12,31),DATE($D106,1,1))+1,0)),0))</f>
        <v>0</v>
      </c>
      <c r="Q106" s="116" cm="1">
        <f t="array" ref="Q106">IF(YEAR(Q$16)=$D106, Q$59-SUM(_xlfn._xlws.FILTER(Q$63:Q105,MOD(_xlfn.SEQUENCE(ROWS(Q$63:Q105)),5)=4)),ROUND(Q$59/_xlfn.DAYS(Q$16,P$16)*IF(YEAR(P$16+1)=$D106,_xlfn.DAYS(DATE($D106,12,31),P$16)+1,IF(AND(YEAR(P$16+1)&lt;$D106,$D106&lt;YEAR(Q$16)),_xlfn.DAYS(DATE($D106,12,31),DATE($D106,1,1))+1,0)),0))</f>
        <v>0</v>
      </c>
      <c r="R106" s="116" cm="1">
        <f t="array" ref="R106">IF(YEAR(R$16)=$D106, R$59-SUM(_xlfn._xlws.FILTER(R$63:R105,MOD(_xlfn.SEQUENCE(ROWS(R$63:R105)),5)=4)),ROUND(R$59/_xlfn.DAYS(R$16,Q$16)*IF(YEAR(Q$16+1)=$D106,_xlfn.DAYS(DATE($D106,12,31),Q$16)+1,IF(AND(YEAR(Q$16+1)&lt;$D106,$D106&lt;YEAR(R$16)),_xlfn.DAYS(DATE($D106,12,31),DATE($D106,1,1))+1,0)),0))</f>
        <v>0</v>
      </c>
      <c r="S106" s="116" cm="1">
        <f t="array" ref="S106">IF(YEAR(S$16)=$D106, S$59-SUM(_xlfn._xlws.FILTER(S$63:S105,MOD(_xlfn.SEQUENCE(ROWS(S$63:S105)),5)=4)),ROUND(S$59/_xlfn.DAYS(S$16,R$16)*IF(YEAR(R$16+1)=$D106,_xlfn.DAYS(DATE($D106,12,31),R$16)+1,IF(AND(YEAR(R$16+1)&lt;$D106,$D106&lt;YEAR(S$16)),_xlfn.DAYS(DATE($D106,12,31),DATE($D106,1,1))+1,0)),0))</f>
        <v>0</v>
      </c>
      <c r="T106" s="116" cm="1">
        <f t="array" ref="T106">IF(YEAR(T$16)=$D106, T$59-SUM(_xlfn._xlws.FILTER(T$63:T105,MOD(_xlfn.SEQUENCE(ROWS(T$63:T105)),5)=4)),ROUND(T$59/_xlfn.DAYS(T$16,S$16)*IF(YEAR(S$16+1)=$D106,_xlfn.DAYS(DATE($D106,12,31),S$16)+1,IF(AND(YEAR(S$16+1)&lt;$D106,$D106&lt;YEAR(T$16)),_xlfn.DAYS(DATE($D106,12,31),DATE($D106,1,1))+1,0)),0))</f>
        <v>0</v>
      </c>
      <c r="U106" s="116" cm="1">
        <f t="array" ref="U106">IF(YEAR(U$16)=$D106, U$59-SUM(_xlfn._xlws.FILTER(U$63:U105,MOD(_xlfn.SEQUENCE(ROWS(U$63:U105)),5)=4)),ROUND(U$59/_xlfn.DAYS(U$16,T$16)*IF(YEAR(T$16+1)=$D106,_xlfn.DAYS(DATE($D106,12,31),T$16)+1,IF(AND(YEAR(T$16+1)&lt;$D106,$D106&lt;YEAR(U$16)),_xlfn.DAYS(DATE($D106,12,31),DATE($D106,1,1))+1,0)),0))</f>
        <v>0</v>
      </c>
      <c r="V106" s="116" cm="1">
        <f t="array" ref="V106">IF(YEAR(V$16)=$D106, V$59-SUM(_xlfn._xlws.FILTER(V$63:V105,MOD(_xlfn.SEQUENCE(ROWS(V$63:V105)),5)=4)),ROUND(V$59/_xlfn.DAYS(V$16,U$16)*IF(YEAR(U$16+1)=$D106,_xlfn.DAYS(DATE($D106,12,31),U$16)+1,IF(AND(YEAR(U$16+1)&lt;$D106,$D106&lt;YEAR(V$16)),_xlfn.DAYS(DATE($D106,12,31),DATE($D106,1,1))+1,0)),0))</f>
        <v>0</v>
      </c>
      <c r="W106" s="116" cm="1">
        <f t="array" ref="W106">IF(YEAR(W$16)=$D106, W$59-SUM(_xlfn._xlws.FILTER(W$63:W105,MOD(_xlfn.SEQUENCE(ROWS(W$63:W105)),5)=4)),ROUND(W$59/_xlfn.DAYS(W$16,V$16)*IF(YEAR(V$16+1)=$D106,_xlfn.DAYS(DATE($D106,12,31),V$16)+1,IF(AND(YEAR(V$16+1)&lt;$D106,$D106&lt;YEAR(W$16)),_xlfn.DAYS(DATE($D106,12,31),DATE($D106,1,1))+1,0)),0))</f>
        <v>0</v>
      </c>
      <c r="X106" s="116" cm="1">
        <f t="array" ref="X106">IF(YEAR(X$16)=$D106, X$59-SUM(_xlfn._xlws.FILTER(X$63:X105,MOD(_xlfn.SEQUENCE(ROWS(X$63:X105)),5)=4)),ROUND(X$59/_xlfn.DAYS(X$16,W$16)*IF(YEAR(W$16+1)=$D106,_xlfn.DAYS(DATE($D106,12,31),W$16)+1,IF(AND(YEAR(W$16+1)&lt;$D106,$D106&lt;YEAR(X$16)),_xlfn.DAYS(DATE($D106,12,31),DATE($D106,1,1))+1,0)),0))</f>
        <v>0</v>
      </c>
    </row>
    <row r="107" spans="1:24" ht="17" hidden="1" outlineLevel="1" x14ac:dyDescent="0.25">
      <c r="A107" s="5">
        <v>33</v>
      </c>
      <c r="B107" s="129" t="s">
        <v>170</v>
      </c>
      <c r="C107" s="117" t="s">
        <v>171</v>
      </c>
      <c r="D107" s="118">
        <f t="shared" si="41"/>
        <v>2028</v>
      </c>
      <c r="E107" s="119">
        <f>E103-E106</f>
        <v>0</v>
      </c>
      <c r="F107" s="119">
        <f t="shared" ref="F107:X107" si="53">F103-F106</f>
        <v>0</v>
      </c>
      <c r="G107" s="119">
        <f t="shared" si="53"/>
        <v>0</v>
      </c>
      <c r="H107" s="119">
        <f t="shared" si="53"/>
        <v>0</v>
      </c>
      <c r="I107" s="119">
        <f t="shared" si="53"/>
        <v>0</v>
      </c>
      <c r="J107" s="119">
        <f t="shared" si="53"/>
        <v>0</v>
      </c>
      <c r="K107" s="119">
        <f t="shared" si="53"/>
        <v>0</v>
      </c>
      <c r="L107" s="119">
        <f t="shared" si="53"/>
        <v>0</v>
      </c>
      <c r="M107" s="119">
        <f t="shared" si="53"/>
        <v>0</v>
      </c>
      <c r="N107" s="119">
        <f t="shared" si="53"/>
        <v>0</v>
      </c>
      <c r="O107" s="119">
        <f t="shared" si="53"/>
        <v>0</v>
      </c>
      <c r="P107" s="119">
        <f t="shared" si="53"/>
        <v>0</v>
      </c>
      <c r="Q107" s="119">
        <f t="shared" si="53"/>
        <v>0</v>
      </c>
      <c r="R107" s="119">
        <f t="shared" si="53"/>
        <v>0</v>
      </c>
      <c r="S107" s="119">
        <f t="shared" si="53"/>
        <v>0</v>
      </c>
      <c r="T107" s="119">
        <f t="shared" si="53"/>
        <v>0</v>
      </c>
      <c r="U107" s="119">
        <f t="shared" si="53"/>
        <v>0</v>
      </c>
      <c r="V107" s="119">
        <f t="shared" si="53"/>
        <v>0</v>
      </c>
      <c r="W107" s="119">
        <f t="shared" si="53"/>
        <v>0</v>
      </c>
      <c r="X107" s="119">
        <f t="shared" si="53"/>
        <v>0</v>
      </c>
    </row>
    <row r="108" spans="1:24" ht="17" hidden="1" outlineLevel="1" x14ac:dyDescent="0.25">
      <c r="A108" s="5">
        <v>27</v>
      </c>
      <c r="B108" s="37" t="s">
        <v>162</v>
      </c>
      <c r="C108" s="120" t="s">
        <v>163</v>
      </c>
      <c r="D108" s="121">
        <f t="shared" si="41"/>
        <v>2029</v>
      </c>
      <c r="E108" s="122" cm="1">
        <f t="array" ref="E108">IF(YEAR(E$16)=$D108, E$44-SUM(_xlfn._xlws.FILTER(E$63:E107,MOD(_xlfn.SEQUENCE(ROWS(E$63:E107)),5)=1)),ROUND(E$44/_xlfn.DAYS(E$16,D$16)*IF(YEAR(D$16+1)=$D108,_xlfn.DAYS(DATE($D108,12,31),D$16)+1,IF(AND(YEAR(D$16+1)&lt;$D108,$D108&lt;YEAR(E$16)),_xlfn.DAYS(DATE($D108,12,31),DATE($D108,1,1))+1,0)),0))</f>
        <v>0</v>
      </c>
      <c r="F108" s="122" cm="1">
        <f t="array" ref="F108">IF(YEAR(F$16)=$D108, F$44-SUM(_xlfn._xlws.FILTER(F$63:F107,MOD(_xlfn.SEQUENCE(ROWS(F$63:F107)),5)=1)),ROUND(F$44/_xlfn.DAYS(F$16,E$16)*IF(YEAR(E$16+1)=$D108,_xlfn.DAYS(DATE($D108,12,31),E$16)+1,IF(AND(YEAR(E$16+1)&lt;$D108,$D108&lt;YEAR(F$16)),_xlfn.DAYS(DATE($D108,12,31),DATE($D108,1,1))+1,0)),0))</f>
        <v>0</v>
      </c>
      <c r="G108" s="122" cm="1">
        <f t="array" ref="G108">IF(YEAR(G$16)=$D108, G$44-SUM(_xlfn._xlws.FILTER(G$63:G107,MOD(_xlfn.SEQUENCE(ROWS(G$63:G107)),5)=1)),ROUND(G$44/_xlfn.DAYS(G$16,F$16)*IF(YEAR(F$16+1)=$D108,_xlfn.DAYS(DATE($D108,12,31),F$16)+1,IF(AND(YEAR(F$16+1)&lt;$D108,$D108&lt;YEAR(G$16)),_xlfn.DAYS(DATE($D108,12,31),DATE($D108,1,1))+1,0)),0))</f>
        <v>0</v>
      </c>
      <c r="H108" s="122" cm="1">
        <f t="array" ref="H108">IF(YEAR(H$16)=$D108, H$44-SUM(_xlfn._xlws.FILTER(H$63:H107,MOD(_xlfn.SEQUENCE(ROWS(H$63:H107)),5)=1)),ROUND(H$44/_xlfn.DAYS(H$16,G$16)*IF(YEAR(G$16+1)=$D108,_xlfn.DAYS(DATE($D108,12,31),G$16)+1,IF(AND(YEAR(G$16+1)&lt;$D108,$D108&lt;YEAR(H$16)),_xlfn.DAYS(DATE($D108,12,31),DATE($D108,1,1))+1,0)),0))</f>
        <v>0</v>
      </c>
      <c r="I108" s="122" cm="1">
        <f t="array" ref="I108">IF(YEAR(I$16)=$D108, I$44-SUM(_xlfn._xlws.FILTER(I$63:I107,MOD(_xlfn.SEQUENCE(ROWS(I$63:I107)),5)=1)),ROUND(I$44/_xlfn.DAYS(I$16,H$16)*IF(YEAR(H$16+1)=$D108,_xlfn.DAYS(DATE($D108,12,31),H$16)+1,IF(AND(YEAR(H$16+1)&lt;$D108,$D108&lt;YEAR(I$16)),_xlfn.DAYS(DATE($D108,12,31),DATE($D108,1,1))+1,0)),0))</f>
        <v>0</v>
      </c>
      <c r="J108" s="122" cm="1">
        <f t="array" ref="J108">IF(YEAR(J$16)=$D108, J$44-SUM(_xlfn._xlws.FILTER(J$63:J107,MOD(_xlfn.SEQUENCE(ROWS(J$63:J107)),5)=1)),ROUND(J$44/_xlfn.DAYS(J$16,I$16)*IF(YEAR(I$16+1)=$D108,_xlfn.DAYS(DATE($D108,12,31),I$16)+1,IF(AND(YEAR(I$16+1)&lt;$D108,$D108&lt;YEAR(J$16)),_xlfn.DAYS(DATE($D108,12,31),DATE($D108,1,1))+1,0)),0))</f>
        <v>0</v>
      </c>
      <c r="K108" s="122" cm="1">
        <f t="array" ref="K108">IF(YEAR(K$16)=$D108, K$44-SUM(_xlfn._xlws.FILTER(K$63:K107,MOD(_xlfn.SEQUENCE(ROWS(K$63:K107)),5)=1)),ROUND(K$44/_xlfn.DAYS(K$16,J$16)*IF(YEAR(J$16+1)=$D108,_xlfn.DAYS(DATE($D108,12,31),J$16)+1,IF(AND(YEAR(J$16+1)&lt;$D108,$D108&lt;YEAR(K$16)),_xlfn.DAYS(DATE($D108,12,31),DATE($D108,1,1))+1,0)),0))</f>
        <v>0</v>
      </c>
      <c r="L108" s="122" cm="1">
        <f t="array" ref="L108">IF(YEAR(L$16)=$D108, L$44-SUM(_xlfn._xlws.FILTER(L$63:L107,MOD(_xlfn.SEQUENCE(ROWS(L$63:L107)),5)=1)),ROUND(L$44/_xlfn.DAYS(L$16,K$16)*IF(YEAR(K$16+1)=$D108,_xlfn.DAYS(DATE($D108,12,31),K$16)+1,IF(AND(YEAR(K$16+1)&lt;$D108,$D108&lt;YEAR(L$16)),_xlfn.DAYS(DATE($D108,12,31),DATE($D108,1,1))+1,0)),0))</f>
        <v>0</v>
      </c>
      <c r="M108" s="122" cm="1">
        <f t="array" ref="M108">IF(YEAR(M$16)=$D108, M$44-SUM(_xlfn._xlws.FILTER(M$63:M107,MOD(_xlfn.SEQUENCE(ROWS(M$63:M107)),5)=1)),ROUND(M$44/_xlfn.DAYS(M$16,L$16)*IF(YEAR(L$16+1)=$D108,_xlfn.DAYS(DATE($D108,12,31),L$16)+1,IF(AND(YEAR(L$16+1)&lt;$D108,$D108&lt;YEAR(M$16)),_xlfn.DAYS(DATE($D108,12,31),DATE($D108,1,1))+1,0)),0))</f>
        <v>12904</v>
      </c>
      <c r="N108" s="122" cm="1">
        <f t="array" ref="N108">IF(YEAR(N$16)=$D108, N$44-SUM(_xlfn._xlws.FILTER(N$63:N107,MOD(_xlfn.SEQUENCE(ROWS(N$63:N107)),5)=1)),ROUND(N$44/_xlfn.DAYS(N$16,M$16)*IF(YEAR(M$16+1)=$D108,_xlfn.DAYS(DATE($D108,12,31),M$16)+1,IF(AND(YEAR(M$16+1)&lt;$D108,$D108&lt;YEAR(N$16)),_xlfn.DAYS(DATE($D108,12,31),DATE($D108,1,1))+1,0)),0))</f>
        <v>5301</v>
      </c>
      <c r="O108" s="122" cm="1">
        <f t="array" ref="O108">IF(YEAR(O$16)=$D108, O$44-SUM(_xlfn._xlws.FILTER(O$63:O107,MOD(_xlfn.SEQUENCE(ROWS(O$63:O107)),5)=1)),ROUND(O$44/_xlfn.DAYS(O$16,N$16)*IF(YEAR(N$16+1)=$D108,_xlfn.DAYS(DATE($D108,12,31),N$16)+1,IF(AND(YEAR(N$16+1)&lt;$D108,$D108&lt;YEAR(O$16)),_xlfn.DAYS(DATE($D108,12,31),DATE($D108,1,1))+1,0)),0))</f>
        <v>0</v>
      </c>
      <c r="P108" s="122" cm="1">
        <f t="array" ref="P108">IF(YEAR(P$16)=$D108, P$44-SUM(_xlfn._xlws.FILTER(P$63:P107,MOD(_xlfn.SEQUENCE(ROWS(P$63:P107)),5)=1)),ROUND(P$44/_xlfn.DAYS(P$16,O$16)*IF(YEAR(O$16+1)=$D108,_xlfn.DAYS(DATE($D108,12,31),O$16)+1,IF(AND(YEAR(O$16+1)&lt;$D108,$D108&lt;YEAR(P$16)),_xlfn.DAYS(DATE($D108,12,31),DATE($D108,1,1))+1,0)),0))</f>
        <v>0</v>
      </c>
      <c r="Q108" s="122" cm="1">
        <f t="array" ref="Q108">IF(YEAR(Q$16)=$D108, Q$44-SUM(_xlfn._xlws.FILTER(Q$63:Q107,MOD(_xlfn.SEQUENCE(ROWS(Q$63:Q107)),5)=1)),ROUND(Q$44/_xlfn.DAYS(Q$16,P$16)*IF(YEAR(P$16+1)=$D108,_xlfn.DAYS(DATE($D108,12,31),P$16)+1,IF(AND(YEAR(P$16+1)&lt;$D108,$D108&lt;YEAR(Q$16)),_xlfn.DAYS(DATE($D108,12,31),DATE($D108,1,1))+1,0)),0))</f>
        <v>0</v>
      </c>
      <c r="R108" s="122" cm="1">
        <f t="array" ref="R108">IF(YEAR(R$16)=$D108, R$44-SUM(_xlfn._xlws.FILTER(R$63:R107,MOD(_xlfn.SEQUENCE(ROWS(R$63:R107)),5)=1)),ROUND(R$44/_xlfn.DAYS(R$16,Q$16)*IF(YEAR(Q$16+1)=$D108,_xlfn.DAYS(DATE($D108,12,31),Q$16)+1,IF(AND(YEAR(Q$16+1)&lt;$D108,$D108&lt;YEAR(R$16)),_xlfn.DAYS(DATE($D108,12,31),DATE($D108,1,1))+1,0)),0))</f>
        <v>0</v>
      </c>
      <c r="S108" s="122" cm="1">
        <f t="array" ref="S108">IF(YEAR(S$16)=$D108, S$44-SUM(_xlfn._xlws.FILTER(S$63:S107,MOD(_xlfn.SEQUENCE(ROWS(S$63:S107)),5)=1)),ROUND(S$44/_xlfn.DAYS(S$16,R$16)*IF(YEAR(R$16+1)=$D108,_xlfn.DAYS(DATE($D108,12,31),R$16)+1,IF(AND(YEAR(R$16+1)&lt;$D108,$D108&lt;YEAR(S$16)),_xlfn.DAYS(DATE($D108,12,31),DATE($D108,1,1))+1,0)),0))</f>
        <v>0</v>
      </c>
      <c r="T108" s="122" cm="1">
        <f t="array" ref="T108">IF(YEAR(T$16)=$D108, T$44-SUM(_xlfn._xlws.FILTER(T$63:T107,MOD(_xlfn.SEQUENCE(ROWS(T$63:T107)),5)=1)),ROUND(T$44/_xlfn.DAYS(T$16,S$16)*IF(YEAR(S$16+1)=$D108,_xlfn.DAYS(DATE($D108,12,31),S$16)+1,IF(AND(YEAR(S$16+1)&lt;$D108,$D108&lt;YEAR(T$16)),_xlfn.DAYS(DATE($D108,12,31),DATE($D108,1,1))+1,0)),0))</f>
        <v>0</v>
      </c>
      <c r="U108" s="122" cm="1">
        <f t="array" ref="U108">IF(YEAR(U$16)=$D108, U$44-SUM(_xlfn._xlws.FILTER(U$63:U107,MOD(_xlfn.SEQUENCE(ROWS(U$63:U107)),5)=1)),ROUND(U$44/_xlfn.DAYS(U$16,T$16)*IF(YEAR(T$16+1)=$D108,_xlfn.DAYS(DATE($D108,12,31),T$16)+1,IF(AND(YEAR(T$16+1)&lt;$D108,$D108&lt;YEAR(U$16)),_xlfn.DAYS(DATE($D108,12,31),DATE($D108,1,1))+1,0)),0))</f>
        <v>0</v>
      </c>
      <c r="V108" s="122" cm="1">
        <f t="array" ref="V108">IF(YEAR(V$16)=$D108, V$44-SUM(_xlfn._xlws.FILTER(V$63:V107,MOD(_xlfn.SEQUENCE(ROWS(V$63:V107)),5)=1)),ROUND(V$44/_xlfn.DAYS(V$16,U$16)*IF(YEAR(U$16+1)=$D108,_xlfn.DAYS(DATE($D108,12,31),U$16)+1,IF(AND(YEAR(U$16+1)&lt;$D108,$D108&lt;YEAR(V$16)),_xlfn.DAYS(DATE($D108,12,31),DATE($D108,1,1))+1,0)),0))</f>
        <v>0</v>
      </c>
      <c r="W108" s="122" cm="1">
        <f t="array" ref="W108">IF(YEAR(W$16)=$D108, W$44-SUM(_xlfn._xlws.FILTER(W$63:W107,MOD(_xlfn.SEQUENCE(ROWS(W$63:W107)),5)=1)),ROUND(W$44/_xlfn.DAYS(W$16,V$16)*IF(YEAR(V$16+1)=$D108,_xlfn.DAYS(DATE($D108,12,31),V$16)+1,IF(AND(YEAR(V$16+1)&lt;$D108,$D108&lt;YEAR(W$16)),_xlfn.DAYS(DATE($D108,12,31),DATE($D108,1,1))+1,0)),0))</f>
        <v>0</v>
      </c>
      <c r="X108" s="122" cm="1">
        <f t="array" ref="X108">IF(YEAR(X$16)=$D108, X$44-SUM(_xlfn._xlws.FILTER(X$63:X107,MOD(_xlfn.SEQUENCE(ROWS(X$63:X107)),5)=1)),ROUND(X$44/_xlfn.DAYS(X$16,W$16)*IF(YEAR(W$16+1)=$D108,_xlfn.DAYS(DATE($D108,12,31),W$16)+1,IF(AND(YEAR(W$16+1)&lt;$D108,$D108&lt;YEAR(X$16)),_xlfn.DAYS(DATE($D108,12,31),DATE($D108,1,1))+1,0)),0))</f>
        <v>0</v>
      </c>
    </row>
    <row r="109" spans="1:24" ht="17" hidden="1" outlineLevel="1" x14ac:dyDescent="0.25">
      <c r="A109" s="5">
        <v>28</v>
      </c>
      <c r="B109" s="129" t="s">
        <v>164</v>
      </c>
      <c r="C109" s="120" t="s">
        <v>165</v>
      </c>
      <c r="D109" s="121">
        <f t="shared" si="41"/>
        <v>2029</v>
      </c>
      <c r="E109" s="122" cm="1">
        <f t="array" ref="E109">IF(YEAR(E$16)=$D109, E$46-SUM(_xlfn._xlws.FILTER(E$63:E108,MOD(_xlfn.SEQUENCE(ROWS(E$63:E108)),5)=2)),ROUND(E$46/_xlfn.DAYS(E$16,D$16)*IF(YEAR(D$16+1)=$D109,_xlfn.DAYS(DATE($D109,12,31),D$16)+1,IF(AND(YEAR(D$16+1)&lt;$D109,$D109&lt;YEAR(E$16)),_xlfn.DAYS(DATE($D109,12,31),DATE($D109,1,1))+1,0)),0))</f>
        <v>0</v>
      </c>
      <c r="F109" s="122" cm="1">
        <f t="array" ref="F109">IF(YEAR(F$16)=$D109, F$46-SUM(_xlfn._xlws.FILTER(F$63:F108,MOD(_xlfn.SEQUENCE(ROWS(F$63:F108)),5)=2)),ROUND(F$46/_xlfn.DAYS(F$16,E$16)*IF(YEAR(E$16+1)=$D109,_xlfn.DAYS(DATE($D109,12,31),E$16)+1,IF(AND(YEAR(E$16+1)&lt;$D109,$D109&lt;YEAR(F$16)),_xlfn.DAYS(DATE($D109,12,31),DATE($D109,1,1))+1,0)),0))</f>
        <v>0</v>
      </c>
      <c r="G109" s="122" cm="1">
        <f t="array" ref="G109">IF(YEAR(G$16)=$D109, G$46-SUM(_xlfn._xlws.FILTER(G$63:G108,MOD(_xlfn.SEQUENCE(ROWS(G$63:G108)),5)=2)),ROUND(G$46/_xlfn.DAYS(G$16,F$16)*IF(YEAR(F$16+1)=$D109,_xlfn.DAYS(DATE($D109,12,31),F$16)+1,IF(AND(YEAR(F$16+1)&lt;$D109,$D109&lt;YEAR(G$16)),_xlfn.DAYS(DATE($D109,12,31),DATE($D109,1,1))+1,0)),0))</f>
        <v>0</v>
      </c>
      <c r="H109" s="122" cm="1">
        <f t="array" ref="H109">IF(YEAR(H$16)=$D109, H$46-SUM(_xlfn._xlws.FILTER(H$63:H108,MOD(_xlfn.SEQUENCE(ROWS(H$63:H108)),5)=2)),ROUND(H$46/_xlfn.DAYS(H$16,G$16)*IF(YEAR(G$16+1)=$D109,_xlfn.DAYS(DATE($D109,12,31),G$16)+1,IF(AND(YEAR(G$16+1)&lt;$D109,$D109&lt;YEAR(H$16)),_xlfn.DAYS(DATE($D109,12,31),DATE($D109,1,1))+1,0)),0))</f>
        <v>0</v>
      </c>
      <c r="I109" s="122" cm="1">
        <f t="array" ref="I109">IF(YEAR(I$16)=$D109, I$46-SUM(_xlfn._xlws.FILTER(I$63:I108,MOD(_xlfn.SEQUENCE(ROWS(I$63:I108)),5)=2)),ROUND(I$46/_xlfn.DAYS(I$16,H$16)*IF(YEAR(H$16+1)=$D109,_xlfn.DAYS(DATE($D109,12,31),H$16)+1,IF(AND(YEAR(H$16+1)&lt;$D109,$D109&lt;YEAR(I$16)),_xlfn.DAYS(DATE($D109,12,31),DATE($D109,1,1))+1,0)),0))</f>
        <v>0</v>
      </c>
      <c r="J109" s="122" cm="1">
        <f t="array" ref="J109">IF(YEAR(J$16)=$D109, J$46-SUM(_xlfn._xlws.FILTER(J$63:J108,MOD(_xlfn.SEQUENCE(ROWS(J$63:J108)),5)=2)),ROUND(J$46/_xlfn.DAYS(J$16,I$16)*IF(YEAR(I$16+1)=$D109,_xlfn.DAYS(DATE($D109,12,31),I$16)+1,IF(AND(YEAR(I$16+1)&lt;$D109,$D109&lt;YEAR(J$16)),_xlfn.DAYS(DATE($D109,12,31),DATE($D109,1,1))+1,0)),0))</f>
        <v>0</v>
      </c>
      <c r="K109" s="122" cm="1">
        <f t="array" ref="K109">IF(YEAR(K$16)=$D109, K$46-SUM(_xlfn._xlws.FILTER(K$63:K108,MOD(_xlfn.SEQUENCE(ROWS(K$63:K108)),5)=2)),ROUND(K$46/_xlfn.DAYS(K$16,J$16)*IF(YEAR(J$16+1)=$D109,_xlfn.DAYS(DATE($D109,12,31),J$16)+1,IF(AND(YEAR(J$16+1)&lt;$D109,$D109&lt;YEAR(K$16)),_xlfn.DAYS(DATE($D109,12,31),DATE($D109,1,1))+1,0)),0))</f>
        <v>0</v>
      </c>
      <c r="L109" s="122" cm="1">
        <f t="array" ref="L109">IF(YEAR(L$16)=$D109, L$46-SUM(_xlfn._xlws.FILTER(L$63:L108,MOD(_xlfn.SEQUENCE(ROWS(L$63:L108)),5)=2)),ROUND(L$46/_xlfn.DAYS(L$16,K$16)*IF(YEAR(K$16+1)=$D109,_xlfn.DAYS(DATE($D109,12,31),K$16)+1,IF(AND(YEAR(K$16+1)&lt;$D109,$D109&lt;YEAR(L$16)),_xlfn.DAYS(DATE($D109,12,31),DATE($D109,1,1))+1,0)),0))</f>
        <v>0</v>
      </c>
      <c r="M109" s="122" cm="1">
        <f t="array" ref="M109">IF(YEAR(M$16)=$D109, M$46-SUM(_xlfn._xlws.FILTER(M$63:M108,MOD(_xlfn.SEQUENCE(ROWS(M$63:M108)),5)=2)),ROUND(M$46/_xlfn.DAYS(M$16,L$16)*IF(YEAR(L$16+1)=$D109,_xlfn.DAYS(DATE($D109,12,31),L$16)+1,IF(AND(YEAR(L$16+1)&lt;$D109,$D109&lt;YEAR(M$16)),_xlfn.DAYS(DATE($D109,12,31),DATE($D109,1,1))+1,0)),0))</f>
        <v>1936</v>
      </c>
      <c r="N109" s="122" cm="1">
        <f t="array" ref="N109">IF(YEAR(N$16)=$D109, N$46-SUM(_xlfn._xlws.FILTER(N$63:N108,MOD(_xlfn.SEQUENCE(ROWS(N$63:N108)),5)=2)),ROUND(N$46/_xlfn.DAYS(N$16,M$16)*IF(YEAR(M$16+1)=$D109,_xlfn.DAYS(DATE($D109,12,31),M$16)+1,IF(AND(YEAR(M$16+1)&lt;$D109,$D109&lt;YEAR(N$16)),_xlfn.DAYS(DATE($D109,12,31),DATE($D109,1,1))+1,0)),0))</f>
        <v>795</v>
      </c>
      <c r="O109" s="122" cm="1">
        <f t="array" ref="O109">IF(YEAR(O$16)=$D109, O$46-SUM(_xlfn._xlws.FILTER(O$63:O108,MOD(_xlfn.SEQUENCE(ROWS(O$63:O108)),5)=2)),ROUND(O$46/_xlfn.DAYS(O$16,N$16)*IF(YEAR(N$16+1)=$D109,_xlfn.DAYS(DATE($D109,12,31),N$16)+1,IF(AND(YEAR(N$16+1)&lt;$D109,$D109&lt;YEAR(O$16)),_xlfn.DAYS(DATE($D109,12,31),DATE($D109,1,1))+1,0)),0))</f>
        <v>0</v>
      </c>
      <c r="P109" s="122" cm="1">
        <f t="array" ref="P109">IF(YEAR(P$16)=$D109, P$46-SUM(_xlfn._xlws.FILTER(P$63:P108,MOD(_xlfn.SEQUENCE(ROWS(P$63:P108)),5)=2)),ROUND(P$46/_xlfn.DAYS(P$16,O$16)*IF(YEAR(O$16+1)=$D109,_xlfn.DAYS(DATE($D109,12,31),O$16)+1,IF(AND(YEAR(O$16+1)&lt;$D109,$D109&lt;YEAR(P$16)),_xlfn.DAYS(DATE($D109,12,31),DATE($D109,1,1))+1,0)),0))</f>
        <v>0</v>
      </c>
      <c r="Q109" s="122" cm="1">
        <f t="array" ref="Q109">IF(YEAR(Q$16)=$D109, Q$46-SUM(_xlfn._xlws.FILTER(Q$63:Q108,MOD(_xlfn.SEQUENCE(ROWS(Q$63:Q108)),5)=2)),ROUND(Q$46/_xlfn.DAYS(Q$16,P$16)*IF(YEAR(P$16+1)=$D109,_xlfn.DAYS(DATE($D109,12,31),P$16)+1,IF(AND(YEAR(P$16+1)&lt;$D109,$D109&lt;YEAR(Q$16)),_xlfn.DAYS(DATE($D109,12,31),DATE($D109,1,1))+1,0)),0))</f>
        <v>0</v>
      </c>
      <c r="R109" s="122" cm="1">
        <f t="array" ref="R109">IF(YEAR(R$16)=$D109, R$46-SUM(_xlfn._xlws.FILTER(R$63:R108,MOD(_xlfn.SEQUENCE(ROWS(R$63:R108)),5)=2)),ROUND(R$46/_xlfn.DAYS(R$16,Q$16)*IF(YEAR(Q$16+1)=$D109,_xlfn.DAYS(DATE($D109,12,31),Q$16)+1,IF(AND(YEAR(Q$16+1)&lt;$D109,$D109&lt;YEAR(R$16)),_xlfn.DAYS(DATE($D109,12,31),DATE($D109,1,1))+1,0)),0))</f>
        <v>0</v>
      </c>
      <c r="S109" s="122" cm="1">
        <f t="array" ref="S109">IF(YEAR(S$16)=$D109, S$46-SUM(_xlfn._xlws.FILTER(S$63:S108,MOD(_xlfn.SEQUENCE(ROWS(S$63:S108)),5)=2)),ROUND(S$46/_xlfn.DAYS(S$16,R$16)*IF(YEAR(R$16+1)=$D109,_xlfn.DAYS(DATE($D109,12,31),R$16)+1,IF(AND(YEAR(R$16+1)&lt;$D109,$D109&lt;YEAR(S$16)),_xlfn.DAYS(DATE($D109,12,31),DATE($D109,1,1))+1,0)),0))</f>
        <v>0</v>
      </c>
      <c r="T109" s="122" cm="1">
        <f t="array" ref="T109">IF(YEAR(T$16)=$D109, T$46-SUM(_xlfn._xlws.FILTER(T$63:T108,MOD(_xlfn.SEQUENCE(ROWS(T$63:T108)),5)=2)),ROUND(T$46/_xlfn.DAYS(T$16,S$16)*IF(YEAR(S$16+1)=$D109,_xlfn.DAYS(DATE($D109,12,31),S$16)+1,IF(AND(YEAR(S$16+1)&lt;$D109,$D109&lt;YEAR(T$16)),_xlfn.DAYS(DATE($D109,12,31),DATE($D109,1,1))+1,0)),0))</f>
        <v>0</v>
      </c>
      <c r="U109" s="122" cm="1">
        <f t="array" ref="U109">IF(YEAR(U$16)=$D109, U$46-SUM(_xlfn._xlws.FILTER(U$63:U108,MOD(_xlfn.SEQUENCE(ROWS(U$63:U108)),5)=2)),ROUND(U$46/_xlfn.DAYS(U$16,T$16)*IF(YEAR(T$16+1)=$D109,_xlfn.DAYS(DATE($D109,12,31),T$16)+1,IF(AND(YEAR(T$16+1)&lt;$D109,$D109&lt;YEAR(U$16)),_xlfn.DAYS(DATE($D109,12,31),DATE($D109,1,1))+1,0)),0))</f>
        <v>0</v>
      </c>
      <c r="V109" s="122" cm="1">
        <f t="array" ref="V109">IF(YEAR(V$16)=$D109, V$46-SUM(_xlfn._xlws.FILTER(V$63:V108,MOD(_xlfn.SEQUENCE(ROWS(V$63:V108)),5)=2)),ROUND(V$46/_xlfn.DAYS(V$16,U$16)*IF(YEAR(U$16+1)=$D109,_xlfn.DAYS(DATE($D109,12,31),U$16)+1,IF(AND(YEAR(U$16+1)&lt;$D109,$D109&lt;YEAR(V$16)),_xlfn.DAYS(DATE($D109,12,31),DATE($D109,1,1))+1,0)),0))</f>
        <v>0</v>
      </c>
      <c r="W109" s="122" cm="1">
        <f t="array" ref="W109">IF(YEAR(W$16)=$D109, W$46-SUM(_xlfn._xlws.FILTER(W$63:W108,MOD(_xlfn.SEQUENCE(ROWS(W$63:W108)),5)=2)),ROUND(W$46/_xlfn.DAYS(W$16,V$16)*IF(YEAR(V$16+1)=$D109,_xlfn.DAYS(DATE($D109,12,31),V$16)+1,IF(AND(YEAR(V$16+1)&lt;$D109,$D109&lt;YEAR(W$16)),_xlfn.DAYS(DATE($D109,12,31),DATE($D109,1,1))+1,0)),0))</f>
        <v>0</v>
      </c>
      <c r="X109" s="122" cm="1">
        <f t="array" ref="X109">IF(YEAR(X$16)=$D109, X$46-SUM(_xlfn._xlws.FILTER(X$63:X108,MOD(_xlfn.SEQUENCE(ROWS(X$63:X108)),5)=2)),ROUND(X$46/_xlfn.DAYS(X$16,W$16)*IF(YEAR(W$16+1)=$D109,_xlfn.DAYS(DATE($D109,12,31),W$16)+1,IF(AND(YEAR(W$16+1)&lt;$D109,$D109&lt;YEAR(X$16)),_xlfn.DAYS(DATE($D109,12,31),DATE($D109,1,1))+1,0)),0))</f>
        <v>0</v>
      </c>
    </row>
    <row r="110" spans="1:24" ht="17" hidden="1" outlineLevel="1" x14ac:dyDescent="0.25">
      <c r="A110" s="5">
        <v>29</v>
      </c>
      <c r="B110" s="129" t="s">
        <v>166</v>
      </c>
      <c r="C110" s="120" t="s">
        <v>167</v>
      </c>
      <c r="D110" s="121">
        <f t="shared" si="41"/>
        <v>2029</v>
      </c>
      <c r="E110" s="123">
        <f>E108-E109</f>
        <v>0</v>
      </c>
      <c r="F110" s="123">
        <f t="shared" ref="F110:X110" si="54">F108-F109</f>
        <v>0</v>
      </c>
      <c r="G110" s="123">
        <f t="shared" si="54"/>
        <v>0</v>
      </c>
      <c r="H110" s="123">
        <f t="shared" si="54"/>
        <v>0</v>
      </c>
      <c r="I110" s="123">
        <f t="shared" si="54"/>
        <v>0</v>
      </c>
      <c r="J110" s="123">
        <f t="shared" si="54"/>
        <v>0</v>
      </c>
      <c r="K110" s="123">
        <f t="shared" si="54"/>
        <v>0</v>
      </c>
      <c r="L110" s="123">
        <f t="shared" si="54"/>
        <v>0</v>
      </c>
      <c r="M110" s="123">
        <f t="shared" si="54"/>
        <v>10968</v>
      </c>
      <c r="N110" s="123">
        <f t="shared" si="54"/>
        <v>4506</v>
      </c>
      <c r="O110" s="123">
        <f t="shared" si="54"/>
        <v>0</v>
      </c>
      <c r="P110" s="123">
        <f t="shared" si="54"/>
        <v>0</v>
      </c>
      <c r="Q110" s="123">
        <f t="shared" si="54"/>
        <v>0</v>
      </c>
      <c r="R110" s="123">
        <f t="shared" si="54"/>
        <v>0</v>
      </c>
      <c r="S110" s="123">
        <f t="shared" si="54"/>
        <v>0</v>
      </c>
      <c r="T110" s="123">
        <f t="shared" si="54"/>
        <v>0</v>
      </c>
      <c r="U110" s="123">
        <f t="shared" si="54"/>
        <v>0</v>
      </c>
      <c r="V110" s="123">
        <f t="shared" si="54"/>
        <v>0</v>
      </c>
      <c r="W110" s="123">
        <f t="shared" si="54"/>
        <v>0</v>
      </c>
      <c r="X110" s="123">
        <f t="shared" si="54"/>
        <v>0</v>
      </c>
    </row>
    <row r="111" spans="1:24" ht="17" hidden="1" outlineLevel="1" x14ac:dyDescent="0.25">
      <c r="A111" s="5">
        <v>31</v>
      </c>
      <c r="B111" s="129" t="s">
        <v>168</v>
      </c>
      <c r="C111" s="120" t="s">
        <v>169</v>
      </c>
      <c r="D111" s="121">
        <f t="shared" si="41"/>
        <v>2029</v>
      </c>
      <c r="E111" s="122" cm="1">
        <f t="array" ref="E111">IF(YEAR(E$16)=$D111, E$59-SUM(_xlfn._xlws.FILTER(E$63:E110,MOD(_xlfn.SEQUENCE(ROWS(E$63:E110)),5)=4)),ROUND(E$59/_xlfn.DAYS(E$16,D$16)*IF(YEAR(D$16+1)=$D111,_xlfn.DAYS(DATE($D111,12,31),D$16)+1,IF(AND(YEAR(D$16+1)&lt;$D111,$D111&lt;YEAR(E$16)),_xlfn.DAYS(DATE($D111,12,31),DATE($D111,1,1))+1,0)),0))</f>
        <v>0</v>
      </c>
      <c r="F111" s="122" cm="1">
        <f t="array" ref="F111">IF(YEAR(F$16)=$D111, F$59-SUM(_xlfn._xlws.FILTER(F$63:F110,MOD(_xlfn.SEQUENCE(ROWS(F$63:F110)),5)=4)),ROUND(F$59/_xlfn.DAYS(F$16,E$16)*IF(YEAR(E$16+1)=$D111,_xlfn.DAYS(DATE($D111,12,31),E$16)+1,IF(AND(YEAR(E$16+1)&lt;$D111,$D111&lt;YEAR(F$16)),_xlfn.DAYS(DATE($D111,12,31),DATE($D111,1,1))+1,0)),0))</f>
        <v>0</v>
      </c>
      <c r="G111" s="122" cm="1">
        <f t="array" ref="G111">IF(YEAR(G$16)=$D111, G$59-SUM(_xlfn._xlws.FILTER(G$63:G110,MOD(_xlfn.SEQUENCE(ROWS(G$63:G110)),5)=4)),ROUND(G$59/_xlfn.DAYS(G$16,F$16)*IF(YEAR(F$16+1)=$D111,_xlfn.DAYS(DATE($D111,12,31),F$16)+1,IF(AND(YEAR(F$16+1)&lt;$D111,$D111&lt;YEAR(G$16)),_xlfn.DAYS(DATE($D111,12,31),DATE($D111,1,1))+1,0)),0))</f>
        <v>0</v>
      </c>
      <c r="H111" s="122" cm="1">
        <f t="array" ref="H111">IF(YEAR(H$16)=$D111, H$59-SUM(_xlfn._xlws.FILTER(H$63:H110,MOD(_xlfn.SEQUENCE(ROWS(H$63:H110)),5)=4)),ROUND(H$59/_xlfn.DAYS(H$16,G$16)*IF(YEAR(G$16+1)=$D111,_xlfn.DAYS(DATE($D111,12,31),G$16)+1,IF(AND(YEAR(G$16+1)&lt;$D111,$D111&lt;YEAR(H$16)),_xlfn.DAYS(DATE($D111,12,31),DATE($D111,1,1))+1,0)),0))</f>
        <v>0</v>
      </c>
      <c r="I111" s="122" cm="1">
        <f t="array" ref="I111">IF(YEAR(I$16)=$D111, I$59-SUM(_xlfn._xlws.FILTER(I$63:I110,MOD(_xlfn.SEQUENCE(ROWS(I$63:I110)),5)=4)),ROUND(I$59/_xlfn.DAYS(I$16,H$16)*IF(YEAR(H$16+1)=$D111,_xlfn.DAYS(DATE($D111,12,31),H$16)+1,IF(AND(YEAR(H$16+1)&lt;$D111,$D111&lt;YEAR(I$16)),_xlfn.DAYS(DATE($D111,12,31),DATE($D111,1,1))+1,0)),0))</f>
        <v>0</v>
      </c>
      <c r="J111" s="122" cm="1">
        <f t="array" ref="J111">IF(YEAR(J$16)=$D111, J$59-SUM(_xlfn._xlws.FILTER(J$63:J110,MOD(_xlfn.SEQUENCE(ROWS(J$63:J110)),5)=4)),ROUND(J$59/_xlfn.DAYS(J$16,I$16)*IF(YEAR(I$16+1)=$D111,_xlfn.DAYS(DATE($D111,12,31),I$16)+1,IF(AND(YEAR(I$16+1)&lt;$D111,$D111&lt;YEAR(J$16)),_xlfn.DAYS(DATE($D111,12,31),DATE($D111,1,1))+1,0)),0))</f>
        <v>0</v>
      </c>
      <c r="K111" s="122" cm="1">
        <f t="array" ref="K111">IF(YEAR(K$16)=$D111, K$59-SUM(_xlfn._xlws.FILTER(K$63:K110,MOD(_xlfn.SEQUENCE(ROWS(K$63:K110)),5)=4)),ROUND(K$59/_xlfn.DAYS(K$16,J$16)*IF(YEAR(J$16+1)=$D111,_xlfn.DAYS(DATE($D111,12,31),J$16)+1,IF(AND(YEAR(J$16+1)&lt;$D111,$D111&lt;YEAR(K$16)),_xlfn.DAYS(DATE($D111,12,31),DATE($D111,1,1))+1,0)),0))</f>
        <v>0</v>
      </c>
      <c r="L111" s="122" cm="1">
        <f t="array" ref="L111">IF(YEAR(L$16)=$D111, L$59-SUM(_xlfn._xlws.FILTER(L$63:L110,MOD(_xlfn.SEQUENCE(ROWS(L$63:L110)),5)=4)),ROUND(L$59/_xlfn.DAYS(L$16,K$16)*IF(YEAR(K$16+1)=$D111,_xlfn.DAYS(DATE($D111,12,31),K$16)+1,IF(AND(YEAR(K$16+1)&lt;$D111,$D111&lt;YEAR(L$16)),_xlfn.DAYS(DATE($D111,12,31),DATE($D111,1,1))+1,0)),0))</f>
        <v>0</v>
      </c>
      <c r="M111" s="122" cm="1">
        <f t="array" ref="M111">IF(YEAR(M$16)=$D111, M$59-SUM(_xlfn._xlws.FILTER(M$63:M110,MOD(_xlfn.SEQUENCE(ROWS(M$63:M110)),5)=4)),ROUND(M$59/_xlfn.DAYS(M$16,L$16)*IF(YEAR(L$16+1)=$D111,_xlfn.DAYS(DATE($D111,12,31),L$16)+1,IF(AND(YEAR(L$16+1)&lt;$D111,$D111&lt;YEAR(M$16)),_xlfn.DAYS(DATE($D111,12,31),DATE($D111,1,1))+1,0)),0))</f>
        <v>12904</v>
      </c>
      <c r="N111" s="122" cm="1">
        <f t="array" ref="N111">IF(YEAR(N$16)=$D111, N$59-SUM(_xlfn._xlws.FILTER(N$63:N110,MOD(_xlfn.SEQUENCE(ROWS(N$63:N110)),5)=4)),ROUND(N$59/_xlfn.DAYS(N$16,M$16)*IF(YEAR(M$16+1)=$D111,_xlfn.DAYS(DATE($D111,12,31),M$16)+1,IF(AND(YEAR(M$16+1)&lt;$D111,$D111&lt;YEAR(N$16)),_xlfn.DAYS(DATE($D111,12,31),DATE($D111,1,1))+1,0)),0))</f>
        <v>5301</v>
      </c>
      <c r="O111" s="122" cm="1">
        <f t="array" ref="O111">IF(YEAR(O$16)=$D111, O$59-SUM(_xlfn._xlws.FILTER(O$63:O110,MOD(_xlfn.SEQUENCE(ROWS(O$63:O110)),5)=4)),ROUND(O$59/_xlfn.DAYS(O$16,N$16)*IF(YEAR(N$16+1)=$D111,_xlfn.DAYS(DATE($D111,12,31),N$16)+1,IF(AND(YEAR(N$16+1)&lt;$D111,$D111&lt;YEAR(O$16)),_xlfn.DAYS(DATE($D111,12,31),DATE($D111,1,1))+1,0)),0))</f>
        <v>0</v>
      </c>
      <c r="P111" s="122" cm="1">
        <f t="array" ref="P111">IF(YEAR(P$16)=$D111, P$59-SUM(_xlfn._xlws.FILTER(P$63:P110,MOD(_xlfn.SEQUENCE(ROWS(P$63:P110)),5)=4)),ROUND(P$59/_xlfn.DAYS(P$16,O$16)*IF(YEAR(O$16+1)=$D111,_xlfn.DAYS(DATE($D111,12,31),O$16)+1,IF(AND(YEAR(O$16+1)&lt;$D111,$D111&lt;YEAR(P$16)),_xlfn.DAYS(DATE($D111,12,31),DATE($D111,1,1))+1,0)),0))</f>
        <v>0</v>
      </c>
      <c r="Q111" s="122" cm="1">
        <f t="array" ref="Q111">IF(YEAR(Q$16)=$D111, Q$59-SUM(_xlfn._xlws.FILTER(Q$63:Q110,MOD(_xlfn.SEQUENCE(ROWS(Q$63:Q110)),5)=4)),ROUND(Q$59/_xlfn.DAYS(Q$16,P$16)*IF(YEAR(P$16+1)=$D111,_xlfn.DAYS(DATE($D111,12,31),P$16)+1,IF(AND(YEAR(P$16+1)&lt;$D111,$D111&lt;YEAR(Q$16)),_xlfn.DAYS(DATE($D111,12,31),DATE($D111,1,1))+1,0)),0))</f>
        <v>0</v>
      </c>
      <c r="R111" s="122" cm="1">
        <f t="array" ref="R111">IF(YEAR(R$16)=$D111, R$59-SUM(_xlfn._xlws.FILTER(R$63:R110,MOD(_xlfn.SEQUENCE(ROWS(R$63:R110)),5)=4)),ROUND(R$59/_xlfn.DAYS(R$16,Q$16)*IF(YEAR(Q$16+1)=$D111,_xlfn.DAYS(DATE($D111,12,31),Q$16)+1,IF(AND(YEAR(Q$16+1)&lt;$D111,$D111&lt;YEAR(R$16)),_xlfn.DAYS(DATE($D111,12,31),DATE($D111,1,1))+1,0)),0))</f>
        <v>0</v>
      </c>
      <c r="S111" s="122" cm="1">
        <f t="array" ref="S111">IF(YEAR(S$16)=$D111, S$59-SUM(_xlfn._xlws.FILTER(S$63:S110,MOD(_xlfn.SEQUENCE(ROWS(S$63:S110)),5)=4)),ROUND(S$59/_xlfn.DAYS(S$16,R$16)*IF(YEAR(R$16+1)=$D111,_xlfn.DAYS(DATE($D111,12,31),R$16)+1,IF(AND(YEAR(R$16+1)&lt;$D111,$D111&lt;YEAR(S$16)),_xlfn.DAYS(DATE($D111,12,31),DATE($D111,1,1))+1,0)),0))</f>
        <v>0</v>
      </c>
      <c r="T111" s="122" cm="1">
        <f t="array" ref="T111">IF(YEAR(T$16)=$D111, T$59-SUM(_xlfn._xlws.FILTER(T$63:T110,MOD(_xlfn.SEQUENCE(ROWS(T$63:T110)),5)=4)),ROUND(T$59/_xlfn.DAYS(T$16,S$16)*IF(YEAR(S$16+1)=$D111,_xlfn.DAYS(DATE($D111,12,31),S$16)+1,IF(AND(YEAR(S$16+1)&lt;$D111,$D111&lt;YEAR(T$16)),_xlfn.DAYS(DATE($D111,12,31),DATE($D111,1,1))+1,0)),0))</f>
        <v>0</v>
      </c>
      <c r="U111" s="122" cm="1">
        <f t="array" ref="U111">IF(YEAR(U$16)=$D111, U$59-SUM(_xlfn._xlws.FILTER(U$63:U110,MOD(_xlfn.SEQUENCE(ROWS(U$63:U110)),5)=4)),ROUND(U$59/_xlfn.DAYS(U$16,T$16)*IF(YEAR(T$16+1)=$D111,_xlfn.DAYS(DATE($D111,12,31),T$16)+1,IF(AND(YEAR(T$16+1)&lt;$D111,$D111&lt;YEAR(U$16)),_xlfn.DAYS(DATE($D111,12,31),DATE($D111,1,1))+1,0)),0))</f>
        <v>0</v>
      </c>
      <c r="V111" s="122" cm="1">
        <f t="array" ref="V111">IF(YEAR(V$16)=$D111, V$59-SUM(_xlfn._xlws.FILTER(V$63:V110,MOD(_xlfn.SEQUENCE(ROWS(V$63:V110)),5)=4)),ROUND(V$59/_xlfn.DAYS(V$16,U$16)*IF(YEAR(U$16+1)=$D111,_xlfn.DAYS(DATE($D111,12,31),U$16)+1,IF(AND(YEAR(U$16+1)&lt;$D111,$D111&lt;YEAR(V$16)),_xlfn.DAYS(DATE($D111,12,31),DATE($D111,1,1))+1,0)),0))</f>
        <v>0</v>
      </c>
      <c r="W111" s="122" cm="1">
        <f t="array" ref="W111">IF(YEAR(W$16)=$D111, W$59-SUM(_xlfn._xlws.FILTER(W$63:W110,MOD(_xlfn.SEQUENCE(ROWS(W$63:W110)),5)=4)),ROUND(W$59/_xlfn.DAYS(W$16,V$16)*IF(YEAR(V$16+1)=$D111,_xlfn.DAYS(DATE($D111,12,31),V$16)+1,IF(AND(YEAR(V$16+1)&lt;$D111,$D111&lt;YEAR(W$16)),_xlfn.DAYS(DATE($D111,12,31),DATE($D111,1,1))+1,0)),0))</f>
        <v>0</v>
      </c>
      <c r="X111" s="122" cm="1">
        <f t="array" ref="X111">IF(YEAR(X$16)=$D111, X$59-SUM(_xlfn._xlws.FILTER(X$63:X110,MOD(_xlfn.SEQUENCE(ROWS(X$63:X110)),5)=4)),ROUND(X$59/_xlfn.DAYS(X$16,W$16)*IF(YEAR(W$16+1)=$D111,_xlfn.DAYS(DATE($D111,12,31),W$16)+1,IF(AND(YEAR(W$16+1)&lt;$D111,$D111&lt;YEAR(X$16)),_xlfn.DAYS(DATE($D111,12,31),DATE($D111,1,1))+1,0)),0))</f>
        <v>0</v>
      </c>
    </row>
    <row r="112" spans="1:24" ht="17" hidden="1" outlineLevel="1" x14ac:dyDescent="0.25">
      <c r="A112" s="5">
        <v>33</v>
      </c>
      <c r="B112" s="129" t="s">
        <v>170</v>
      </c>
      <c r="C112" s="124" t="s">
        <v>171</v>
      </c>
      <c r="D112" s="125">
        <f t="shared" si="41"/>
        <v>2029</v>
      </c>
      <c r="E112" s="126">
        <f>E108-E111</f>
        <v>0</v>
      </c>
      <c r="F112" s="126">
        <f t="shared" ref="F112:X112" si="55">F108-F111</f>
        <v>0</v>
      </c>
      <c r="G112" s="126">
        <f t="shared" si="55"/>
        <v>0</v>
      </c>
      <c r="H112" s="126">
        <f t="shared" si="55"/>
        <v>0</v>
      </c>
      <c r="I112" s="126">
        <f t="shared" si="55"/>
        <v>0</v>
      </c>
      <c r="J112" s="126">
        <f t="shared" si="55"/>
        <v>0</v>
      </c>
      <c r="K112" s="126">
        <f t="shared" si="55"/>
        <v>0</v>
      </c>
      <c r="L112" s="126">
        <f t="shared" si="55"/>
        <v>0</v>
      </c>
      <c r="M112" s="126">
        <f t="shared" si="55"/>
        <v>0</v>
      </c>
      <c r="N112" s="126">
        <f t="shared" si="55"/>
        <v>0</v>
      </c>
      <c r="O112" s="126">
        <f t="shared" si="55"/>
        <v>0</v>
      </c>
      <c r="P112" s="126">
        <f t="shared" si="55"/>
        <v>0</v>
      </c>
      <c r="Q112" s="126">
        <f t="shared" si="55"/>
        <v>0</v>
      </c>
      <c r="R112" s="126">
        <f t="shared" si="55"/>
        <v>0</v>
      </c>
      <c r="S112" s="126">
        <f t="shared" si="55"/>
        <v>0</v>
      </c>
      <c r="T112" s="126">
        <f t="shared" si="55"/>
        <v>0</v>
      </c>
      <c r="U112" s="126">
        <f t="shared" si="55"/>
        <v>0</v>
      </c>
      <c r="V112" s="126">
        <f t="shared" si="55"/>
        <v>0</v>
      </c>
      <c r="W112" s="126">
        <f t="shared" si="55"/>
        <v>0</v>
      </c>
      <c r="X112" s="126">
        <f t="shared" si="55"/>
        <v>0</v>
      </c>
    </row>
    <row r="113" spans="1:24" ht="17" hidden="1" outlineLevel="1" x14ac:dyDescent="0.25">
      <c r="A113" s="5">
        <v>27</v>
      </c>
      <c r="B113" s="37" t="s">
        <v>162</v>
      </c>
      <c r="C113" s="114" t="s">
        <v>163</v>
      </c>
      <c r="D113" s="115">
        <f t="shared" si="41"/>
        <v>2030</v>
      </c>
      <c r="E113" s="116" cm="1">
        <f t="array" ref="E113">IF(YEAR(E$16)=$D113, E$44-SUM(_xlfn._xlws.FILTER(E$63:E112,MOD(_xlfn.SEQUENCE(ROWS(E$63:E112)),5)=1)),ROUND(E$44/_xlfn.DAYS(E$16,D$16)*IF(YEAR(D$16+1)=$D113,_xlfn.DAYS(DATE($D113,12,31),D$16)+1,IF(AND(YEAR(D$16+1)&lt;$D113,$D113&lt;YEAR(E$16)),_xlfn.DAYS(DATE($D113,12,31),DATE($D113,1,1))+1,0)),0))</f>
        <v>0</v>
      </c>
      <c r="F113" s="116" cm="1">
        <f t="array" ref="F113">IF(YEAR(F$16)=$D113, F$44-SUM(_xlfn._xlws.FILTER(F$63:F112,MOD(_xlfn.SEQUENCE(ROWS(F$63:F112)),5)=1)),ROUND(F$44/_xlfn.DAYS(F$16,E$16)*IF(YEAR(E$16+1)=$D113,_xlfn.DAYS(DATE($D113,12,31),E$16)+1,IF(AND(YEAR(E$16+1)&lt;$D113,$D113&lt;YEAR(F$16)),_xlfn.DAYS(DATE($D113,12,31),DATE($D113,1,1))+1,0)),0))</f>
        <v>0</v>
      </c>
      <c r="G113" s="116" cm="1">
        <f t="array" ref="G113">IF(YEAR(G$16)=$D113, G$44-SUM(_xlfn._xlws.FILTER(G$63:G112,MOD(_xlfn.SEQUENCE(ROWS(G$63:G112)),5)=1)),ROUND(G$44/_xlfn.DAYS(G$16,F$16)*IF(YEAR(F$16+1)=$D113,_xlfn.DAYS(DATE($D113,12,31),F$16)+1,IF(AND(YEAR(F$16+1)&lt;$D113,$D113&lt;YEAR(G$16)),_xlfn.DAYS(DATE($D113,12,31),DATE($D113,1,1))+1,0)),0))</f>
        <v>0</v>
      </c>
      <c r="H113" s="116" cm="1">
        <f t="array" ref="H113">IF(YEAR(H$16)=$D113, H$44-SUM(_xlfn._xlws.FILTER(H$63:H112,MOD(_xlfn.SEQUENCE(ROWS(H$63:H112)),5)=1)),ROUND(H$44/_xlfn.DAYS(H$16,G$16)*IF(YEAR(G$16+1)=$D113,_xlfn.DAYS(DATE($D113,12,31),G$16)+1,IF(AND(YEAR(G$16+1)&lt;$D113,$D113&lt;YEAR(H$16)),_xlfn.DAYS(DATE($D113,12,31),DATE($D113,1,1))+1,0)),0))</f>
        <v>0</v>
      </c>
      <c r="I113" s="116" cm="1">
        <f t="array" ref="I113">IF(YEAR(I$16)=$D113, I$44-SUM(_xlfn._xlws.FILTER(I$63:I112,MOD(_xlfn.SEQUENCE(ROWS(I$63:I112)),5)=1)),ROUND(I$44/_xlfn.DAYS(I$16,H$16)*IF(YEAR(H$16+1)=$D113,_xlfn.DAYS(DATE($D113,12,31),H$16)+1,IF(AND(YEAR(H$16+1)&lt;$D113,$D113&lt;YEAR(I$16)),_xlfn.DAYS(DATE($D113,12,31),DATE($D113,1,1))+1,0)),0))</f>
        <v>0</v>
      </c>
      <c r="J113" s="116" cm="1">
        <f t="array" ref="J113">IF(YEAR(J$16)=$D113, J$44-SUM(_xlfn._xlws.FILTER(J$63:J112,MOD(_xlfn.SEQUENCE(ROWS(J$63:J112)),5)=1)),ROUND(J$44/_xlfn.DAYS(J$16,I$16)*IF(YEAR(I$16+1)=$D113,_xlfn.DAYS(DATE($D113,12,31),I$16)+1,IF(AND(YEAR(I$16+1)&lt;$D113,$D113&lt;YEAR(J$16)),_xlfn.DAYS(DATE($D113,12,31),DATE($D113,1,1))+1,0)),0))</f>
        <v>0</v>
      </c>
      <c r="K113" s="116" cm="1">
        <f t="array" ref="K113">IF(YEAR(K$16)=$D113, K$44-SUM(_xlfn._xlws.FILTER(K$63:K112,MOD(_xlfn.SEQUENCE(ROWS(K$63:K112)),5)=1)),ROUND(K$44/_xlfn.DAYS(K$16,J$16)*IF(YEAR(J$16+1)=$D113,_xlfn.DAYS(DATE($D113,12,31),J$16)+1,IF(AND(YEAR(J$16+1)&lt;$D113,$D113&lt;YEAR(K$16)),_xlfn.DAYS(DATE($D113,12,31),DATE($D113,1,1))+1,0)),0))</f>
        <v>0</v>
      </c>
      <c r="L113" s="116" cm="1">
        <f t="array" ref="L113">IF(YEAR(L$16)=$D113, L$44-SUM(_xlfn._xlws.FILTER(L$63:L112,MOD(_xlfn.SEQUENCE(ROWS(L$63:L112)),5)=1)),ROUND(L$44/_xlfn.DAYS(L$16,K$16)*IF(YEAR(K$16+1)=$D113,_xlfn.DAYS(DATE($D113,12,31),K$16)+1,IF(AND(YEAR(K$16+1)&lt;$D113,$D113&lt;YEAR(L$16)),_xlfn.DAYS(DATE($D113,12,31),DATE($D113,1,1))+1,0)),0))</f>
        <v>0</v>
      </c>
      <c r="M113" s="116" cm="1">
        <f t="array" ref="M113">IF(YEAR(M$16)=$D113, M$44-SUM(_xlfn._xlws.FILTER(M$63:M112,MOD(_xlfn.SEQUENCE(ROWS(M$63:M112)),5)=1)),ROUND(M$44/_xlfn.DAYS(M$16,L$16)*IF(YEAR(L$16+1)=$D113,_xlfn.DAYS(DATE($D113,12,31),L$16)+1,IF(AND(YEAR(L$16+1)&lt;$D113,$D113&lt;YEAR(M$16)),_xlfn.DAYS(DATE($D113,12,31),DATE($D113,1,1))+1,0)),0))</f>
        <v>0</v>
      </c>
      <c r="N113" s="116" cm="1">
        <f t="array" ref="N113">IF(YEAR(N$16)=$D113, N$44-SUM(_xlfn._xlws.FILTER(N$63:N112,MOD(_xlfn.SEQUENCE(ROWS(N$63:N112)),5)=1)),ROUND(N$44/_xlfn.DAYS(N$16,M$16)*IF(YEAR(M$16+1)=$D113,_xlfn.DAYS(DATE($D113,12,31),M$16)+1,IF(AND(YEAR(M$16+1)&lt;$D113,$D113&lt;YEAR(N$16)),_xlfn.DAYS(DATE($D113,12,31),DATE($D113,1,1))+1,0)),0))</f>
        <v>12614</v>
      </c>
      <c r="O113" s="116" cm="1">
        <f t="array" ref="O113">IF(YEAR(O$16)=$D113, O$44-SUM(_xlfn._xlws.FILTER(O$63:O112,MOD(_xlfn.SEQUENCE(ROWS(O$63:O112)),5)=1)),ROUND(O$44/_xlfn.DAYS(O$16,N$16)*IF(YEAR(N$16+1)=$D113,_xlfn.DAYS(DATE($D113,12,31),N$16)+1,IF(AND(YEAR(N$16+1)&lt;$D113,$D113&lt;YEAR(O$16)),_xlfn.DAYS(DATE($D113,12,31),DATE($D113,1,1))+1,0)),0))</f>
        <v>5994</v>
      </c>
      <c r="P113" s="116" cm="1">
        <f t="array" ref="P113">IF(YEAR(P$16)=$D113, P$44-SUM(_xlfn._xlws.FILTER(P$63:P112,MOD(_xlfn.SEQUENCE(ROWS(P$63:P112)),5)=1)),ROUND(P$44/_xlfn.DAYS(P$16,O$16)*IF(YEAR(O$16+1)=$D113,_xlfn.DAYS(DATE($D113,12,31),O$16)+1,IF(AND(YEAR(O$16+1)&lt;$D113,$D113&lt;YEAR(P$16)),_xlfn.DAYS(DATE($D113,12,31),DATE($D113,1,1))+1,0)),0))</f>
        <v>0</v>
      </c>
      <c r="Q113" s="116" cm="1">
        <f t="array" ref="Q113">IF(YEAR(Q$16)=$D113, Q$44-SUM(_xlfn._xlws.FILTER(Q$63:Q112,MOD(_xlfn.SEQUENCE(ROWS(Q$63:Q112)),5)=1)),ROUND(Q$44/_xlfn.DAYS(Q$16,P$16)*IF(YEAR(P$16+1)=$D113,_xlfn.DAYS(DATE($D113,12,31),P$16)+1,IF(AND(YEAR(P$16+1)&lt;$D113,$D113&lt;YEAR(Q$16)),_xlfn.DAYS(DATE($D113,12,31),DATE($D113,1,1))+1,0)),0))</f>
        <v>0</v>
      </c>
      <c r="R113" s="116" cm="1">
        <f t="array" ref="R113">IF(YEAR(R$16)=$D113, R$44-SUM(_xlfn._xlws.FILTER(R$63:R112,MOD(_xlfn.SEQUENCE(ROWS(R$63:R112)),5)=1)),ROUND(R$44/_xlfn.DAYS(R$16,Q$16)*IF(YEAR(Q$16+1)=$D113,_xlfn.DAYS(DATE($D113,12,31),Q$16)+1,IF(AND(YEAR(Q$16+1)&lt;$D113,$D113&lt;YEAR(R$16)),_xlfn.DAYS(DATE($D113,12,31),DATE($D113,1,1))+1,0)),0))</f>
        <v>0</v>
      </c>
      <c r="S113" s="116" cm="1">
        <f t="array" ref="S113">IF(YEAR(S$16)=$D113, S$44-SUM(_xlfn._xlws.FILTER(S$63:S112,MOD(_xlfn.SEQUENCE(ROWS(S$63:S112)),5)=1)),ROUND(S$44/_xlfn.DAYS(S$16,R$16)*IF(YEAR(R$16+1)=$D113,_xlfn.DAYS(DATE($D113,12,31),R$16)+1,IF(AND(YEAR(R$16+1)&lt;$D113,$D113&lt;YEAR(S$16)),_xlfn.DAYS(DATE($D113,12,31),DATE($D113,1,1))+1,0)),0))</f>
        <v>0</v>
      </c>
      <c r="T113" s="116" cm="1">
        <f t="array" ref="T113">IF(YEAR(T$16)=$D113, T$44-SUM(_xlfn._xlws.FILTER(T$63:T112,MOD(_xlfn.SEQUENCE(ROWS(T$63:T112)),5)=1)),ROUND(T$44/_xlfn.DAYS(T$16,S$16)*IF(YEAR(S$16+1)=$D113,_xlfn.DAYS(DATE($D113,12,31),S$16)+1,IF(AND(YEAR(S$16+1)&lt;$D113,$D113&lt;YEAR(T$16)),_xlfn.DAYS(DATE($D113,12,31),DATE($D113,1,1))+1,0)),0))</f>
        <v>0</v>
      </c>
      <c r="U113" s="116" cm="1">
        <f t="array" ref="U113">IF(YEAR(U$16)=$D113, U$44-SUM(_xlfn._xlws.FILTER(U$63:U112,MOD(_xlfn.SEQUENCE(ROWS(U$63:U112)),5)=1)),ROUND(U$44/_xlfn.DAYS(U$16,T$16)*IF(YEAR(T$16+1)=$D113,_xlfn.DAYS(DATE($D113,12,31),T$16)+1,IF(AND(YEAR(T$16+1)&lt;$D113,$D113&lt;YEAR(U$16)),_xlfn.DAYS(DATE($D113,12,31),DATE($D113,1,1))+1,0)),0))</f>
        <v>0</v>
      </c>
      <c r="V113" s="116" cm="1">
        <f t="array" ref="V113">IF(YEAR(V$16)=$D113, V$44-SUM(_xlfn._xlws.FILTER(V$63:V112,MOD(_xlfn.SEQUENCE(ROWS(V$63:V112)),5)=1)),ROUND(V$44/_xlfn.DAYS(V$16,U$16)*IF(YEAR(U$16+1)=$D113,_xlfn.DAYS(DATE($D113,12,31),U$16)+1,IF(AND(YEAR(U$16+1)&lt;$D113,$D113&lt;YEAR(V$16)),_xlfn.DAYS(DATE($D113,12,31),DATE($D113,1,1))+1,0)),0))</f>
        <v>0</v>
      </c>
      <c r="W113" s="116" cm="1">
        <f t="array" ref="W113">IF(YEAR(W$16)=$D113, W$44-SUM(_xlfn._xlws.FILTER(W$63:W112,MOD(_xlfn.SEQUENCE(ROWS(W$63:W112)),5)=1)),ROUND(W$44/_xlfn.DAYS(W$16,V$16)*IF(YEAR(V$16+1)=$D113,_xlfn.DAYS(DATE($D113,12,31),V$16)+1,IF(AND(YEAR(V$16+1)&lt;$D113,$D113&lt;YEAR(W$16)),_xlfn.DAYS(DATE($D113,12,31),DATE($D113,1,1))+1,0)),0))</f>
        <v>0</v>
      </c>
      <c r="X113" s="116" cm="1">
        <f t="array" ref="X113">IF(YEAR(X$16)=$D113, X$44-SUM(_xlfn._xlws.FILTER(X$63:X112,MOD(_xlfn.SEQUENCE(ROWS(X$63:X112)),5)=1)),ROUND(X$44/_xlfn.DAYS(X$16,W$16)*IF(YEAR(W$16+1)=$D113,_xlfn.DAYS(DATE($D113,12,31),W$16)+1,IF(AND(YEAR(W$16+1)&lt;$D113,$D113&lt;YEAR(X$16)),_xlfn.DAYS(DATE($D113,12,31),DATE($D113,1,1))+1,0)),0))</f>
        <v>0</v>
      </c>
    </row>
    <row r="114" spans="1:24" ht="17" hidden="1" outlineLevel="1" x14ac:dyDescent="0.25">
      <c r="A114" s="5">
        <v>28</v>
      </c>
      <c r="B114" s="129" t="s">
        <v>164</v>
      </c>
      <c r="C114" s="114" t="s">
        <v>165</v>
      </c>
      <c r="D114" s="115">
        <f t="shared" si="41"/>
        <v>2030</v>
      </c>
      <c r="E114" s="116" cm="1">
        <f t="array" ref="E114">IF(YEAR(E$16)=$D114, E$46-SUM(_xlfn._xlws.FILTER(E$63:E113,MOD(_xlfn.SEQUENCE(ROWS(E$63:E113)),5)=2)),ROUND(E$46/_xlfn.DAYS(E$16,D$16)*IF(YEAR(D$16+1)=$D114,_xlfn.DAYS(DATE($D114,12,31),D$16)+1,IF(AND(YEAR(D$16+1)&lt;$D114,$D114&lt;YEAR(E$16)),_xlfn.DAYS(DATE($D114,12,31),DATE($D114,1,1))+1,0)),0))</f>
        <v>0</v>
      </c>
      <c r="F114" s="116" cm="1">
        <f t="array" ref="F114">IF(YEAR(F$16)=$D114, F$46-SUM(_xlfn._xlws.FILTER(F$63:F113,MOD(_xlfn.SEQUENCE(ROWS(F$63:F113)),5)=2)),ROUND(F$46/_xlfn.DAYS(F$16,E$16)*IF(YEAR(E$16+1)=$D114,_xlfn.DAYS(DATE($D114,12,31),E$16)+1,IF(AND(YEAR(E$16+1)&lt;$D114,$D114&lt;YEAR(F$16)),_xlfn.DAYS(DATE($D114,12,31),DATE($D114,1,1))+1,0)),0))</f>
        <v>0</v>
      </c>
      <c r="G114" s="116" cm="1">
        <f t="array" ref="G114">IF(YEAR(G$16)=$D114, G$46-SUM(_xlfn._xlws.FILTER(G$63:G113,MOD(_xlfn.SEQUENCE(ROWS(G$63:G113)),5)=2)),ROUND(G$46/_xlfn.DAYS(G$16,F$16)*IF(YEAR(F$16+1)=$D114,_xlfn.DAYS(DATE($D114,12,31),F$16)+1,IF(AND(YEAR(F$16+1)&lt;$D114,$D114&lt;YEAR(G$16)),_xlfn.DAYS(DATE($D114,12,31),DATE($D114,1,1))+1,0)),0))</f>
        <v>0</v>
      </c>
      <c r="H114" s="116" cm="1">
        <f t="array" ref="H114">IF(YEAR(H$16)=$D114, H$46-SUM(_xlfn._xlws.FILTER(H$63:H113,MOD(_xlfn.SEQUENCE(ROWS(H$63:H113)),5)=2)),ROUND(H$46/_xlfn.DAYS(H$16,G$16)*IF(YEAR(G$16+1)=$D114,_xlfn.DAYS(DATE($D114,12,31),G$16)+1,IF(AND(YEAR(G$16+1)&lt;$D114,$D114&lt;YEAR(H$16)),_xlfn.DAYS(DATE($D114,12,31),DATE($D114,1,1))+1,0)),0))</f>
        <v>0</v>
      </c>
      <c r="I114" s="116" cm="1">
        <f t="array" ref="I114">IF(YEAR(I$16)=$D114, I$46-SUM(_xlfn._xlws.FILTER(I$63:I113,MOD(_xlfn.SEQUENCE(ROWS(I$63:I113)),5)=2)),ROUND(I$46/_xlfn.DAYS(I$16,H$16)*IF(YEAR(H$16+1)=$D114,_xlfn.DAYS(DATE($D114,12,31),H$16)+1,IF(AND(YEAR(H$16+1)&lt;$D114,$D114&lt;YEAR(I$16)),_xlfn.DAYS(DATE($D114,12,31),DATE($D114,1,1))+1,0)),0))</f>
        <v>0</v>
      </c>
      <c r="J114" s="116" cm="1">
        <f t="array" ref="J114">IF(YEAR(J$16)=$D114, J$46-SUM(_xlfn._xlws.FILTER(J$63:J113,MOD(_xlfn.SEQUENCE(ROWS(J$63:J113)),5)=2)),ROUND(J$46/_xlfn.DAYS(J$16,I$16)*IF(YEAR(I$16+1)=$D114,_xlfn.DAYS(DATE($D114,12,31),I$16)+1,IF(AND(YEAR(I$16+1)&lt;$D114,$D114&lt;YEAR(J$16)),_xlfn.DAYS(DATE($D114,12,31),DATE($D114,1,1))+1,0)),0))</f>
        <v>0</v>
      </c>
      <c r="K114" s="116" cm="1">
        <f t="array" ref="K114">IF(YEAR(K$16)=$D114, K$46-SUM(_xlfn._xlws.FILTER(K$63:K113,MOD(_xlfn.SEQUENCE(ROWS(K$63:K113)),5)=2)),ROUND(K$46/_xlfn.DAYS(K$16,J$16)*IF(YEAR(J$16+1)=$D114,_xlfn.DAYS(DATE($D114,12,31),J$16)+1,IF(AND(YEAR(J$16+1)&lt;$D114,$D114&lt;YEAR(K$16)),_xlfn.DAYS(DATE($D114,12,31),DATE($D114,1,1))+1,0)),0))</f>
        <v>0</v>
      </c>
      <c r="L114" s="116" cm="1">
        <f t="array" ref="L114">IF(YEAR(L$16)=$D114, L$46-SUM(_xlfn._xlws.FILTER(L$63:L113,MOD(_xlfn.SEQUENCE(ROWS(L$63:L113)),5)=2)),ROUND(L$46/_xlfn.DAYS(L$16,K$16)*IF(YEAR(K$16+1)=$D114,_xlfn.DAYS(DATE($D114,12,31),K$16)+1,IF(AND(YEAR(K$16+1)&lt;$D114,$D114&lt;YEAR(L$16)),_xlfn.DAYS(DATE($D114,12,31),DATE($D114,1,1))+1,0)),0))</f>
        <v>0</v>
      </c>
      <c r="M114" s="116" cm="1">
        <f t="array" ref="M114">IF(YEAR(M$16)=$D114, M$46-SUM(_xlfn._xlws.FILTER(M$63:M113,MOD(_xlfn.SEQUENCE(ROWS(M$63:M113)),5)=2)),ROUND(M$46/_xlfn.DAYS(M$16,L$16)*IF(YEAR(L$16+1)=$D114,_xlfn.DAYS(DATE($D114,12,31),L$16)+1,IF(AND(YEAR(L$16+1)&lt;$D114,$D114&lt;YEAR(M$16)),_xlfn.DAYS(DATE($D114,12,31),DATE($D114,1,1))+1,0)),0))</f>
        <v>0</v>
      </c>
      <c r="N114" s="116" cm="1">
        <f t="array" ref="N114">IF(YEAR(N$16)=$D114, N$46-SUM(_xlfn._xlws.FILTER(N$63:N113,MOD(_xlfn.SEQUENCE(ROWS(N$63:N113)),5)=2)),ROUND(N$46/_xlfn.DAYS(N$16,M$16)*IF(YEAR(M$16+1)=$D114,_xlfn.DAYS(DATE($D114,12,31),M$16)+1,IF(AND(YEAR(M$16+1)&lt;$D114,$D114&lt;YEAR(N$16)),_xlfn.DAYS(DATE($D114,12,31),DATE($D114,1,1))+1,0)),0))</f>
        <v>1893</v>
      </c>
      <c r="O114" s="116" cm="1">
        <f t="array" ref="O114">IF(YEAR(O$16)=$D114, O$46-SUM(_xlfn._xlws.FILTER(O$63:O113,MOD(_xlfn.SEQUENCE(ROWS(O$63:O113)),5)=2)),ROUND(O$46/_xlfn.DAYS(O$16,N$16)*IF(YEAR(N$16+1)=$D114,_xlfn.DAYS(DATE($D114,12,31),N$16)+1,IF(AND(YEAR(N$16+1)&lt;$D114,$D114&lt;YEAR(O$16)),_xlfn.DAYS(DATE($D114,12,31),DATE($D114,1,1))+1,0)),0))</f>
        <v>899</v>
      </c>
      <c r="P114" s="116" cm="1">
        <f t="array" ref="P114">IF(YEAR(P$16)=$D114, P$46-SUM(_xlfn._xlws.FILTER(P$63:P113,MOD(_xlfn.SEQUENCE(ROWS(P$63:P113)),5)=2)),ROUND(P$46/_xlfn.DAYS(P$16,O$16)*IF(YEAR(O$16+1)=$D114,_xlfn.DAYS(DATE($D114,12,31),O$16)+1,IF(AND(YEAR(O$16+1)&lt;$D114,$D114&lt;YEAR(P$16)),_xlfn.DAYS(DATE($D114,12,31),DATE($D114,1,1))+1,0)),0))</f>
        <v>0</v>
      </c>
      <c r="Q114" s="116" cm="1">
        <f t="array" ref="Q114">IF(YEAR(Q$16)=$D114, Q$46-SUM(_xlfn._xlws.FILTER(Q$63:Q113,MOD(_xlfn.SEQUENCE(ROWS(Q$63:Q113)),5)=2)),ROUND(Q$46/_xlfn.DAYS(Q$16,P$16)*IF(YEAR(P$16+1)=$D114,_xlfn.DAYS(DATE($D114,12,31),P$16)+1,IF(AND(YEAR(P$16+1)&lt;$D114,$D114&lt;YEAR(Q$16)),_xlfn.DAYS(DATE($D114,12,31),DATE($D114,1,1))+1,0)),0))</f>
        <v>0</v>
      </c>
      <c r="R114" s="116" cm="1">
        <f t="array" ref="R114">IF(YEAR(R$16)=$D114, R$46-SUM(_xlfn._xlws.FILTER(R$63:R113,MOD(_xlfn.SEQUENCE(ROWS(R$63:R113)),5)=2)),ROUND(R$46/_xlfn.DAYS(R$16,Q$16)*IF(YEAR(Q$16+1)=$D114,_xlfn.DAYS(DATE($D114,12,31),Q$16)+1,IF(AND(YEAR(Q$16+1)&lt;$D114,$D114&lt;YEAR(R$16)),_xlfn.DAYS(DATE($D114,12,31),DATE($D114,1,1))+1,0)),0))</f>
        <v>0</v>
      </c>
      <c r="S114" s="116" cm="1">
        <f t="array" ref="S114">IF(YEAR(S$16)=$D114, S$46-SUM(_xlfn._xlws.FILTER(S$63:S113,MOD(_xlfn.SEQUENCE(ROWS(S$63:S113)),5)=2)),ROUND(S$46/_xlfn.DAYS(S$16,R$16)*IF(YEAR(R$16+1)=$D114,_xlfn.DAYS(DATE($D114,12,31),R$16)+1,IF(AND(YEAR(R$16+1)&lt;$D114,$D114&lt;YEAR(S$16)),_xlfn.DAYS(DATE($D114,12,31),DATE($D114,1,1))+1,0)),0))</f>
        <v>0</v>
      </c>
      <c r="T114" s="116" cm="1">
        <f t="array" ref="T114">IF(YEAR(T$16)=$D114, T$46-SUM(_xlfn._xlws.FILTER(T$63:T113,MOD(_xlfn.SEQUENCE(ROWS(T$63:T113)),5)=2)),ROUND(T$46/_xlfn.DAYS(T$16,S$16)*IF(YEAR(S$16+1)=$D114,_xlfn.DAYS(DATE($D114,12,31),S$16)+1,IF(AND(YEAR(S$16+1)&lt;$D114,$D114&lt;YEAR(T$16)),_xlfn.DAYS(DATE($D114,12,31),DATE($D114,1,1))+1,0)),0))</f>
        <v>0</v>
      </c>
      <c r="U114" s="116" cm="1">
        <f t="array" ref="U114">IF(YEAR(U$16)=$D114, U$46-SUM(_xlfn._xlws.FILTER(U$63:U113,MOD(_xlfn.SEQUENCE(ROWS(U$63:U113)),5)=2)),ROUND(U$46/_xlfn.DAYS(U$16,T$16)*IF(YEAR(T$16+1)=$D114,_xlfn.DAYS(DATE($D114,12,31),T$16)+1,IF(AND(YEAR(T$16+1)&lt;$D114,$D114&lt;YEAR(U$16)),_xlfn.DAYS(DATE($D114,12,31),DATE($D114,1,1))+1,0)),0))</f>
        <v>0</v>
      </c>
      <c r="V114" s="116" cm="1">
        <f t="array" ref="V114">IF(YEAR(V$16)=$D114, V$46-SUM(_xlfn._xlws.FILTER(V$63:V113,MOD(_xlfn.SEQUENCE(ROWS(V$63:V113)),5)=2)),ROUND(V$46/_xlfn.DAYS(V$16,U$16)*IF(YEAR(U$16+1)=$D114,_xlfn.DAYS(DATE($D114,12,31),U$16)+1,IF(AND(YEAR(U$16+1)&lt;$D114,$D114&lt;YEAR(V$16)),_xlfn.DAYS(DATE($D114,12,31),DATE($D114,1,1))+1,0)),0))</f>
        <v>0</v>
      </c>
      <c r="W114" s="116" cm="1">
        <f t="array" ref="W114">IF(YEAR(W$16)=$D114, W$46-SUM(_xlfn._xlws.FILTER(W$63:W113,MOD(_xlfn.SEQUENCE(ROWS(W$63:W113)),5)=2)),ROUND(W$46/_xlfn.DAYS(W$16,V$16)*IF(YEAR(V$16+1)=$D114,_xlfn.DAYS(DATE($D114,12,31),V$16)+1,IF(AND(YEAR(V$16+1)&lt;$D114,$D114&lt;YEAR(W$16)),_xlfn.DAYS(DATE($D114,12,31),DATE($D114,1,1))+1,0)),0))</f>
        <v>0</v>
      </c>
      <c r="X114" s="116" cm="1">
        <f t="array" ref="X114">IF(YEAR(X$16)=$D114, X$46-SUM(_xlfn._xlws.FILTER(X$63:X113,MOD(_xlfn.SEQUENCE(ROWS(X$63:X113)),5)=2)),ROUND(X$46/_xlfn.DAYS(X$16,W$16)*IF(YEAR(W$16+1)=$D114,_xlfn.DAYS(DATE($D114,12,31),W$16)+1,IF(AND(YEAR(W$16+1)&lt;$D114,$D114&lt;YEAR(X$16)),_xlfn.DAYS(DATE($D114,12,31),DATE($D114,1,1))+1,0)),0))</f>
        <v>0</v>
      </c>
    </row>
    <row r="115" spans="1:24" ht="17" hidden="1" outlineLevel="1" x14ac:dyDescent="0.25">
      <c r="A115" s="5">
        <v>29</v>
      </c>
      <c r="B115" s="129" t="s">
        <v>166</v>
      </c>
      <c r="C115" s="114" t="s">
        <v>167</v>
      </c>
      <c r="D115" s="115">
        <f t="shared" si="41"/>
        <v>2030</v>
      </c>
      <c r="E115" s="116">
        <f>E113-E114</f>
        <v>0</v>
      </c>
      <c r="F115" s="116">
        <f t="shared" ref="F115:X115" si="56">F113-F114</f>
        <v>0</v>
      </c>
      <c r="G115" s="116">
        <f t="shared" si="56"/>
        <v>0</v>
      </c>
      <c r="H115" s="116">
        <f t="shared" si="56"/>
        <v>0</v>
      </c>
      <c r="I115" s="116">
        <f t="shared" si="56"/>
        <v>0</v>
      </c>
      <c r="J115" s="116">
        <f t="shared" si="56"/>
        <v>0</v>
      </c>
      <c r="K115" s="116">
        <f t="shared" si="56"/>
        <v>0</v>
      </c>
      <c r="L115" s="116">
        <f t="shared" si="56"/>
        <v>0</v>
      </c>
      <c r="M115" s="116">
        <f t="shared" si="56"/>
        <v>0</v>
      </c>
      <c r="N115" s="116">
        <f t="shared" si="56"/>
        <v>10721</v>
      </c>
      <c r="O115" s="116">
        <f t="shared" si="56"/>
        <v>5095</v>
      </c>
      <c r="P115" s="116">
        <f t="shared" si="56"/>
        <v>0</v>
      </c>
      <c r="Q115" s="116">
        <f t="shared" si="56"/>
        <v>0</v>
      </c>
      <c r="R115" s="116">
        <f t="shared" si="56"/>
        <v>0</v>
      </c>
      <c r="S115" s="116">
        <f t="shared" si="56"/>
        <v>0</v>
      </c>
      <c r="T115" s="116">
        <f t="shared" si="56"/>
        <v>0</v>
      </c>
      <c r="U115" s="116">
        <f t="shared" si="56"/>
        <v>0</v>
      </c>
      <c r="V115" s="116">
        <f t="shared" si="56"/>
        <v>0</v>
      </c>
      <c r="W115" s="116">
        <f t="shared" si="56"/>
        <v>0</v>
      </c>
      <c r="X115" s="116">
        <f t="shared" si="56"/>
        <v>0</v>
      </c>
    </row>
    <row r="116" spans="1:24" ht="17" hidden="1" outlineLevel="1" x14ac:dyDescent="0.25">
      <c r="A116" s="5">
        <v>31</v>
      </c>
      <c r="B116" s="129" t="s">
        <v>168</v>
      </c>
      <c r="C116" s="114" t="s">
        <v>169</v>
      </c>
      <c r="D116" s="115">
        <f t="shared" si="41"/>
        <v>2030</v>
      </c>
      <c r="E116" s="116" cm="1">
        <f t="array" ref="E116">IF(YEAR(E$16)=$D116, E$59-SUM(_xlfn._xlws.FILTER(E$63:E115,MOD(_xlfn.SEQUENCE(ROWS(E$63:E115)),5)=4)),ROUND(E$59/_xlfn.DAYS(E$16,D$16)*IF(YEAR(D$16+1)=$D116,_xlfn.DAYS(DATE($D116,12,31),D$16)+1,IF(AND(YEAR(D$16+1)&lt;$D116,$D116&lt;YEAR(E$16)),_xlfn.DAYS(DATE($D116,12,31),DATE($D116,1,1))+1,0)),0))</f>
        <v>0</v>
      </c>
      <c r="F116" s="116" cm="1">
        <f t="array" ref="F116">IF(YEAR(F$16)=$D116, F$59-SUM(_xlfn._xlws.FILTER(F$63:F115,MOD(_xlfn.SEQUENCE(ROWS(F$63:F115)),5)=4)),ROUND(F$59/_xlfn.DAYS(F$16,E$16)*IF(YEAR(E$16+1)=$D116,_xlfn.DAYS(DATE($D116,12,31),E$16)+1,IF(AND(YEAR(E$16+1)&lt;$D116,$D116&lt;YEAR(F$16)),_xlfn.DAYS(DATE($D116,12,31),DATE($D116,1,1))+1,0)),0))</f>
        <v>0</v>
      </c>
      <c r="G116" s="116" cm="1">
        <f t="array" ref="G116">IF(YEAR(G$16)=$D116, G$59-SUM(_xlfn._xlws.FILTER(G$63:G115,MOD(_xlfn.SEQUENCE(ROWS(G$63:G115)),5)=4)),ROUND(G$59/_xlfn.DAYS(G$16,F$16)*IF(YEAR(F$16+1)=$D116,_xlfn.DAYS(DATE($D116,12,31),F$16)+1,IF(AND(YEAR(F$16+1)&lt;$D116,$D116&lt;YEAR(G$16)),_xlfn.DAYS(DATE($D116,12,31),DATE($D116,1,1))+1,0)),0))</f>
        <v>0</v>
      </c>
      <c r="H116" s="116" cm="1">
        <f t="array" ref="H116">IF(YEAR(H$16)=$D116, H$59-SUM(_xlfn._xlws.FILTER(H$63:H115,MOD(_xlfn.SEQUENCE(ROWS(H$63:H115)),5)=4)),ROUND(H$59/_xlfn.DAYS(H$16,G$16)*IF(YEAR(G$16+1)=$D116,_xlfn.DAYS(DATE($D116,12,31),G$16)+1,IF(AND(YEAR(G$16+1)&lt;$D116,$D116&lt;YEAR(H$16)),_xlfn.DAYS(DATE($D116,12,31),DATE($D116,1,1))+1,0)),0))</f>
        <v>0</v>
      </c>
      <c r="I116" s="116" cm="1">
        <f t="array" ref="I116">IF(YEAR(I$16)=$D116, I$59-SUM(_xlfn._xlws.FILTER(I$63:I115,MOD(_xlfn.SEQUENCE(ROWS(I$63:I115)),5)=4)),ROUND(I$59/_xlfn.DAYS(I$16,H$16)*IF(YEAR(H$16+1)=$D116,_xlfn.DAYS(DATE($D116,12,31),H$16)+1,IF(AND(YEAR(H$16+1)&lt;$D116,$D116&lt;YEAR(I$16)),_xlfn.DAYS(DATE($D116,12,31),DATE($D116,1,1))+1,0)),0))</f>
        <v>0</v>
      </c>
      <c r="J116" s="116" cm="1">
        <f t="array" ref="J116">IF(YEAR(J$16)=$D116, J$59-SUM(_xlfn._xlws.FILTER(J$63:J115,MOD(_xlfn.SEQUENCE(ROWS(J$63:J115)),5)=4)),ROUND(J$59/_xlfn.DAYS(J$16,I$16)*IF(YEAR(I$16+1)=$D116,_xlfn.DAYS(DATE($D116,12,31),I$16)+1,IF(AND(YEAR(I$16+1)&lt;$D116,$D116&lt;YEAR(J$16)),_xlfn.DAYS(DATE($D116,12,31),DATE($D116,1,1))+1,0)),0))</f>
        <v>0</v>
      </c>
      <c r="K116" s="116" cm="1">
        <f t="array" ref="K116">IF(YEAR(K$16)=$D116, K$59-SUM(_xlfn._xlws.FILTER(K$63:K115,MOD(_xlfn.SEQUENCE(ROWS(K$63:K115)),5)=4)),ROUND(K$59/_xlfn.DAYS(K$16,J$16)*IF(YEAR(J$16+1)=$D116,_xlfn.DAYS(DATE($D116,12,31),J$16)+1,IF(AND(YEAR(J$16+1)&lt;$D116,$D116&lt;YEAR(K$16)),_xlfn.DAYS(DATE($D116,12,31),DATE($D116,1,1))+1,0)),0))</f>
        <v>0</v>
      </c>
      <c r="L116" s="116" cm="1">
        <f t="array" ref="L116">IF(YEAR(L$16)=$D116, L$59-SUM(_xlfn._xlws.FILTER(L$63:L115,MOD(_xlfn.SEQUENCE(ROWS(L$63:L115)),5)=4)),ROUND(L$59/_xlfn.DAYS(L$16,K$16)*IF(YEAR(K$16+1)=$D116,_xlfn.DAYS(DATE($D116,12,31),K$16)+1,IF(AND(YEAR(K$16+1)&lt;$D116,$D116&lt;YEAR(L$16)),_xlfn.DAYS(DATE($D116,12,31),DATE($D116,1,1))+1,0)),0))</f>
        <v>0</v>
      </c>
      <c r="M116" s="116" cm="1">
        <f t="array" ref="M116">IF(YEAR(M$16)=$D116, M$59-SUM(_xlfn._xlws.FILTER(M$63:M115,MOD(_xlfn.SEQUENCE(ROWS(M$63:M115)),5)=4)),ROUND(M$59/_xlfn.DAYS(M$16,L$16)*IF(YEAR(L$16+1)=$D116,_xlfn.DAYS(DATE($D116,12,31),L$16)+1,IF(AND(YEAR(L$16+1)&lt;$D116,$D116&lt;YEAR(M$16)),_xlfn.DAYS(DATE($D116,12,31),DATE($D116,1,1))+1,0)),0))</f>
        <v>0</v>
      </c>
      <c r="N116" s="116" cm="1">
        <f t="array" ref="N116">IF(YEAR(N$16)=$D116, N$59-SUM(_xlfn._xlws.FILTER(N$63:N115,MOD(_xlfn.SEQUENCE(ROWS(N$63:N115)),5)=4)),ROUND(N$59/_xlfn.DAYS(N$16,M$16)*IF(YEAR(M$16+1)=$D116,_xlfn.DAYS(DATE($D116,12,31),M$16)+1,IF(AND(YEAR(M$16+1)&lt;$D116,$D116&lt;YEAR(N$16)),_xlfn.DAYS(DATE($D116,12,31),DATE($D116,1,1))+1,0)),0))</f>
        <v>12614</v>
      </c>
      <c r="O116" s="116" cm="1">
        <f t="array" ref="O116">IF(YEAR(O$16)=$D116, O$59-SUM(_xlfn._xlws.FILTER(O$63:O115,MOD(_xlfn.SEQUENCE(ROWS(O$63:O115)),5)=4)),ROUND(O$59/_xlfn.DAYS(O$16,N$16)*IF(YEAR(N$16+1)=$D116,_xlfn.DAYS(DATE($D116,12,31),N$16)+1,IF(AND(YEAR(N$16+1)&lt;$D116,$D116&lt;YEAR(O$16)),_xlfn.DAYS(DATE($D116,12,31),DATE($D116,1,1))+1,0)),0))</f>
        <v>5994</v>
      </c>
      <c r="P116" s="116" cm="1">
        <f t="array" ref="P116">IF(YEAR(P$16)=$D116, P$59-SUM(_xlfn._xlws.FILTER(P$63:P115,MOD(_xlfn.SEQUENCE(ROWS(P$63:P115)),5)=4)),ROUND(P$59/_xlfn.DAYS(P$16,O$16)*IF(YEAR(O$16+1)=$D116,_xlfn.DAYS(DATE($D116,12,31),O$16)+1,IF(AND(YEAR(O$16+1)&lt;$D116,$D116&lt;YEAR(P$16)),_xlfn.DAYS(DATE($D116,12,31),DATE($D116,1,1))+1,0)),0))</f>
        <v>0</v>
      </c>
      <c r="Q116" s="116" cm="1">
        <f t="array" ref="Q116">IF(YEAR(Q$16)=$D116, Q$59-SUM(_xlfn._xlws.FILTER(Q$63:Q115,MOD(_xlfn.SEQUENCE(ROWS(Q$63:Q115)),5)=4)),ROUND(Q$59/_xlfn.DAYS(Q$16,P$16)*IF(YEAR(P$16+1)=$D116,_xlfn.DAYS(DATE($D116,12,31),P$16)+1,IF(AND(YEAR(P$16+1)&lt;$D116,$D116&lt;YEAR(Q$16)),_xlfn.DAYS(DATE($D116,12,31),DATE($D116,1,1))+1,0)),0))</f>
        <v>0</v>
      </c>
      <c r="R116" s="116" cm="1">
        <f t="array" ref="R116">IF(YEAR(R$16)=$D116, R$59-SUM(_xlfn._xlws.FILTER(R$63:R115,MOD(_xlfn.SEQUENCE(ROWS(R$63:R115)),5)=4)),ROUND(R$59/_xlfn.DAYS(R$16,Q$16)*IF(YEAR(Q$16+1)=$D116,_xlfn.DAYS(DATE($D116,12,31),Q$16)+1,IF(AND(YEAR(Q$16+1)&lt;$D116,$D116&lt;YEAR(R$16)),_xlfn.DAYS(DATE($D116,12,31),DATE($D116,1,1))+1,0)),0))</f>
        <v>0</v>
      </c>
      <c r="S116" s="116" cm="1">
        <f t="array" ref="S116">IF(YEAR(S$16)=$D116, S$59-SUM(_xlfn._xlws.FILTER(S$63:S115,MOD(_xlfn.SEQUENCE(ROWS(S$63:S115)),5)=4)),ROUND(S$59/_xlfn.DAYS(S$16,R$16)*IF(YEAR(R$16+1)=$D116,_xlfn.DAYS(DATE($D116,12,31),R$16)+1,IF(AND(YEAR(R$16+1)&lt;$D116,$D116&lt;YEAR(S$16)),_xlfn.DAYS(DATE($D116,12,31),DATE($D116,1,1))+1,0)),0))</f>
        <v>0</v>
      </c>
      <c r="T116" s="116" cm="1">
        <f t="array" ref="T116">IF(YEAR(T$16)=$D116, T$59-SUM(_xlfn._xlws.FILTER(T$63:T115,MOD(_xlfn.SEQUENCE(ROWS(T$63:T115)),5)=4)),ROUND(T$59/_xlfn.DAYS(T$16,S$16)*IF(YEAR(S$16+1)=$D116,_xlfn.DAYS(DATE($D116,12,31),S$16)+1,IF(AND(YEAR(S$16+1)&lt;$D116,$D116&lt;YEAR(T$16)),_xlfn.DAYS(DATE($D116,12,31),DATE($D116,1,1))+1,0)),0))</f>
        <v>0</v>
      </c>
      <c r="U116" s="116" cm="1">
        <f t="array" ref="U116">IF(YEAR(U$16)=$D116, U$59-SUM(_xlfn._xlws.FILTER(U$63:U115,MOD(_xlfn.SEQUENCE(ROWS(U$63:U115)),5)=4)),ROUND(U$59/_xlfn.DAYS(U$16,T$16)*IF(YEAR(T$16+1)=$D116,_xlfn.DAYS(DATE($D116,12,31),T$16)+1,IF(AND(YEAR(T$16+1)&lt;$D116,$D116&lt;YEAR(U$16)),_xlfn.DAYS(DATE($D116,12,31),DATE($D116,1,1))+1,0)),0))</f>
        <v>0</v>
      </c>
      <c r="V116" s="116" cm="1">
        <f t="array" ref="V116">IF(YEAR(V$16)=$D116, V$59-SUM(_xlfn._xlws.FILTER(V$63:V115,MOD(_xlfn.SEQUENCE(ROWS(V$63:V115)),5)=4)),ROUND(V$59/_xlfn.DAYS(V$16,U$16)*IF(YEAR(U$16+1)=$D116,_xlfn.DAYS(DATE($D116,12,31),U$16)+1,IF(AND(YEAR(U$16+1)&lt;$D116,$D116&lt;YEAR(V$16)),_xlfn.DAYS(DATE($D116,12,31),DATE($D116,1,1))+1,0)),0))</f>
        <v>0</v>
      </c>
      <c r="W116" s="116" cm="1">
        <f t="array" ref="W116">IF(YEAR(W$16)=$D116, W$59-SUM(_xlfn._xlws.FILTER(W$63:W115,MOD(_xlfn.SEQUENCE(ROWS(W$63:W115)),5)=4)),ROUND(W$59/_xlfn.DAYS(W$16,V$16)*IF(YEAR(V$16+1)=$D116,_xlfn.DAYS(DATE($D116,12,31),V$16)+1,IF(AND(YEAR(V$16+1)&lt;$D116,$D116&lt;YEAR(W$16)),_xlfn.DAYS(DATE($D116,12,31),DATE($D116,1,1))+1,0)),0))</f>
        <v>0</v>
      </c>
      <c r="X116" s="116" cm="1">
        <f t="array" ref="X116">IF(YEAR(X$16)=$D116, X$59-SUM(_xlfn._xlws.FILTER(X$63:X115,MOD(_xlfn.SEQUENCE(ROWS(X$63:X115)),5)=4)),ROUND(X$59/_xlfn.DAYS(X$16,W$16)*IF(YEAR(W$16+1)=$D116,_xlfn.DAYS(DATE($D116,12,31),W$16)+1,IF(AND(YEAR(W$16+1)&lt;$D116,$D116&lt;YEAR(X$16)),_xlfn.DAYS(DATE($D116,12,31),DATE($D116,1,1))+1,0)),0))</f>
        <v>0</v>
      </c>
    </row>
    <row r="117" spans="1:24" ht="17" hidden="1" outlineLevel="1" x14ac:dyDescent="0.25">
      <c r="A117" s="5">
        <v>33</v>
      </c>
      <c r="B117" s="129" t="s">
        <v>170</v>
      </c>
      <c r="C117" s="117" t="s">
        <v>171</v>
      </c>
      <c r="D117" s="118">
        <f t="shared" si="41"/>
        <v>2030</v>
      </c>
      <c r="E117" s="119">
        <f>E113-E116</f>
        <v>0</v>
      </c>
      <c r="F117" s="119">
        <f t="shared" ref="F117:X117" si="57">F113-F116</f>
        <v>0</v>
      </c>
      <c r="G117" s="119">
        <f t="shared" si="57"/>
        <v>0</v>
      </c>
      <c r="H117" s="119">
        <f t="shared" si="57"/>
        <v>0</v>
      </c>
      <c r="I117" s="119">
        <f t="shared" si="57"/>
        <v>0</v>
      </c>
      <c r="J117" s="119">
        <f t="shared" si="57"/>
        <v>0</v>
      </c>
      <c r="K117" s="119">
        <f t="shared" si="57"/>
        <v>0</v>
      </c>
      <c r="L117" s="119">
        <f t="shared" si="57"/>
        <v>0</v>
      </c>
      <c r="M117" s="119">
        <f t="shared" si="57"/>
        <v>0</v>
      </c>
      <c r="N117" s="119">
        <f t="shared" si="57"/>
        <v>0</v>
      </c>
      <c r="O117" s="119">
        <f t="shared" si="57"/>
        <v>0</v>
      </c>
      <c r="P117" s="119">
        <f t="shared" si="57"/>
        <v>0</v>
      </c>
      <c r="Q117" s="119">
        <f t="shared" si="57"/>
        <v>0</v>
      </c>
      <c r="R117" s="119">
        <f t="shared" si="57"/>
        <v>0</v>
      </c>
      <c r="S117" s="119">
        <f t="shared" si="57"/>
        <v>0</v>
      </c>
      <c r="T117" s="119">
        <f t="shared" si="57"/>
        <v>0</v>
      </c>
      <c r="U117" s="119">
        <f t="shared" si="57"/>
        <v>0</v>
      </c>
      <c r="V117" s="119">
        <f t="shared" si="57"/>
        <v>0</v>
      </c>
      <c r="W117" s="119">
        <f t="shared" si="57"/>
        <v>0</v>
      </c>
      <c r="X117" s="119">
        <f t="shared" si="57"/>
        <v>0</v>
      </c>
    </row>
    <row r="118" spans="1:24" ht="17" hidden="1" outlineLevel="1" x14ac:dyDescent="0.25">
      <c r="A118" s="5">
        <v>27</v>
      </c>
      <c r="B118" s="37" t="s">
        <v>162</v>
      </c>
      <c r="C118" s="120" t="s">
        <v>163</v>
      </c>
      <c r="D118" s="121">
        <f t="shared" si="41"/>
        <v>2031</v>
      </c>
      <c r="E118" s="122" cm="1">
        <f t="array" ref="E118">IF(YEAR(E$16)=$D118, E$44-SUM(_xlfn._xlws.FILTER(E$63:E117,MOD(_xlfn.SEQUENCE(ROWS(E$63:E117)),5)=1)),ROUND(E$44/_xlfn.DAYS(E$16,D$16)*IF(YEAR(D$16+1)=$D118,_xlfn.DAYS(DATE($D118,12,31),D$16)+1,IF(AND(YEAR(D$16+1)&lt;$D118,$D118&lt;YEAR(E$16)),_xlfn.DAYS(DATE($D118,12,31),DATE($D118,1,1))+1,0)),0))</f>
        <v>0</v>
      </c>
      <c r="F118" s="122" cm="1">
        <f t="array" ref="F118">IF(YEAR(F$16)=$D118, F$44-SUM(_xlfn._xlws.FILTER(F$63:F117,MOD(_xlfn.SEQUENCE(ROWS(F$63:F117)),5)=1)),ROUND(F$44/_xlfn.DAYS(F$16,E$16)*IF(YEAR(E$16+1)=$D118,_xlfn.DAYS(DATE($D118,12,31),E$16)+1,IF(AND(YEAR(E$16+1)&lt;$D118,$D118&lt;YEAR(F$16)),_xlfn.DAYS(DATE($D118,12,31),DATE($D118,1,1))+1,0)),0))</f>
        <v>0</v>
      </c>
      <c r="G118" s="122" cm="1">
        <f t="array" ref="G118">IF(YEAR(G$16)=$D118, G$44-SUM(_xlfn._xlws.FILTER(G$63:G117,MOD(_xlfn.SEQUENCE(ROWS(G$63:G117)),5)=1)),ROUND(G$44/_xlfn.DAYS(G$16,F$16)*IF(YEAR(F$16+1)=$D118,_xlfn.DAYS(DATE($D118,12,31),F$16)+1,IF(AND(YEAR(F$16+1)&lt;$D118,$D118&lt;YEAR(G$16)),_xlfn.DAYS(DATE($D118,12,31),DATE($D118,1,1))+1,0)),0))</f>
        <v>0</v>
      </c>
      <c r="H118" s="122" cm="1">
        <f t="array" ref="H118">IF(YEAR(H$16)=$D118, H$44-SUM(_xlfn._xlws.FILTER(H$63:H117,MOD(_xlfn.SEQUENCE(ROWS(H$63:H117)),5)=1)),ROUND(H$44/_xlfn.DAYS(H$16,G$16)*IF(YEAR(G$16+1)=$D118,_xlfn.DAYS(DATE($D118,12,31),G$16)+1,IF(AND(YEAR(G$16+1)&lt;$D118,$D118&lt;YEAR(H$16)),_xlfn.DAYS(DATE($D118,12,31),DATE($D118,1,1))+1,0)),0))</f>
        <v>0</v>
      </c>
      <c r="I118" s="122" cm="1">
        <f t="array" ref="I118">IF(YEAR(I$16)=$D118, I$44-SUM(_xlfn._xlws.FILTER(I$63:I117,MOD(_xlfn.SEQUENCE(ROWS(I$63:I117)),5)=1)),ROUND(I$44/_xlfn.DAYS(I$16,H$16)*IF(YEAR(H$16+1)=$D118,_xlfn.DAYS(DATE($D118,12,31),H$16)+1,IF(AND(YEAR(H$16+1)&lt;$D118,$D118&lt;YEAR(I$16)),_xlfn.DAYS(DATE($D118,12,31),DATE($D118,1,1))+1,0)),0))</f>
        <v>0</v>
      </c>
      <c r="J118" s="122" cm="1">
        <f t="array" ref="J118">IF(YEAR(J$16)=$D118, J$44-SUM(_xlfn._xlws.FILTER(J$63:J117,MOD(_xlfn.SEQUENCE(ROWS(J$63:J117)),5)=1)),ROUND(J$44/_xlfn.DAYS(J$16,I$16)*IF(YEAR(I$16+1)=$D118,_xlfn.DAYS(DATE($D118,12,31),I$16)+1,IF(AND(YEAR(I$16+1)&lt;$D118,$D118&lt;YEAR(J$16)),_xlfn.DAYS(DATE($D118,12,31),DATE($D118,1,1))+1,0)),0))</f>
        <v>0</v>
      </c>
      <c r="K118" s="122" cm="1">
        <f t="array" ref="K118">IF(YEAR(K$16)=$D118, K$44-SUM(_xlfn._xlws.FILTER(K$63:K117,MOD(_xlfn.SEQUENCE(ROWS(K$63:K117)),5)=1)),ROUND(K$44/_xlfn.DAYS(K$16,J$16)*IF(YEAR(J$16+1)=$D118,_xlfn.DAYS(DATE($D118,12,31),J$16)+1,IF(AND(YEAR(J$16+1)&lt;$D118,$D118&lt;YEAR(K$16)),_xlfn.DAYS(DATE($D118,12,31),DATE($D118,1,1))+1,0)),0))</f>
        <v>0</v>
      </c>
      <c r="L118" s="122" cm="1">
        <f t="array" ref="L118">IF(YEAR(L$16)=$D118, L$44-SUM(_xlfn._xlws.FILTER(L$63:L117,MOD(_xlfn.SEQUENCE(ROWS(L$63:L117)),5)=1)),ROUND(L$44/_xlfn.DAYS(L$16,K$16)*IF(YEAR(K$16+1)=$D118,_xlfn.DAYS(DATE($D118,12,31),K$16)+1,IF(AND(YEAR(K$16+1)&lt;$D118,$D118&lt;YEAR(L$16)),_xlfn.DAYS(DATE($D118,12,31),DATE($D118,1,1))+1,0)),0))</f>
        <v>0</v>
      </c>
      <c r="M118" s="122" cm="1">
        <f t="array" ref="M118">IF(YEAR(M$16)=$D118, M$44-SUM(_xlfn._xlws.FILTER(M$63:M117,MOD(_xlfn.SEQUENCE(ROWS(M$63:M117)),5)=1)),ROUND(M$44/_xlfn.DAYS(M$16,L$16)*IF(YEAR(L$16+1)=$D118,_xlfn.DAYS(DATE($D118,12,31),L$16)+1,IF(AND(YEAR(L$16+1)&lt;$D118,$D118&lt;YEAR(M$16)),_xlfn.DAYS(DATE($D118,12,31),DATE($D118,1,1))+1,0)),0))</f>
        <v>0</v>
      </c>
      <c r="N118" s="122" cm="1">
        <f t="array" ref="N118">IF(YEAR(N$16)=$D118, N$44-SUM(_xlfn._xlws.FILTER(N$63:N117,MOD(_xlfn.SEQUENCE(ROWS(N$63:N117)),5)=1)),ROUND(N$44/_xlfn.DAYS(N$16,M$16)*IF(YEAR(M$16+1)=$D118,_xlfn.DAYS(DATE($D118,12,31),M$16)+1,IF(AND(YEAR(M$16+1)&lt;$D118,$D118&lt;YEAR(N$16)),_xlfn.DAYS(DATE($D118,12,31),DATE($D118,1,1))+1,0)),0))</f>
        <v>0</v>
      </c>
      <c r="O118" s="122" cm="1">
        <f t="array" ref="O118">IF(YEAR(O$16)=$D118, O$44-SUM(_xlfn._xlws.FILTER(O$63:O117,MOD(_xlfn.SEQUENCE(ROWS(O$63:O117)),5)=1)),ROUND(O$44/_xlfn.DAYS(O$16,N$16)*IF(YEAR(N$16+1)=$D118,_xlfn.DAYS(DATE($D118,12,31),N$16)+1,IF(AND(YEAR(N$16+1)&lt;$D118,$D118&lt;YEAR(O$16)),_xlfn.DAYS(DATE($D118,12,31),DATE($D118,1,1))+1,0)),0))</f>
        <v>14262</v>
      </c>
      <c r="P118" s="122" cm="1">
        <f t="array" ref="P118">IF(YEAR(P$16)=$D118, P$44-SUM(_xlfn._xlws.FILTER(P$63:P117,MOD(_xlfn.SEQUENCE(ROWS(P$63:P117)),5)=1)),ROUND(P$44/_xlfn.DAYS(P$16,O$16)*IF(YEAR(O$16+1)=$D118,_xlfn.DAYS(DATE($D118,12,31),O$16)+1,IF(AND(YEAR(O$16+1)&lt;$D118,$D118&lt;YEAR(P$16)),_xlfn.DAYS(DATE($D118,12,31),DATE($D118,1,1))+1,0)),0))</f>
        <v>4992</v>
      </c>
      <c r="Q118" s="122" cm="1">
        <f t="array" ref="Q118">IF(YEAR(Q$16)=$D118, Q$44-SUM(_xlfn._xlws.FILTER(Q$63:Q117,MOD(_xlfn.SEQUENCE(ROWS(Q$63:Q117)),5)=1)),ROUND(Q$44/_xlfn.DAYS(Q$16,P$16)*IF(YEAR(P$16+1)=$D118,_xlfn.DAYS(DATE($D118,12,31),P$16)+1,IF(AND(YEAR(P$16+1)&lt;$D118,$D118&lt;YEAR(Q$16)),_xlfn.DAYS(DATE($D118,12,31),DATE($D118,1,1))+1,0)),0))</f>
        <v>0</v>
      </c>
      <c r="R118" s="122" cm="1">
        <f t="array" ref="R118">IF(YEAR(R$16)=$D118, R$44-SUM(_xlfn._xlws.FILTER(R$63:R117,MOD(_xlfn.SEQUENCE(ROWS(R$63:R117)),5)=1)),ROUND(R$44/_xlfn.DAYS(R$16,Q$16)*IF(YEAR(Q$16+1)=$D118,_xlfn.DAYS(DATE($D118,12,31),Q$16)+1,IF(AND(YEAR(Q$16+1)&lt;$D118,$D118&lt;YEAR(R$16)),_xlfn.DAYS(DATE($D118,12,31),DATE($D118,1,1))+1,0)),0))</f>
        <v>0</v>
      </c>
      <c r="S118" s="122" cm="1">
        <f t="array" ref="S118">IF(YEAR(S$16)=$D118, S$44-SUM(_xlfn._xlws.FILTER(S$63:S117,MOD(_xlfn.SEQUENCE(ROWS(S$63:S117)),5)=1)),ROUND(S$44/_xlfn.DAYS(S$16,R$16)*IF(YEAR(R$16+1)=$D118,_xlfn.DAYS(DATE($D118,12,31),R$16)+1,IF(AND(YEAR(R$16+1)&lt;$D118,$D118&lt;YEAR(S$16)),_xlfn.DAYS(DATE($D118,12,31),DATE($D118,1,1))+1,0)),0))</f>
        <v>0</v>
      </c>
      <c r="T118" s="122" cm="1">
        <f t="array" ref="T118">IF(YEAR(T$16)=$D118, T$44-SUM(_xlfn._xlws.FILTER(T$63:T117,MOD(_xlfn.SEQUENCE(ROWS(T$63:T117)),5)=1)),ROUND(T$44/_xlfn.DAYS(T$16,S$16)*IF(YEAR(S$16+1)=$D118,_xlfn.DAYS(DATE($D118,12,31),S$16)+1,IF(AND(YEAR(S$16+1)&lt;$D118,$D118&lt;YEAR(T$16)),_xlfn.DAYS(DATE($D118,12,31),DATE($D118,1,1))+1,0)),0))</f>
        <v>0</v>
      </c>
      <c r="U118" s="122" cm="1">
        <f t="array" ref="U118">IF(YEAR(U$16)=$D118, U$44-SUM(_xlfn._xlws.FILTER(U$63:U117,MOD(_xlfn.SEQUENCE(ROWS(U$63:U117)),5)=1)),ROUND(U$44/_xlfn.DAYS(U$16,T$16)*IF(YEAR(T$16+1)=$D118,_xlfn.DAYS(DATE($D118,12,31),T$16)+1,IF(AND(YEAR(T$16+1)&lt;$D118,$D118&lt;YEAR(U$16)),_xlfn.DAYS(DATE($D118,12,31),DATE($D118,1,1))+1,0)),0))</f>
        <v>0</v>
      </c>
      <c r="V118" s="122" cm="1">
        <f t="array" ref="V118">IF(YEAR(V$16)=$D118, V$44-SUM(_xlfn._xlws.FILTER(V$63:V117,MOD(_xlfn.SEQUENCE(ROWS(V$63:V117)),5)=1)),ROUND(V$44/_xlfn.DAYS(V$16,U$16)*IF(YEAR(U$16+1)=$D118,_xlfn.DAYS(DATE($D118,12,31),U$16)+1,IF(AND(YEAR(U$16+1)&lt;$D118,$D118&lt;YEAR(V$16)),_xlfn.DAYS(DATE($D118,12,31),DATE($D118,1,1))+1,0)),0))</f>
        <v>0</v>
      </c>
      <c r="W118" s="122" cm="1">
        <f t="array" ref="W118">IF(YEAR(W$16)=$D118, W$44-SUM(_xlfn._xlws.FILTER(W$63:W117,MOD(_xlfn.SEQUENCE(ROWS(W$63:W117)),5)=1)),ROUND(W$44/_xlfn.DAYS(W$16,V$16)*IF(YEAR(V$16+1)=$D118,_xlfn.DAYS(DATE($D118,12,31),V$16)+1,IF(AND(YEAR(V$16+1)&lt;$D118,$D118&lt;YEAR(W$16)),_xlfn.DAYS(DATE($D118,12,31),DATE($D118,1,1))+1,0)),0))</f>
        <v>0</v>
      </c>
      <c r="X118" s="122" cm="1">
        <f t="array" ref="X118">IF(YEAR(X$16)=$D118, X$44-SUM(_xlfn._xlws.FILTER(X$63:X117,MOD(_xlfn.SEQUENCE(ROWS(X$63:X117)),5)=1)),ROUND(X$44/_xlfn.DAYS(X$16,W$16)*IF(YEAR(W$16+1)=$D118,_xlfn.DAYS(DATE($D118,12,31),W$16)+1,IF(AND(YEAR(W$16+1)&lt;$D118,$D118&lt;YEAR(X$16)),_xlfn.DAYS(DATE($D118,12,31),DATE($D118,1,1))+1,0)),0))</f>
        <v>0</v>
      </c>
    </row>
    <row r="119" spans="1:24" ht="17" hidden="1" outlineLevel="1" x14ac:dyDescent="0.25">
      <c r="A119" s="5">
        <v>28</v>
      </c>
      <c r="B119" s="129" t="s">
        <v>164</v>
      </c>
      <c r="C119" s="120" t="s">
        <v>165</v>
      </c>
      <c r="D119" s="121">
        <f t="shared" si="41"/>
        <v>2031</v>
      </c>
      <c r="E119" s="122" cm="1">
        <f t="array" ref="E119">IF(YEAR(E$16)=$D119, E$46-SUM(_xlfn._xlws.FILTER(E$63:E118,MOD(_xlfn.SEQUENCE(ROWS(E$63:E118)),5)=2)),ROUND(E$46/_xlfn.DAYS(E$16,D$16)*IF(YEAR(D$16+1)=$D119,_xlfn.DAYS(DATE($D119,12,31),D$16)+1,IF(AND(YEAR(D$16+1)&lt;$D119,$D119&lt;YEAR(E$16)),_xlfn.DAYS(DATE($D119,12,31),DATE($D119,1,1))+1,0)),0))</f>
        <v>0</v>
      </c>
      <c r="F119" s="122" cm="1">
        <f t="array" ref="F119">IF(YEAR(F$16)=$D119, F$46-SUM(_xlfn._xlws.FILTER(F$63:F118,MOD(_xlfn.SEQUENCE(ROWS(F$63:F118)),5)=2)),ROUND(F$46/_xlfn.DAYS(F$16,E$16)*IF(YEAR(E$16+1)=$D119,_xlfn.DAYS(DATE($D119,12,31),E$16)+1,IF(AND(YEAR(E$16+1)&lt;$D119,$D119&lt;YEAR(F$16)),_xlfn.DAYS(DATE($D119,12,31),DATE($D119,1,1))+1,0)),0))</f>
        <v>0</v>
      </c>
      <c r="G119" s="122" cm="1">
        <f t="array" ref="G119">IF(YEAR(G$16)=$D119, G$46-SUM(_xlfn._xlws.FILTER(G$63:G118,MOD(_xlfn.SEQUENCE(ROWS(G$63:G118)),5)=2)),ROUND(G$46/_xlfn.DAYS(G$16,F$16)*IF(YEAR(F$16+1)=$D119,_xlfn.DAYS(DATE($D119,12,31),F$16)+1,IF(AND(YEAR(F$16+1)&lt;$D119,$D119&lt;YEAR(G$16)),_xlfn.DAYS(DATE($D119,12,31),DATE($D119,1,1))+1,0)),0))</f>
        <v>0</v>
      </c>
      <c r="H119" s="122" cm="1">
        <f t="array" ref="H119">IF(YEAR(H$16)=$D119, H$46-SUM(_xlfn._xlws.FILTER(H$63:H118,MOD(_xlfn.SEQUENCE(ROWS(H$63:H118)),5)=2)),ROUND(H$46/_xlfn.DAYS(H$16,G$16)*IF(YEAR(G$16+1)=$D119,_xlfn.DAYS(DATE($D119,12,31),G$16)+1,IF(AND(YEAR(G$16+1)&lt;$D119,$D119&lt;YEAR(H$16)),_xlfn.DAYS(DATE($D119,12,31),DATE($D119,1,1))+1,0)),0))</f>
        <v>0</v>
      </c>
      <c r="I119" s="122" cm="1">
        <f t="array" ref="I119">IF(YEAR(I$16)=$D119, I$46-SUM(_xlfn._xlws.FILTER(I$63:I118,MOD(_xlfn.SEQUENCE(ROWS(I$63:I118)),5)=2)),ROUND(I$46/_xlfn.DAYS(I$16,H$16)*IF(YEAR(H$16+1)=$D119,_xlfn.DAYS(DATE($D119,12,31),H$16)+1,IF(AND(YEAR(H$16+1)&lt;$D119,$D119&lt;YEAR(I$16)),_xlfn.DAYS(DATE($D119,12,31),DATE($D119,1,1))+1,0)),0))</f>
        <v>0</v>
      </c>
      <c r="J119" s="122" cm="1">
        <f t="array" ref="J119">IF(YEAR(J$16)=$D119, J$46-SUM(_xlfn._xlws.FILTER(J$63:J118,MOD(_xlfn.SEQUENCE(ROWS(J$63:J118)),5)=2)),ROUND(J$46/_xlfn.DAYS(J$16,I$16)*IF(YEAR(I$16+1)=$D119,_xlfn.DAYS(DATE($D119,12,31),I$16)+1,IF(AND(YEAR(I$16+1)&lt;$D119,$D119&lt;YEAR(J$16)),_xlfn.DAYS(DATE($D119,12,31),DATE($D119,1,1))+1,0)),0))</f>
        <v>0</v>
      </c>
      <c r="K119" s="122" cm="1">
        <f t="array" ref="K119">IF(YEAR(K$16)=$D119, K$46-SUM(_xlfn._xlws.FILTER(K$63:K118,MOD(_xlfn.SEQUENCE(ROWS(K$63:K118)),5)=2)),ROUND(K$46/_xlfn.DAYS(K$16,J$16)*IF(YEAR(J$16+1)=$D119,_xlfn.DAYS(DATE($D119,12,31),J$16)+1,IF(AND(YEAR(J$16+1)&lt;$D119,$D119&lt;YEAR(K$16)),_xlfn.DAYS(DATE($D119,12,31),DATE($D119,1,1))+1,0)),0))</f>
        <v>0</v>
      </c>
      <c r="L119" s="122" cm="1">
        <f t="array" ref="L119">IF(YEAR(L$16)=$D119, L$46-SUM(_xlfn._xlws.FILTER(L$63:L118,MOD(_xlfn.SEQUENCE(ROWS(L$63:L118)),5)=2)),ROUND(L$46/_xlfn.DAYS(L$16,K$16)*IF(YEAR(K$16+1)=$D119,_xlfn.DAYS(DATE($D119,12,31),K$16)+1,IF(AND(YEAR(K$16+1)&lt;$D119,$D119&lt;YEAR(L$16)),_xlfn.DAYS(DATE($D119,12,31),DATE($D119,1,1))+1,0)),0))</f>
        <v>0</v>
      </c>
      <c r="M119" s="122" cm="1">
        <f t="array" ref="M119">IF(YEAR(M$16)=$D119, M$46-SUM(_xlfn._xlws.FILTER(M$63:M118,MOD(_xlfn.SEQUENCE(ROWS(M$63:M118)),5)=2)),ROUND(M$46/_xlfn.DAYS(M$16,L$16)*IF(YEAR(L$16+1)=$D119,_xlfn.DAYS(DATE($D119,12,31),L$16)+1,IF(AND(YEAR(L$16+1)&lt;$D119,$D119&lt;YEAR(M$16)),_xlfn.DAYS(DATE($D119,12,31),DATE($D119,1,1))+1,0)),0))</f>
        <v>0</v>
      </c>
      <c r="N119" s="122" cm="1">
        <f t="array" ref="N119">IF(YEAR(N$16)=$D119, N$46-SUM(_xlfn._xlws.FILTER(N$63:N118,MOD(_xlfn.SEQUENCE(ROWS(N$63:N118)),5)=2)),ROUND(N$46/_xlfn.DAYS(N$16,M$16)*IF(YEAR(M$16+1)=$D119,_xlfn.DAYS(DATE($D119,12,31),M$16)+1,IF(AND(YEAR(M$16+1)&lt;$D119,$D119&lt;YEAR(N$16)),_xlfn.DAYS(DATE($D119,12,31),DATE($D119,1,1))+1,0)),0))</f>
        <v>0</v>
      </c>
      <c r="O119" s="122" cm="1">
        <f t="array" ref="O119">IF(YEAR(O$16)=$D119, O$46-SUM(_xlfn._xlws.FILTER(O$63:O118,MOD(_xlfn.SEQUENCE(ROWS(O$63:O118)),5)=2)),ROUND(O$46/_xlfn.DAYS(O$16,N$16)*IF(YEAR(N$16+1)=$D119,_xlfn.DAYS(DATE($D119,12,31),N$16)+1,IF(AND(YEAR(N$16+1)&lt;$D119,$D119&lt;YEAR(O$16)),_xlfn.DAYS(DATE($D119,12,31),DATE($D119,1,1))+1,0)),0))</f>
        <v>2140</v>
      </c>
      <c r="P119" s="122" cm="1">
        <f t="array" ref="P119">IF(YEAR(P$16)=$D119, P$46-SUM(_xlfn._xlws.FILTER(P$63:P118,MOD(_xlfn.SEQUENCE(ROWS(P$63:P118)),5)=2)),ROUND(P$46/_xlfn.DAYS(P$16,O$16)*IF(YEAR(O$16+1)=$D119,_xlfn.DAYS(DATE($D119,12,31),O$16)+1,IF(AND(YEAR(O$16+1)&lt;$D119,$D119&lt;YEAR(P$16)),_xlfn.DAYS(DATE($D119,12,31),DATE($D119,1,1))+1,0)),0))</f>
        <v>749</v>
      </c>
      <c r="Q119" s="122" cm="1">
        <f t="array" ref="Q119">IF(YEAR(Q$16)=$D119, Q$46-SUM(_xlfn._xlws.FILTER(Q$63:Q118,MOD(_xlfn.SEQUENCE(ROWS(Q$63:Q118)),5)=2)),ROUND(Q$46/_xlfn.DAYS(Q$16,P$16)*IF(YEAR(P$16+1)=$D119,_xlfn.DAYS(DATE($D119,12,31),P$16)+1,IF(AND(YEAR(P$16+1)&lt;$D119,$D119&lt;YEAR(Q$16)),_xlfn.DAYS(DATE($D119,12,31),DATE($D119,1,1))+1,0)),0))</f>
        <v>0</v>
      </c>
      <c r="R119" s="122" cm="1">
        <f t="array" ref="R119">IF(YEAR(R$16)=$D119, R$46-SUM(_xlfn._xlws.FILTER(R$63:R118,MOD(_xlfn.SEQUENCE(ROWS(R$63:R118)),5)=2)),ROUND(R$46/_xlfn.DAYS(R$16,Q$16)*IF(YEAR(Q$16+1)=$D119,_xlfn.DAYS(DATE($D119,12,31),Q$16)+1,IF(AND(YEAR(Q$16+1)&lt;$D119,$D119&lt;YEAR(R$16)),_xlfn.DAYS(DATE($D119,12,31),DATE($D119,1,1))+1,0)),0))</f>
        <v>0</v>
      </c>
      <c r="S119" s="122" cm="1">
        <f t="array" ref="S119">IF(YEAR(S$16)=$D119, S$46-SUM(_xlfn._xlws.FILTER(S$63:S118,MOD(_xlfn.SEQUENCE(ROWS(S$63:S118)),5)=2)),ROUND(S$46/_xlfn.DAYS(S$16,R$16)*IF(YEAR(R$16+1)=$D119,_xlfn.DAYS(DATE($D119,12,31),R$16)+1,IF(AND(YEAR(R$16+1)&lt;$D119,$D119&lt;YEAR(S$16)),_xlfn.DAYS(DATE($D119,12,31),DATE($D119,1,1))+1,0)),0))</f>
        <v>0</v>
      </c>
      <c r="T119" s="122" cm="1">
        <f t="array" ref="T119">IF(YEAR(T$16)=$D119, T$46-SUM(_xlfn._xlws.FILTER(T$63:T118,MOD(_xlfn.SEQUENCE(ROWS(T$63:T118)),5)=2)),ROUND(T$46/_xlfn.DAYS(T$16,S$16)*IF(YEAR(S$16+1)=$D119,_xlfn.DAYS(DATE($D119,12,31),S$16)+1,IF(AND(YEAR(S$16+1)&lt;$D119,$D119&lt;YEAR(T$16)),_xlfn.DAYS(DATE($D119,12,31),DATE($D119,1,1))+1,0)),0))</f>
        <v>0</v>
      </c>
      <c r="U119" s="122" cm="1">
        <f t="array" ref="U119">IF(YEAR(U$16)=$D119, U$46-SUM(_xlfn._xlws.FILTER(U$63:U118,MOD(_xlfn.SEQUENCE(ROWS(U$63:U118)),5)=2)),ROUND(U$46/_xlfn.DAYS(U$16,T$16)*IF(YEAR(T$16+1)=$D119,_xlfn.DAYS(DATE($D119,12,31),T$16)+1,IF(AND(YEAR(T$16+1)&lt;$D119,$D119&lt;YEAR(U$16)),_xlfn.DAYS(DATE($D119,12,31),DATE($D119,1,1))+1,0)),0))</f>
        <v>0</v>
      </c>
      <c r="V119" s="122" cm="1">
        <f t="array" ref="V119">IF(YEAR(V$16)=$D119, V$46-SUM(_xlfn._xlws.FILTER(V$63:V118,MOD(_xlfn.SEQUENCE(ROWS(V$63:V118)),5)=2)),ROUND(V$46/_xlfn.DAYS(V$16,U$16)*IF(YEAR(U$16+1)=$D119,_xlfn.DAYS(DATE($D119,12,31),U$16)+1,IF(AND(YEAR(U$16+1)&lt;$D119,$D119&lt;YEAR(V$16)),_xlfn.DAYS(DATE($D119,12,31),DATE($D119,1,1))+1,0)),0))</f>
        <v>0</v>
      </c>
      <c r="W119" s="122" cm="1">
        <f t="array" ref="W119">IF(YEAR(W$16)=$D119, W$46-SUM(_xlfn._xlws.FILTER(W$63:W118,MOD(_xlfn.SEQUENCE(ROWS(W$63:W118)),5)=2)),ROUND(W$46/_xlfn.DAYS(W$16,V$16)*IF(YEAR(V$16+1)=$D119,_xlfn.DAYS(DATE($D119,12,31),V$16)+1,IF(AND(YEAR(V$16+1)&lt;$D119,$D119&lt;YEAR(W$16)),_xlfn.DAYS(DATE($D119,12,31),DATE($D119,1,1))+1,0)),0))</f>
        <v>0</v>
      </c>
      <c r="X119" s="122" cm="1">
        <f t="array" ref="X119">IF(YEAR(X$16)=$D119, X$46-SUM(_xlfn._xlws.FILTER(X$63:X118,MOD(_xlfn.SEQUENCE(ROWS(X$63:X118)),5)=2)),ROUND(X$46/_xlfn.DAYS(X$16,W$16)*IF(YEAR(W$16+1)=$D119,_xlfn.DAYS(DATE($D119,12,31),W$16)+1,IF(AND(YEAR(W$16+1)&lt;$D119,$D119&lt;YEAR(X$16)),_xlfn.DAYS(DATE($D119,12,31),DATE($D119,1,1))+1,0)),0))</f>
        <v>0</v>
      </c>
    </row>
    <row r="120" spans="1:24" ht="17" hidden="1" outlineLevel="1" x14ac:dyDescent="0.25">
      <c r="A120" s="5">
        <v>29</v>
      </c>
      <c r="B120" s="129" t="s">
        <v>166</v>
      </c>
      <c r="C120" s="120" t="s">
        <v>167</v>
      </c>
      <c r="D120" s="121">
        <f t="shared" si="41"/>
        <v>2031</v>
      </c>
      <c r="E120" s="123">
        <f>E118-E119</f>
        <v>0</v>
      </c>
      <c r="F120" s="123">
        <f t="shared" ref="F120:X120" si="58">F118-F119</f>
        <v>0</v>
      </c>
      <c r="G120" s="123">
        <f t="shared" si="58"/>
        <v>0</v>
      </c>
      <c r="H120" s="123">
        <f t="shared" si="58"/>
        <v>0</v>
      </c>
      <c r="I120" s="123">
        <f t="shared" si="58"/>
        <v>0</v>
      </c>
      <c r="J120" s="123">
        <f t="shared" si="58"/>
        <v>0</v>
      </c>
      <c r="K120" s="123">
        <f t="shared" si="58"/>
        <v>0</v>
      </c>
      <c r="L120" s="123">
        <f t="shared" si="58"/>
        <v>0</v>
      </c>
      <c r="M120" s="123">
        <f t="shared" si="58"/>
        <v>0</v>
      </c>
      <c r="N120" s="123">
        <f t="shared" si="58"/>
        <v>0</v>
      </c>
      <c r="O120" s="123">
        <f t="shared" si="58"/>
        <v>12122</v>
      </c>
      <c r="P120" s="123">
        <f t="shared" si="58"/>
        <v>4243</v>
      </c>
      <c r="Q120" s="123">
        <f t="shared" si="58"/>
        <v>0</v>
      </c>
      <c r="R120" s="123">
        <f t="shared" si="58"/>
        <v>0</v>
      </c>
      <c r="S120" s="123">
        <f t="shared" si="58"/>
        <v>0</v>
      </c>
      <c r="T120" s="123">
        <f t="shared" si="58"/>
        <v>0</v>
      </c>
      <c r="U120" s="123">
        <f t="shared" si="58"/>
        <v>0</v>
      </c>
      <c r="V120" s="123">
        <f t="shared" si="58"/>
        <v>0</v>
      </c>
      <c r="W120" s="123">
        <f t="shared" si="58"/>
        <v>0</v>
      </c>
      <c r="X120" s="123">
        <f t="shared" si="58"/>
        <v>0</v>
      </c>
    </row>
    <row r="121" spans="1:24" ht="17" hidden="1" outlineLevel="1" x14ac:dyDescent="0.25">
      <c r="A121" s="5">
        <v>31</v>
      </c>
      <c r="B121" s="129" t="s">
        <v>168</v>
      </c>
      <c r="C121" s="120" t="s">
        <v>169</v>
      </c>
      <c r="D121" s="121">
        <f t="shared" si="41"/>
        <v>2031</v>
      </c>
      <c r="E121" s="122" cm="1">
        <f t="array" ref="E121">IF(YEAR(E$16)=$D121, E$59-SUM(_xlfn._xlws.FILTER(E$63:E120,MOD(_xlfn.SEQUENCE(ROWS(E$63:E120)),5)=4)),ROUND(E$59/_xlfn.DAYS(E$16,D$16)*IF(YEAR(D$16+1)=$D121,_xlfn.DAYS(DATE($D121,12,31),D$16)+1,IF(AND(YEAR(D$16+1)&lt;$D121,$D121&lt;YEAR(E$16)),_xlfn.DAYS(DATE($D121,12,31),DATE($D121,1,1))+1,0)),0))</f>
        <v>0</v>
      </c>
      <c r="F121" s="122" cm="1">
        <f t="array" ref="F121">IF(YEAR(F$16)=$D121, F$59-SUM(_xlfn._xlws.FILTER(F$63:F120,MOD(_xlfn.SEQUENCE(ROWS(F$63:F120)),5)=4)),ROUND(F$59/_xlfn.DAYS(F$16,E$16)*IF(YEAR(E$16+1)=$D121,_xlfn.DAYS(DATE($D121,12,31),E$16)+1,IF(AND(YEAR(E$16+1)&lt;$D121,$D121&lt;YEAR(F$16)),_xlfn.DAYS(DATE($D121,12,31),DATE($D121,1,1))+1,0)),0))</f>
        <v>0</v>
      </c>
      <c r="G121" s="122" cm="1">
        <f t="array" ref="G121">IF(YEAR(G$16)=$D121, G$59-SUM(_xlfn._xlws.FILTER(G$63:G120,MOD(_xlfn.SEQUENCE(ROWS(G$63:G120)),5)=4)),ROUND(G$59/_xlfn.DAYS(G$16,F$16)*IF(YEAR(F$16+1)=$D121,_xlfn.DAYS(DATE($D121,12,31),F$16)+1,IF(AND(YEAR(F$16+1)&lt;$D121,$D121&lt;YEAR(G$16)),_xlfn.DAYS(DATE($D121,12,31),DATE($D121,1,1))+1,0)),0))</f>
        <v>0</v>
      </c>
      <c r="H121" s="122" cm="1">
        <f t="array" ref="H121">IF(YEAR(H$16)=$D121, H$59-SUM(_xlfn._xlws.FILTER(H$63:H120,MOD(_xlfn.SEQUENCE(ROWS(H$63:H120)),5)=4)),ROUND(H$59/_xlfn.DAYS(H$16,G$16)*IF(YEAR(G$16+1)=$D121,_xlfn.DAYS(DATE($D121,12,31),G$16)+1,IF(AND(YEAR(G$16+1)&lt;$D121,$D121&lt;YEAR(H$16)),_xlfn.DAYS(DATE($D121,12,31),DATE($D121,1,1))+1,0)),0))</f>
        <v>0</v>
      </c>
      <c r="I121" s="122" cm="1">
        <f t="array" ref="I121">IF(YEAR(I$16)=$D121, I$59-SUM(_xlfn._xlws.FILTER(I$63:I120,MOD(_xlfn.SEQUENCE(ROWS(I$63:I120)),5)=4)),ROUND(I$59/_xlfn.DAYS(I$16,H$16)*IF(YEAR(H$16+1)=$D121,_xlfn.DAYS(DATE($D121,12,31),H$16)+1,IF(AND(YEAR(H$16+1)&lt;$D121,$D121&lt;YEAR(I$16)),_xlfn.DAYS(DATE($D121,12,31),DATE($D121,1,1))+1,0)),0))</f>
        <v>0</v>
      </c>
      <c r="J121" s="122" cm="1">
        <f t="array" ref="J121">IF(YEAR(J$16)=$D121, J$59-SUM(_xlfn._xlws.FILTER(J$63:J120,MOD(_xlfn.SEQUENCE(ROWS(J$63:J120)),5)=4)),ROUND(J$59/_xlfn.DAYS(J$16,I$16)*IF(YEAR(I$16+1)=$D121,_xlfn.DAYS(DATE($D121,12,31),I$16)+1,IF(AND(YEAR(I$16+1)&lt;$D121,$D121&lt;YEAR(J$16)),_xlfn.DAYS(DATE($D121,12,31),DATE($D121,1,1))+1,0)),0))</f>
        <v>0</v>
      </c>
      <c r="K121" s="122" cm="1">
        <f t="array" ref="K121">IF(YEAR(K$16)=$D121, K$59-SUM(_xlfn._xlws.FILTER(K$63:K120,MOD(_xlfn.SEQUENCE(ROWS(K$63:K120)),5)=4)),ROUND(K$59/_xlfn.DAYS(K$16,J$16)*IF(YEAR(J$16+1)=$D121,_xlfn.DAYS(DATE($D121,12,31),J$16)+1,IF(AND(YEAR(J$16+1)&lt;$D121,$D121&lt;YEAR(K$16)),_xlfn.DAYS(DATE($D121,12,31),DATE($D121,1,1))+1,0)),0))</f>
        <v>0</v>
      </c>
      <c r="L121" s="122" cm="1">
        <f t="array" ref="L121">IF(YEAR(L$16)=$D121, L$59-SUM(_xlfn._xlws.FILTER(L$63:L120,MOD(_xlfn.SEQUENCE(ROWS(L$63:L120)),5)=4)),ROUND(L$59/_xlfn.DAYS(L$16,K$16)*IF(YEAR(K$16+1)=$D121,_xlfn.DAYS(DATE($D121,12,31),K$16)+1,IF(AND(YEAR(K$16+1)&lt;$D121,$D121&lt;YEAR(L$16)),_xlfn.DAYS(DATE($D121,12,31),DATE($D121,1,1))+1,0)),0))</f>
        <v>0</v>
      </c>
      <c r="M121" s="122" cm="1">
        <f t="array" ref="M121">IF(YEAR(M$16)=$D121, M$59-SUM(_xlfn._xlws.FILTER(M$63:M120,MOD(_xlfn.SEQUENCE(ROWS(M$63:M120)),5)=4)),ROUND(M$59/_xlfn.DAYS(M$16,L$16)*IF(YEAR(L$16+1)=$D121,_xlfn.DAYS(DATE($D121,12,31),L$16)+1,IF(AND(YEAR(L$16+1)&lt;$D121,$D121&lt;YEAR(M$16)),_xlfn.DAYS(DATE($D121,12,31),DATE($D121,1,1))+1,0)),0))</f>
        <v>0</v>
      </c>
      <c r="N121" s="122" cm="1">
        <f t="array" ref="N121">IF(YEAR(N$16)=$D121, N$59-SUM(_xlfn._xlws.FILTER(N$63:N120,MOD(_xlfn.SEQUENCE(ROWS(N$63:N120)),5)=4)),ROUND(N$59/_xlfn.DAYS(N$16,M$16)*IF(YEAR(M$16+1)=$D121,_xlfn.DAYS(DATE($D121,12,31),M$16)+1,IF(AND(YEAR(M$16+1)&lt;$D121,$D121&lt;YEAR(N$16)),_xlfn.DAYS(DATE($D121,12,31),DATE($D121,1,1))+1,0)),0))</f>
        <v>0</v>
      </c>
      <c r="O121" s="122" cm="1">
        <f t="array" ref="O121">IF(YEAR(O$16)=$D121, O$59-SUM(_xlfn._xlws.FILTER(O$63:O120,MOD(_xlfn.SEQUENCE(ROWS(O$63:O120)),5)=4)),ROUND(O$59/_xlfn.DAYS(O$16,N$16)*IF(YEAR(N$16+1)=$D121,_xlfn.DAYS(DATE($D121,12,31),N$16)+1,IF(AND(YEAR(N$16+1)&lt;$D121,$D121&lt;YEAR(O$16)),_xlfn.DAYS(DATE($D121,12,31),DATE($D121,1,1))+1,0)),0))</f>
        <v>14262</v>
      </c>
      <c r="P121" s="122" cm="1">
        <f t="array" ref="P121">IF(YEAR(P$16)=$D121, P$59-SUM(_xlfn._xlws.FILTER(P$63:P120,MOD(_xlfn.SEQUENCE(ROWS(P$63:P120)),5)=4)),ROUND(P$59/_xlfn.DAYS(P$16,O$16)*IF(YEAR(O$16+1)=$D121,_xlfn.DAYS(DATE($D121,12,31),O$16)+1,IF(AND(YEAR(O$16+1)&lt;$D121,$D121&lt;YEAR(P$16)),_xlfn.DAYS(DATE($D121,12,31),DATE($D121,1,1))+1,0)),0))</f>
        <v>4992</v>
      </c>
      <c r="Q121" s="122" cm="1">
        <f t="array" ref="Q121">IF(YEAR(Q$16)=$D121, Q$59-SUM(_xlfn._xlws.FILTER(Q$63:Q120,MOD(_xlfn.SEQUENCE(ROWS(Q$63:Q120)),5)=4)),ROUND(Q$59/_xlfn.DAYS(Q$16,P$16)*IF(YEAR(P$16+1)=$D121,_xlfn.DAYS(DATE($D121,12,31),P$16)+1,IF(AND(YEAR(P$16+1)&lt;$D121,$D121&lt;YEAR(Q$16)),_xlfn.DAYS(DATE($D121,12,31),DATE($D121,1,1))+1,0)),0))</f>
        <v>0</v>
      </c>
      <c r="R121" s="122" cm="1">
        <f t="array" ref="R121">IF(YEAR(R$16)=$D121, R$59-SUM(_xlfn._xlws.FILTER(R$63:R120,MOD(_xlfn.SEQUENCE(ROWS(R$63:R120)),5)=4)),ROUND(R$59/_xlfn.DAYS(R$16,Q$16)*IF(YEAR(Q$16+1)=$D121,_xlfn.DAYS(DATE($D121,12,31),Q$16)+1,IF(AND(YEAR(Q$16+1)&lt;$D121,$D121&lt;YEAR(R$16)),_xlfn.DAYS(DATE($D121,12,31),DATE($D121,1,1))+1,0)),0))</f>
        <v>0</v>
      </c>
      <c r="S121" s="122" cm="1">
        <f t="array" ref="S121">IF(YEAR(S$16)=$D121, S$59-SUM(_xlfn._xlws.FILTER(S$63:S120,MOD(_xlfn.SEQUENCE(ROWS(S$63:S120)),5)=4)),ROUND(S$59/_xlfn.DAYS(S$16,R$16)*IF(YEAR(R$16+1)=$D121,_xlfn.DAYS(DATE($D121,12,31),R$16)+1,IF(AND(YEAR(R$16+1)&lt;$D121,$D121&lt;YEAR(S$16)),_xlfn.DAYS(DATE($D121,12,31),DATE($D121,1,1))+1,0)),0))</f>
        <v>0</v>
      </c>
      <c r="T121" s="122" cm="1">
        <f t="array" ref="T121">IF(YEAR(T$16)=$D121, T$59-SUM(_xlfn._xlws.FILTER(T$63:T120,MOD(_xlfn.SEQUENCE(ROWS(T$63:T120)),5)=4)),ROUND(T$59/_xlfn.DAYS(T$16,S$16)*IF(YEAR(S$16+1)=$D121,_xlfn.DAYS(DATE($D121,12,31),S$16)+1,IF(AND(YEAR(S$16+1)&lt;$D121,$D121&lt;YEAR(T$16)),_xlfn.DAYS(DATE($D121,12,31),DATE($D121,1,1))+1,0)),0))</f>
        <v>0</v>
      </c>
      <c r="U121" s="122" cm="1">
        <f t="array" ref="U121">IF(YEAR(U$16)=$D121, U$59-SUM(_xlfn._xlws.FILTER(U$63:U120,MOD(_xlfn.SEQUENCE(ROWS(U$63:U120)),5)=4)),ROUND(U$59/_xlfn.DAYS(U$16,T$16)*IF(YEAR(T$16+1)=$D121,_xlfn.DAYS(DATE($D121,12,31),T$16)+1,IF(AND(YEAR(T$16+1)&lt;$D121,$D121&lt;YEAR(U$16)),_xlfn.DAYS(DATE($D121,12,31),DATE($D121,1,1))+1,0)),0))</f>
        <v>0</v>
      </c>
      <c r="V121" s="122" cm="1">
        <f t="array" ref="V121">IF(YEAR(V$16)=$D121, V$59-SUM(_xlfn._xlws.FILTER(V$63:V120,MOD(_xlfn.SEQUENCE(ROWS(V$63:V120)),5)=4)),ROUND(V$59/_xlfn.DAYS(V$16,U$16)*IF(YEAR(U$16+1)=$D121,_xlfn.DAYS(DATE($D121,12,31),U$16)+1,IF(AND(YEAR(U$16+1)&lt;$D121,$D121&lt;YEAR(V$16)),_xlfn.DAYS(DATE($D121,12,31),DATE($D121,1,1))+1,0)),0))</f>
        <v>0</v>
      </c>
      <c r="W121" s="122" cm="1">
        <f t="array" ref="W121">IF(YEAR(W$16)=$D121, W$59-SUM(_xlfn._xlws.FILTER(W$63:W120,MOD(_xlfn.SEQUENCE(ROWS(W$63:W120)),5)=4)),ROUND(W$59/_xlfn.DAYS(W$16,V$16)*IF(YEAR(V$16+1)=$D121,_xlfn.DAYS(DATE($D121,12,31),V$16)+1,IF(AND(YEAR(V$16+1)&lt;$D121,$D121&lt;YEAR(W$16)),_xlfn.DAYS(DATE($D121,12,31),DATE($D121,1,1))+1,0)),0))</f>
        <v>0</v>
      </c>
      <c r="X121" s="122" cm="1">
        <f t="array" ref="X121">IF(YEAR(X$16)=$D121, X$59-SUM(_xlfn._xlws.FILTER(X$63:X120,MOD(_xlfn.SEQUENCE(ROWS(X$63:X120)),5)=4)),ROUND(X$59/_xlfn.DAYS(X$16,W$16)*IF(YEAR(W$16+1)=$D121,_xlfn.DAYS(DATE($D121,12,31),W$16)+1,IF(AND(YEAR(W$16+1)&lt;$D121,$D121&lt;YEAR(X$16)),_xlfn.DAYS(DATE($D121,12,31),DATE($D121,1,1))+1,0)),0))</f>
        <v>0</v>
      </c>
    </row>
    <row r="122" spans="1:24" ht="17" hidden="1" outlineLevel="1" x14ac:dyDescent="0.25">
      <c r="A122" s="5">
        <v>33</v>
      </c>
      <c r="B122" s="129" t="s">
        <v>170</v>
      </c>
      <c r="C122" s="124" t="s">
        <v>171</v>
      </c>
      <c r="D122" s="125">
        <f t="shared" si="41"/>
        <v>2031</v>
      </c>
      <c r="E122" s="126">
        <f>E118-E121</f>
        <v>0</v>
      </c>
      <c r="F122" s="126">
        <f t="shared" ref="F122:X122" si="59">F118-F121</f>
        <v>0</v>
      </c>
      <c r="G122" s="126">
        <f t="shared" si="59"/>
        <v>0</v>
      </c>
      <c r="H122" s="126">
        <f t="shared" si="59"/>
        <v>0</v>
      </c>
      <c r="I122" s="126">
        <f t="shared" si="59"/>
        <v>0</v>
      </c>
      <c r="J122" s="126">
        <f t="shared" si="59"/>
        <v>0</v>
      </c>
      <c r="K122" s="126">
        <f t="shared" si="59"/>
        <v>0</v>
      </c>
      <c r="L122" s="126">
        <f t="shared" si="59"/>
        <v>0</v>
      </c>
      <c r="M122" s="126">
        <f t="shared" si="59"/>
        <v>0</v>
      </c>
      <c r="N122" s="126">
        <f t="shared" si="59"/>
        <v>0</v>
      </c>
      <c r="O122" s="126">
        <f t="shared" si="59"/>
        <v>0</v>
      </c>
      <c r="P122" s="126">
        <f t="shared" si="59"/>
        <v>0</v>
      </c>
      <c r="Q122" s="126">
        <f t="shared" si="59"/>
        <v>0</v>
      </c>
      <c r="R122" s="126">
        <f t="shared" si="59"/>
        <v>0</v>
      </c>
      <c r="S122" s="126">
        <f t="shared" si="59"/>
        <v>0</v>
      </c>
      <c r="T122" s="126">
        <f t="shared" si="59"/>
        <v>0</v>
      </c>
      <c r="U122" s="126">
        <f t="shared" si="59"/>
        <v>0</v>
      </c>
      <c r="V122" s="126">
        <f t="shared" si="59"/>
        <v>0</v>
      </c>
      <c r="W122" s="126">
        <f t="shared" si="59"/>
        <v>0</v>
      </c>
      <c r="X122" s="126">
        <f t="shared" si="59"/>
        <v>0</v>
      </c>
    </row>
    <row r="123" spans="1:24" ht="17" hidden="1" outlineLevel="1" x14ac:dyDescent="0.25">
      <c r="A123" s="5">
        <v>27</v>
      </c>
      <c r="B123" s="37" t="s">
        <v>162</v>
      </c>
      <c r="C123" s="114" t="s">
        <v>163</v>
      </c>
      <c r="D123" s="115">
        <f t="shared" si="41"/>
        <v>2032</v>
      </c>
      <c r="E123" s="116" cm="1">
        <f t="array" ref="E123">IF(YEAR(E$16)=$D123, E$44-SUM(_xlfn._xlws.FILTER(E$63:E122,MOD(_xlfn.SEQUENCE(ROWS(E$63:E122)),5)=1)),ROUND(E$44/_xlfn.DAYS(E$16,D$16)*IF(YEAR(D$16+1)=$D123,_xlfn.DAYS(DATE($D123,12,31),D$16)+1,IF(AND(YEAR(D$16+1)&lt;$D123,$D123&lt;YEAR(E$16)),_xlfn.DAYS(DATE($D123,12,31),DATE($D123,1,1))+1,0)),0))</f>
        <v>0</v>
      </c>
      <c r="F123" s="116" cm="1">
        <f t="array" ref="F123">IF(YEAR(F$16)=$D123, F$44-SUM(_xlfn._xlws.FILTER(F$63:F122,MOD(_xlfn.SEQUENCE(ROWS(F$63:F122)),5)=1)),ROUND(F$44/_xlfn.DAYS(F$16,E$16)*IF(YEAR(E$16+1)=$D123,_xlfn.DAYS(DATE($D123,12,31),E$16)+1,IF(AND(YEAR(E$16+1)&lt;$D123,$D123&lt;YEAR(F$16)),_xlfn.DAYS(DATE($D123,12,31),DATE($D123,1,1))+1,0)),0))</f>
        <v>0</v>
      </c>
      <c r="G123" s="116" cm="1">
        <f t="array" ref="G123">IF(YEAR(G$16)=$D123, G$44-SUM(_xlfn._xlws.FILTER(G$63:G122,MOD(_xlfn.SEQUENCE(ROWS(G$63:G122)),5)=1)),ROUND(G$44/_xlfn.DAYS(G$16,F$16)*IF(YEAR(F$16+1)=$D123,_xlfn.DAYS(DATE($D123,12,31),F$16)+1,IF(AND(YEAR(F$16+1)&lt;$D123,$D123&lt;YEAR(G$16)),_xlfn.DAYS(DATE($D123,12,31),DATE($D123,1,1))+1,0)),0))</f>
        <v>0</v>
      </c>
      <c r="H123" s="116" cm="1">
        <f t="array" ref="H123">IF(YEAR(H$16)=$D123, H$44-SUM(_xlfn._xlws.FILTER(H$63:H122,MOD(_xlfn.SEQUENCE(ROWS(H$63:H122)),5)=1)),ROUND(H$44/_xlfn.DAYS(H$16,G$16)*IF(YEAR(G$16+1)=$D123,_xlfn.DAYS(DATE($D123,12,31),G$16)+1,IF(AND(YEAR(G$16+1)&lt;$D123,$D123&lt;YEAR(H$16)),_xlfn.DAYS(DATE($D123,12,31),DATE($D123,1,1))+1,0)),0))</f>
        <v>0</v>
      </c>
      <c r="I123" s="116" cm="1">
        <f t="array" ref="I123">IF(YEAR(I$16)=$D123, I$44-SUM(_xlfn._xlws.FILTER(I$63:I122,MOD(_xlfn.SEQUENCE(ROWS(I$63:I122)),5)=1)),ROUND(I$44/_xlfn.DAYS(I$16,H$16)*IF(YEAR(H$16+1)=$D123,_xlfn.DAYS(DATE($D123,12,31),H$16)+1,IF(AND(YEAR(H$16+1)&lt;$D123,$D123&lt;YEAR(I$16)),_xlfn.DAYS(DATE($D123,12,31),DATE($D123,1,1))+1,0)),0))</f>
        <v>0</v>
      </c>
      <c r="J123" s="116" cm="1">
        <f t="array" ref="J123">IF(YEAR(J$16)=$D123, J$44-SUM(_xlfn._xlws.FILTER(J$63:J122,MOD(_xlfn.SEQUENCE(ROWS(J$63:J122)),5)=1)),ROUND(J$44/_xlfn.DAYS(J$16,I$16)*IF(YEAR(I$16+1)=$D123,_xlfn.DAYS(DATE($D123,12,31),I$16)+1,IF(AND(YEAR(I$16+1)&lt;$D123,$D123&lt;YEAR(J$16)),_xlfn.DAYS(DATE($D123,12,31),DATE($D123,1,1))+1,0)),0))</f>
        <v>0</v>
      </c>
      <c r="K123" s="116" cm="1">
        <f t="array" ref="K123">IF(YEAR(K$16)=$D123, K$44-SUM(_xlfn._xlws.FILTER(K$63:K122,MOD(_xlfn.SEQUENCE(ROWS(K$63:K122)),5)=1)),ROUND(K$44/_xlfn.DAYS(K$16,J$16)*IF(YEAR(J$16+1)=$D123,_xlfn.DAYS(DATE($D123,12,31),J$16)+1,IF(AND(YEAR(J$16+1)&lt;$D123,$D123&lt;YEAR(K$16)),_xlfn.DAYS(DATE($D123,12,31),DATE($D123,1,1))+1,0)),0))</f>
        <v>0</v>
      </c>
      <c r="L123" s="116" cm="1">
        <f t="array" ref="L123">IF(YEAR(L$16)=$D123, L$44-SUM(_xlfn._xlws.FILTER(L$63:L122,MOD(_xlfn.SEQUENCE(ROWS(L$63:L122)),5)=1)),ROUND(L$44/_xlfn.DAYS(L$16,K$16)*IF(YEAR(K$16+1)=$D123,_xlfn.DAYS(DATE($D123,12,31),K$16)+1,IF(AND(YEAR(K$16+1)&lt;$D123,$D123&lt;YEAR(L$16)),_xlfn.DAYS(DATE($D123,12,31),DATE($D123,1,1))+1,0)),0))</f>
        <v>0</v>
      </c>
      <c r="M123" s="116" cm="1">
        <f t="array" ref="M123">IF(YEAR(M$16)=$D123, M$44-SUM(_xlfn._xlws.FILTER(M$63:M122,MOD(_xlfn.SEQUENCE(ROWS(M$63:M122)),5)=1)),ROUND(M$44/_xlfn.DAYS(M$16,L$16)*IF(YEAR(L$16+1)=$D123,_xlfn.DAYS(DATE($D123,12,31),L$16)+1,IF(AND(YEAR(L$16+1)&lt;$D123,$D123&lt;YEAR(M$16)),_xlfn.DAYS(DATE($D123,12,31),DATE($D123,1,1))+1,0)),0))</f>
        <v>0</v>
      </c>
      <c r="N123" s="116" cm="1">
        <f t="array" ref="N123">IF(YEAR(N$16)=$D123, N$44-SUM(_xlfn._xlws.FILTER(N$63:N122,MOD(_xlfn.SEQUENCE(ROWS(N$63:N122)),5)=1)),ROUND(N$44/_xlfn.DAYS(N$16,M$16)*IF(YEAR(M$16+1)=$D123,_xlfn.DAYS(DATE($D123,12,31),M$16)+1,IF(AND(YEAR(M$16+1)&lt;$D123,$D123&lt;YEAR(N$16)),_xlfn.DAYS(DATE($D123,12,31),DATE($D123,1,1))+1,0)),0))</f>
        <v>0</v>
      </c>
      <c r="O123" s="116" cm="1">
        <f t="array" ref="O123">IF(YEAR(O$16)=$D123, O$44-SUM(_xlfn._xlws.FILTER(O$63:O122,MOD(_xlfn.SEQUENCE(ROWS(O$63:O122)),5)=1)),ROUND(O$44/_xlfn.DAYS(O$16,N$16)*IF(YEAR(N$16+1)=$D123,_xlfn.DAYS(DATE($D123,12,31),N$16)+1,IF(AND(YEAR(N$16+1)&lt;$D123,$D123&lt;YEAR(O$16)),_xlfn.DAYS(DATE($D123,12,31),DATE($D123,1,1))+1,0)),0))</f>
        <v>0</v>
      </c>
      <c r="P123" s="116" cm="1">
        <f t="array" ref="P123">IF(YEAR(P$16)=$D123, P$44-SUM(_xlfn._xlws.FILTER(P$63:P122,MOD(_xlfn.SEQUENCE(ROWS(P$63:P122)),5)=1)),ROUND(P$44/_xlfn.DAYS(P$16,O$16)*IF(YEAR(O$16+1)=$D123,_xlfn.DAYS(DATE($D123,12,31),O$16)+1,IF(AND(YEAR(O$16+1)&lt;$D123,$D123&lt;YEAR(P$16)),_xlfn.DAYS(DATE($D123,12,31),DATE($D123,1,1))+1,0)),0))</f>
        <v>11926</v>
      </c>
      <c r="Q123" s="116" cm="1">
        <f t="array" ref="Q123">IF(YEAR(Q$16)=$D123, Q$44-SUM(_xlfn._xlws.FILTER(Q$63:Q122,MOD(_xlfn.SEQUENCE(ROWS(Q$63:Q122)),5)=1)),ROUND(Q$44/_xlfn.DAYS(Q$16,P$16)*IF(YEAR(P$16+1)=$D123,_xlfn.DAYS(DATE($D123,12,31),P$16)+1,IF(AND(YEAR(P$16+1)&lt;$D123,$D123&lt;YEAR(Q$16)),_xlfn.DAYS(DATE($D123,12,31),DATE($D123,1,1))+1,0)),0))</f>
        <v>4850</v>
      </c>
      <c r="R123" s="116" cm="1">
        <f t="array" ref="R123">IF(YEAR(R$16)=$D123, R$44-SUM(_xlfn._xlws.FILTER(R$63:R122,MOD(_xlfn.SEQUENCE(ROWS(R$63:R122)),5)=1)),ROUND(R$44/_xlfn.DAYS(R$16,Q$16)*IF(YEAR(Q$16+1)=$D123,_xlfn.DAYS(DATE($D123,12,31),Q$16)+1,IF(AND(YEAR(Q$16+1)&lt;$D123,$D123&lt;YEAR(R$16)),_xlfn.DAYS(DATE($D123,12,31),DATE($D123,1,1))+1,0)),0))</f>
        <v>0</v>
      </c>
      <c r="S123" s="116" cm="1">
        <f t="array" ref="S123">IF(YEAR(S$16)=$D123, S$44-SUM(_xlfn._xlws.FILTER(S$63:S122,MOD(_xlfn.SEQUENCE(ROWS(S$63:S122)),5)=1)),ROUND(S$44/_xlfn.DAYS(S$16,R$16)*IF(YEAR(R$16+1)=$D123,_xlfn.DAYS(DATE($D123,12,31),R$16)+1,IF(AND(YEAR(R$16+1)&lt;$D123,$D123&lt;YEAR(S$16)),_xlfn.DAYS(DATE($D123,12,31),DATE($D123,1,1))+1,0)),0))</f>
        <v>0</v>
      </c>
      <c r="T123" s="116" cm="1">
        <f t="array" ref="T123">IF(YEAR(T$16)=$D123, T$44-SUM(_xlfn._xlws.FILTER(T$63:T122,MOD(_xlfn.SEQUENCE(ROWS(T$63:T122)),5)=1)),ROUND(T$44/_xlfn.DAYS(T$16,S$16)*IF(YEAR(S$16+1)=$D123,_xlfn.DAYS(DATE($D123,12,31),S$16)+1,IF(AND(YEAR(S$16+1)&lt;$D123,$D123&lt;YEAR(T$16)),_xlfn.DAYS(DATE($D123,12,31),DATE($D123,1,1))+1,0)),0))</f>
        <v>0</v>
      </c>
      <c r="U123" s="116" cm="1">
        <f t="array" ref="U123">IF(YEAR(U$16)=$D123, U$44-SUM(_xlfn._xlws.FILTER(U$63:U122,MOD(_xlfn.SEQUENCE(ROWS(U$63:U122)),5)=1)),ROUND(U$44/_xlfn.DAYS(U$16,T$16)*IF(YEAR(T$16+1)=$D123,_xlfn.DAYS(DATE($D123,12,31),T$16)+1,IF(AND(YEAR(T$16+1)&lt;$D123,$D123&lt;YEAR(U$16)),_xlfn.DAYS(DATE($D123,12,31),DATE($D123,1,1))+1,0)),0))</f>
        <v>0</v>
      </c>
      <c r="V123" s="116" cm="1">
        <f t="array" ref="V123">IF(YEAR(V$16)=$D123, V$44-SUM(_xlfn._xlws.FILTER(V$63:V122,MOD(_xlfn.SEQUENCE(ROWS(V$63:V122)),5)=1)),ROUND(V$44/_xlfn.DAYS(V$16,U$16)*IF(YEAR(U$16+1)=$D123,_xlfn.DAYS(DATE($D123,12,31),U$16)+1,IF(AND(YEAR(U$16+1)&lt;$D123,$D123&lt;YEAR(V$16)),_xlfn.DAYS(DATE($D123,12,31),DATE($D123,1,1))+1,0)),0))</f>
        <v>0</v>
      </c>
      <c r="W123" s="116" cm="1">
        <f t="array" ref="W123">IF(YEAR(W$16)=$D123, W$44-SUM(_xlfn._xlws.FILTER(W$63:W122,MOD(_xlfn.SEQUENCE(ROWS(W$63:W122)),5)=1)),ROUND(W$44/_xlfn.DAYS(W$16,V$16)*IF(YEAR(V$16+1)=$D123,_xlfn.DAYS(DATE($D123,12,31),V$16)+1,IF(AND(YEAR(V$16+1)&lt;$D123,$D123&lt;YEAR(W$16)),_xlfn.DAYS(DATE($D123,12,31),DATE($D123,1,1))+1,0)),0))</f>
        <v>0</v>
      </c>
      <c r="X123" s="116" cm="1">
        <f t="array" ref="X123">IF(YEAR(X$16)=$D123, X$44-SUM(_xlfn._xlws.FILTER(X$63:X122,MOD(_xlfn.SEQUENCE(ROWS(X$63:X122)),5)=1)),ROUND(X$44/_xlfn.DAYS(X$16,W$16)*IF(YEAR(W$16+1)=$D123,_xlfn.DAYS(DATE($D123,12,31),W$16)+1,IF(AND(YEAR(W$16+1)&lt;$D123,$D123&lt;YEAR(X$16)),_xlfn.DAYS(DATE($D123,12,31),DATE($D123,1,1))+1,0)),0))</f>
        <v>0</v>
      </c>
    </row>
    <row r="124" spans="1:24" ht="17" hidden="1" outlineLevel="1" x14ac:dyDescent="0.25">
      <c r="A124" s="5">
        <v>28</v>
      </c>
      <c r="B124" s="129" t="s">
        <v>164</v>
      </c>
      <c r="C124" s="114" t="s">
        <v>165</v>
      </c>
      <c r="D124" s="115">
        <f t="shared" si="41"/>
        <v>2032</v>
      </c>
      <c r="E124" s="116" cm="1">
        <f t="array" ref="E124">IF(YEAR(E$16)=$D124, E$46-SUM(_xlfn._xlws.FILTER(E$63:E123,MOD(_xlfn.SEQUENCE(ROWS(E$63:E123)),5)=2)),ROUND(E$46/_xlfn.DAYS(E$16,D$16)*IF(YEAR(D$16+1)=$D124,_xlfn.DAYS(DATE($D124,12,31),D$16)+1,IF(AND(YEAR(D$16+1)&lt;$D124,$D124&lt;YEAR(E$16)),_xlfn.DAYS(DATE($D124,12,31),DATE($D124,1,1))+1,0)),0))</f>
        <v>0</v>
      </c>
      <c r="F124" s="116" cm="1">
        <f t="array" ref="F124">IF(YEAR(F$16)=$D124, F$46-SUM(_xlfn._xlws.FILTER(F$63:F123,MOD(_xlfn.SEQUENCE(ROWS(F$63:F123)),5)=2)),ROUND(F$46/_xlfn.DAYS(F$16,E$16)*IF(YEAR(E$16+1)=$D124,_xlfn.DAYS(DATE($D124,12,31),E$16)+1,IF(AND(YEAR(E$16+1)&lt;$D124,$D124&lt;YEAR(F$16)),_xlfn.DAYS(DATE($D124,12,31),DATE($D124,1,1))+1,0)),0))</f>
        <v>0</v>
      </c>
      <c r="G124" s="116" cm="1">
        <f t="array" ref="G124">IF(YEAR(G$16)=$D124, G$46-SUM(_xlfn._xlws.FILTER(G$63:G123,MOD(_xlfn.SEQUENCE(ROWS(G$63:G123)),5)=2)),ROUND(G$46/_xlfn.DAYS(G$16,F$16)*IF(YEAR(F$16+1)=$D124,_xlfn.DAYS(DATE($D124,12,31),F$16)+1,IF(AND(YEAR(F$16+1)&lt;$D124,$D124&lt;YEAR(G$16)),_xlfn.DAYS(DATE($D124,12,31),DATE($D124,1,1))+1,0)),0))</f>
        <v>0</v>
      </c>
      <c r="H124" s="116" cm="1">
        <f t="array" ref="H124">IF(YEAR(H$16)=$D124, H$46-SUM(_xlfn._xlws.FILTER(H$63:H123,MOD(_xlfn.SEQUENCE(ROWS(H$63:H123)),5)=2)),ROUND(H$46/_xlfn.DAYS(H$16,G$16)*IF(YEAR(G$16+1)=$D124,_xlfn.DAYS(DATE($D124,12,31),G$16)+1,IF(AND(YEAR(G$16+1)&lt;$D124,$D124&lt;YEAR(H$16)),_xlfn.DAYS(DATE($D124,12,31),DATE($D124,1,1))+1,0)),0))</f>
        <v>0</v>
      </c>
      <c r="I124" s="116" cm="1">
        <f t="array" ref="I124">IF(YEAR(I$16)=$D124, I$46-SUM(_xlfn._xlws.FILTER(I$63:I123,MOD(_xlfn.SEQUENCE(ROWS(I$63:I123)),5)=2)),ROUND(I$46/_xlfn.DAYS(I$16,H$16)*IF(YEAR(H$16+1)=$D124,_xlfn.DAYS(DATE($D124,12,31),H$16)+1,IF(AND(YEAR(H$16+1)&lt;$D124,$D124&lt;YEAR(I$16)),_xlfn.DAYS(DATE($D124,12,31),DATE($D124,1,1))+1,0)),0))</f>
        <v>0</v>
      </c>
      <c r="J124" s="116" cm="1">
        <f t="array" ref="J124">IF(YEAR(J$16)=$D124, J$46-SUM(_xlfn._xlws.FILTER(J$63:J123,MOD(_xlfn.SEQUENCE(ROWS(J$63:J123)),5)=2)),ROUND(J$46/_xlfn.DAYS(J$16,I$16)*IF(YEAR(I$16+1)=$D124,_xlfn.DAYS(DATE($D124,12,31),I$16)+1,IF(AND(YEAR(I$16+1)&lt;$D124,$D124&lt;YEAR(J$16)),_xlfn.DAYS(DATE($D124,12,31),DATE($D124,1,1))+1,0)),0))</f>
        <v>0</v>
      </c>
      <c r="K124" s="116" cm="1">
        <f t="array" ref="K124">IF(YEAR(K$16)=$D124, K$46-SUM(_xlfn._xlws.FILTER(K$63:K123,MOD(_xlfn.SEQUENCE(ROWS(K$63:K123)),5)=2)),ROUND(K$46/_xlfn.DAYS(K$16,J$16)*IF(YEAR(J$16+1)=$D124,_xlfn.DAYS(DATE($D124,12,31),J$16)+1,IF(AND(YEAR(J$16+1)&lt;$D124,$D124&lt;YEAR(K$16)),_xlfn.DAYS(DATE($D124,12,31),DATE($D124,1,1))+1,0)),0))</f>
        <v>0</v>
      </c>
      <c r="L124" s="116" cm="1">
        <f t="array" ref="L124">IF(YEAR(L$16)=$D124, L$46-SUM(_xlfn._xlws.FILTER(L$63:L123,MOD(_xlfn.SEQUENCE(ROWS(L$63:L123)),5)=2)),ROUND(L$46/_xlfn.DAYS(L$16,K$16)*IF(YEAR(K$16+1)=$D124,_xlfn.DAYS(DATE($D124,12,31),K$16)+1,IF(AND(YEAR(K$16+1)&lt;$D124,$D124&lt;YEAR(L$16)),_xlfn.DAYS(DATE($D124,12,31),DATE($D124,1,1))+1,0)),0))</f>
        <v>0</v>
      </c>
      <c r="M124" s="116" cm="1">
        <f t="array" ref="M124">IF(YEAR(M$16)=$D124, M$46-SUM(_xlfn._xlws.FILTER(M$63:M123,MOD(_xlfn.SEQUENCE(ROWS(M$63:M123)),5)=2)),ROUND(M$46/_xlfn.DAYS(M$16,L$16)*IF(YEAR(L$16+1)=$D124,_xlfn.DAYS(DATE($D124,12,31),L$16)+1,IF(AND(YEAR(L$16+1)&lt;$D124,$D124&lt;YEAR(M$16)),_xlfn.DAYS(DATE($D124,12,31),DATE($D124,1,1))+1,0)),0))</f>
        <v>0</v>
      </c>
      <c r="N124" s="116" cm="1">
        <f t="array" ref="N124">IF(YEAR(N$16)=$D124, N$46-SUM(_xlfn._xlws.FILTER(N$63:N123,MOD(_xlfn.SEQUENCE(ROWS(N$63:N123)),5)=2)),ROUND(N$46/_xlfn.DAYS(N$16,M$16)*IF(YEAR(M$16+1)=$D124,_xlfn.DAYS(DATE($D124,12,31),M$16)+1,IF(AND(YEAR(M$16+1)&lt;$D124,$D124&lt;YEAR(N$16)),_xlfn.DAYS(DATE($D124,12,31),DATE($D124,1,1))+1,0)),0))</f>
        <v>0</v>
      </c>
      <c r="O124" s="116" cm="1">
        <f t="array" ref="O124">IF(YEAR(O$16)=$D124, O$46-SUM(_xlfn._xlws.FILTER(O$63:O123,MOD(_xlfn.SEQUENCE(ROWS(O$63:O123)),5)=2)),ROUND(O$46/_xlfn.DAYS(O$16,N$16)*IF(YEAR(N$16+1)=$D124,_xlfn.DAYS(DATE($D124,12,31),N$16)+1,IF(AND(YEAR(N$16+1)&lt;$D124,$D124&lt;YEAR(O$16)),_xlfn.DAYS(DATE($D124,12,31),DATE($D124,1,1))+1,0)),0))</f>
        <v>0</v>
      </c>
      <c r="P124" s="116" cm="1">
        <f t="array" ref="P124">IF(YEAR(P$16)=$D124, P$46-SUM(_xlfn._xlws.FILTER(P$63:P123,MOD(_xlfn.SEQUENCE(ROWS(P$63:P123)),5)=2)),ROUND(P$46/_xlfn.DAYS(P$16,O$16)*IF(YEAR(O$16+1)=$D124,_xlfn.DAYS(DATE($D124,12,31),O$16)+1,IF(AND(YEAR(O$16+1)&lt;$D124,$D124&lt;YEAR(P$16)),_xlfn.DAYS(DATE($D124,12,31),DATE($D124,1,1))+1,0)),0))</f>
        <v>1789</v>
      </c>
      <c r="Q124" s="116" cm="1">
        <f t="array" ref="Q124">IF(YEAR(Q$16)=$D124, Q$46-SUM(_xlfn._xlws.FILTER(Q$63:Q123,MOD(_xlfn.SEQUENCE(ROWS(Q$63:Q123)),5)=2)),ROUND(Q$46/_xlfn.DAYS(Q$16,P$16)*IF(YEAR(P$16+1)=$D124,_xlfn.DAYS(DATE($D124,12,31),P$16)+1,IF(AND(YEAR(P$16+1)&lt;$D124,$D124&lt;YEAR(Q$16)),_xlfn.DAYS(DATE($D124,12,31),DATE($D124,1,1))+1,0)),0))</f>
        <v>728</v>
      </c>
      <c r="R124" s="116" cm="1">
        <f t="array" ref="R124">IF(YEAR(R$16)=$D124, R$46-SUM(_xlfn._xlws.FILTER(R$63:R123,MOD(_xlfn.SEQUENCE(ROWS(R$63:R123)),5)=2)),ROUND(R$46/_xlfn.DAYS(R$16,Q$16)*IF(YEAR(Q$16+1)=$D124,_xlfn.DAYS(DATE($D124,12,31),Q$16)+1,IF(AND(YEAR(Q$16+1)&lt;$D124,$D124&lt;YEAR(R$16)),_xlfn.DAYS(DATE($D124,12,31),DATE($D124,1,1))+1,0)),0))</f>
        <v>0</v>
      </c>
      <c r="S124" s="116" cm="1">
        <f t="array" ref="S124">IF(YEAR(S$16)=$D124, S$46-SUM(_xlfn._xlws.FILTER(S$63:S123,MOD(_xlfn.SEQUENCE(ROWS(S$63:S123)),5)=2)),ROUND(S$46/_xlfn.DAYS(S$16,R$16)*IF(YEAR(R$16+1)=$D124,_xlfn.DAYS(DATE($D124,12,31),R$16)+1,IF(AND(YEAR(R$16+1)&lt;$D124,$D124&lt;YEAR(S$16)),_xlfn.DAYS(DATE($D124,12,31),DATE($D124,1,1))+1,0)),0))</f>
        <v>0</v>
      </c>
      <c r="T124" s="116" cm="1">
        <f t="array" ref="T124">IF(YEAR(T$16)=$D124, T$46-SUM(_xlfn._xlws.FILTER(T$63:T123,MOD(_xlfn.SEQUENCE(ROWS(T$63:T123)),5)=2)),ROUND(T$46/_xlfn.DAYS(T$16,S$16)*IF(YEAR(S$16+1)=$D124,_xlfn.DAYS(DATE($D124,12,31),S$16)+1,IF(AND(YEAR(S$16+1)&lt;$D124,$D124&lt;YEAR(T$16)),_xlfn.DAYS(DATE($D124,12,31),DATE($D124,1,1))+1,0)),0))</f>
        <v>0</v>
      </c>
      <c r="U124" s="116" cm="1">
        <f t="array" ref="U124">IF(YEAR(U$16)=$D124, U$46-SUM(_xlfn._xlws.FILTER(U$63:U123,MOD(_xlfn.SEQUENCE(ROWS(U$63:U123)),5)=2)),ROUND(U$46/_xlfn.DAYS(U$16,T$16)*IF(YEAR(T$16+1)=$D124,_xlfn.DAYS(DATE($D124,12,31),T$16)+1,IF(AND(YEAR(T$16+1)&lt;$D124,$D124&lt;YEAR(U$16)),_xlfn.DAYS(DATE($D124,12,31),DATE($D124,1,1))+1,0)),0))</f>
        <v>0</v>
      </c>
      <c r="V124" s="116" cm="1">
        <f t="array" ref="V124">IF(YEAR(V$16)=$D124, V$46-SUM(_xlfn._xlws.FILTER(V$63:V123,MOD(_xlfn.SEQUENCE(ROWS(V$63:V123)),5)=2)),ROUND(V$46/_xlfn.DAYS(V$16,U$16)*IF(YEAR(U$16+1)=$D124,_xlfn.DAYS(DATE($D124,12,31),U$16)+1,IF(AND(YEAR(U$16+1)&lt;$D124,$D124&lt;YEAR(V$16)),_xlfn.DAYS(DATE($D124,12,31),DATE($D124,1,1))+1,0)),0))</f>
        <v>0</v>
      </c>
      <c r="W124" s="116" cm="1">
        <f t="array" ref="W124">IF(YEAR(W$16)=$D124, W$46-SUM(_xlfn._xlws.FILTER(W$63:W123,MOD(_xlfn.SEQUENCE(ROWS(W$63:W123)),5)=2)),ROUND(W$46/_xlfn.DAYS(W$16,V$16)*IF(YEAR(V$16+1)=$D124,_xlfn.DAYS(DATE($D124,12,31),V$16)+1,IF(AND(YEAR(V$16+1)&lt;$D124,$D124&lt;YEAR(W$16)),_xlfn.DAYS(DATE($D124,12,31),DATE($D124,1,1))+1,0)),0))</f>
        <v>0</v>
      </c>
      <c r="X124" s="116" cm="1">
        <f t="array" ref="X124">IF(YEAR(X$16)=$D124, X$46-SUM(_xlfn._xlws.FILTER(X$63:X123,MOD(_xlfn.SEQUENCE(ROWS(X$63:X123)),5)=2)),ROUND(X$46/_xlfn.DAYS(X$16,W$16)*IF(YEAR(W$16+1)=$D124,_xlfn.DAYS(DATE($D124,12,31),W$16)+1,IF(AND(YEAR(W$16+1)&lt;$D124,$D124&lt;YEAR(X$16)),_xlfn.DAYS(DATE($D124,12,31),DATE($D124,1,1))+1,0)),0))</f>
        <v>0</v>
      </c>
    </row>
    <row r="125" spans="1:24" ht="17" hidden="1" outlineLevel="1" x14ac:dyDescent="0.25">
      <c r="A125" s="5">
        <v>29</v>
      </c>
      <c r="B125" s="129" t="s">
        <v>166</v>
      </c>
      <c r="C125" s="114" t="s">
        <v>167</v>
      </c>
      <c r="D125" s="115">
        <f t="shared" si="41"/>
        <v>2032</v>
      </c>
      <c r="E125" s="116">
        <f>E123-E124</f>
        <v>0</v>
      </c>
      <c r="F125" s="116">
        <f t="shared" ref="F125:X125" si="60">F123-F124</f>
        <v>0</v>
      </c>
      <c r="G125" s="116">
        <f t="shared" si="60"/>
        <v>0</v>
      </c>
      <c r="H125" s="116">
        <f t="shared" si="60"/>
        <v>0</v>
      </c>
      <c r="I125" s="116">
        <f t="shared" si="60"/>
        <v>0</v>
      </c>
      <c r="J125" s="116">
        <f t="shared" si="60"/>
        <v>0</v>
      </c>
      <c r="K125" s="116">
        <f t="shared" si="60"/>
        <v>0</v>
      </c>
      <c r="L125" s="116">
        <f t="shared" si="60"/>
        <v>0</v>
      </c>
      <c r="M125" s="116">
        <f t="shared" si="60"/>
        <v>0</v>
      </c>
      <c r="N125" s="116">
        <f t="shared" si="60"/>
        <v>0</v>
      </c>
      <c r="O125" s="116">
        <f t="shared" si="60"/>
        <v>0</v>
      </c>
      <c r="P125" s="116">
        <f t="shared" si="60"/>
        <v>10137</v>
      </c>
      <c r="Q125" s="116">
        <f t="shared" si="60"/>
        <v>4122</v>
      </c>
      <c r="R125" s="116">
        <f t="shared" si="60"/>
        <v>0</v>
      </c>
      <c r="S125" s="116">
        <f t="shared" si="60"/>
        <v>0</v>
      </c>
      <c r="T125" s="116">
        <f t="shared" si="60"/>
        <v>0</v>
      </c>
      <c r="U125" s="116">
        <f t="shared" si="60"/>
        <v>0</v>
      </c>
      <c r="V125" s="116">
        <f t="shared" si="60"/>
        <v>0</v>
      </c>
      <c r="W125" s="116">
        <f t="shared" si="60"/>
        <v>0</v>
      </c>
      <c r="X125" s="116">
        <f t="shared" si="60"/>
        <v>0</v>
      </c>
    </row>
    <row r="126" spans="1:24" ht="17" hidden="1" outlineLevel="1" x14ac:dyDescent="0.25">
      <c r="A126" s="5">
        <v>31</v>
      </c>
      <c r="B126" s="129" t="s">
        <v>168</v>
      </c>
      <c r="C126" s="114" t="s">
        <v>169</v>
      </c>
      <c r="D126" s="115">
        <f t="shared" si="41"/>
        <v>2032</v>
      </c>
      <c r="E126" s="116" cm="1">
        <f t="array" ref="E126">IF(YEAR(E$16)=$D126, E$59-SUM(_xlfn._xlws.FILTER(E$63:E125,MOD(_xlfn.SEQUENCE(ROWS(E$63:E125)),5)=4)),ROUND(E$59/_xlfn.DAYS(E$16,D$16)*IF(YEAR(D$16+1)=$D126,_xlfn.DAYS(DATE($D126,12,31),D$16)+1,IF(AND(YEAR(D$16+1)&lt;$D126,$D126&lt;YEAR(E$16)),_xlfn.DAYS(DATE($D126,12,31),DATE($D126,1,1))+1,0)),0))</f>
        <v>0</v>
      </c>
      <c r="F126" s="116" cm="1">
        <f t="array" ref="F126">IF(YEAR(F$16)=$D126, F$59-SUM(_xlfn._xlws.FILTER(F$63:F125,MOD(_xlfn.SEQUENCE(ROWS(F$63:F125)),5)=4)),ROUND(F$59/_xlfn.DAYS(F$16,E$16)*IF(YEAR(E$16+1)=$D126,_xlfn.DAYS(DATE($D126,12,31),E$16)+1,IF(AND(YEAR(E$16+1)&lt;$D126,$D126&lt;YEAR(F$16)),_xlfn.DAYS(DATE($D126,12,31),DATE($D126,1,1))+1,0)),0))</f>
        <v>0</v>
      </c>
      <c r="G126" s="116" cm="1">
        <f t="array" ref="G126">IF(YEAR(G$16)=$D126, G$59-SUM(_xlfn._xlws.FILTER(G$63:G125,MOD(_xlfn.SEQUENCE(ROWS(G$63:G125)),5)=4)),ROUND(G$59/_xlfn.DAYS(G$16,F$16)*IF(YEAR(F$16+1)=$D126,_xlfn.DAYS(DATE($D126,12,31),F$16)+1,IF(AND(YEAR(F$16+1)&lt;$D126,$D126&lt;YEAR(G$16)),_xlfn.DAYS(DATE($D126,12,31),DATE($D126,1,1))+1,0)),0))</f>
        <v>0</v>
      </c>
      <c r="H126" s="116" cm="1">
        <f t="array" ref="H126">IF(YEAR(H$16)=$D126, H$59-SUM(_xlfn._xlws.FILTER(H$63:H125,MOD(_xlfn.SEQUENCE(ROWS(H$63:H125)),5)=4)),ROUND(H$59/_xlfn.DAYS(H$16,G$16)*IF(YEAR(G$16+1)=$D126,_xlfn.DAYS(DATE($D126,12,31),G$16)+1,IF(AND(YEAR(G$16+1)&lt;$D126,$D126&lt;YEAR(H$16)),_xlfn.DAYS(DATE($D126,12,31),DATE($D126,1,1))+1,0)),0))</f>
        <v>0</v>
      </c>
      <c r="I126" s="116" cm="1">
        <f t="array" ref="I126">IF(YEAR(I$16)=$D126, I$59-SUM(_xlfn._xlws.FILTER(I$63:I125,MOD(_xlfn.SEQUENCE(ROWS(I$63:I125)),5)=4)),ROUND(I$59/_xlfn.DAYS(I$16,H$16)*IF(YEAR(H$16+1)=$D126,_xlfn.DAYS(DATE($D126,12,31),H$16)+1,IF(AND(YEAR(H$16+1)&lt;$D126,$D126&lt;YEAR(I$16)),_xlfn.DAYS(DATE($D126,12,31),DATE($D126,1,1))+1,0)),0))</f>
        <v>0</v>
      </c>
      <c r="J126" s="116" cm="1">
        <f t="array" ref="J126">IF(YEAR(J$16)=$D126, J$59-SUM(_xlfn._xlws.FILTER(J$63:J125,MOD(_xlfn.SEQUENCE(ROWS(J$63:J125)),5)=4)),ROUND(J$59/_xlfn.DAYS(J$16,I$16)*IF(YEAR(I$16+1)=$D126,_xlfn.DAYS(DATE($D126,12,31),I$16)+1,IF(AND(YEAR(I$16+1)&lt;$D126,$D126&lt;YEAR(J$16)),_xlfn.DAYS(DATE($D126,12,31),DATE($D126,1,1))+1,0)),0))</f>
        <v>0</v>
      </c>
      <c r="K126" s="116" cm="1">
        <f t="array" ref="K126">IF(YEAR(K$16)=$D126, K$59-SUM(_xlfn._xlws.FILTER(K$63:K125,MOD(_xlfn.SEQUENCE(ROWS(K$63:K125)),5)=4)),ROUND(K$59/_xlfn.DAYS(K$16,J$16)*IF(YEAR(J$16+1)=$D126,_xlfn.DAYS(DATE($D126,12,31),J$16)+1,IF(AND(YEAR(J$16+1)&lt;$D126,$D126&lt;YEAR(K$16)),_xlfn.DAYS(DATE($D126,12,31),DATE($D126,1,1))+1,0)),0))</f>
        <v>0</v>
      </c>
      <c r="L126" s="116" cm="1">
        <f t="array" ref="L126">IF(YEAR(L$16)=$D126, L$59-SUM(_xlfn._xlws.FILTER(L$63:L125,MOD(_xlfn.SEQUENCE(ROWS(L$63:L125)),5)=4)),ROUND(L$59/_xlfn.DAYS(L$16,K$16)*IF(YEAR(K$16+1)=$D126,_xlfn.DAYS(DATE($D126,12,31),K$16)+1,IF(AND(YEAR(K$16+1)&lt;$D126,$D126&lt;YEAR(L$16)),_xlfn.DAYS(DATE($D126,12,31),DATE($D126,1,1))+1,0)),0))</f>
        <v>0</v>
      </c>
      <c r="M126" s="116" cm="1">
        <f t="array" ref="M126">IF(YEAR(M$16)=$D126, M$59-SUM(_xlfn._xlws.FILTER(M$63:M125,MOD(_xlfn.SEQUENCE(ROWS(M$63:M125)),5)=4)),ROUND(M$59/_xlfn.DAYS(M$16,L$16)*IF(YEAR(L$16+1)=$D126,_xlfn.DAYS(DATE($D126,12,31),L$16)+1,IF(AND(YEAR(L$16+1)&lt;$D126,$D126&lt;YEAR(M$16)),_xlfn.DAYS(DATE($D126,12,31),DATE($D126,1,1))+1,0)),0))</f>
        <v>0</v>
      </c>
      <c r="N126" s="116" cm="1">
        <f t="array" ref="N126">IF(YEAR(N$16)=$D126, N$59-SUM(_xlfn._xlws.FILTER(N$63:N125,MOD(_xlfn.SEQUENCE(ROWS(N$63:N125)),5)=4)),ROUND(N$59/_xlfn.DAYS(N$16,M$16)*IF(YEAR(M$16+1)=$D126,_xlfn.DAYS(DATE($D126,12,31),M$16)+1,IF(AND(YEAR(M$16+1)&lt;$D126,$D126&lt;YEAR(N$16)),_xlfn.DAYS(DATE($D126,12,31),DATE($D126,1,1))+1,0)),0))</f>
        <v>0</v>
      </c>
      <c r="O126" s="116" cm="1">
        <f t="array" ref="O126">IF(YEAR(O$16)=$D126, O$59-SUM(_xlfn._xlws.FILTER(O$63:O125,MOD(_xlfn.SEQUENCE(ROWS(O$63:O125)),5)=4)),ROUND(O$59/_xlfn.DAYS(O$16,N$16)*IF(YEAR(N$16+1)=$D126,_xlfn.DAYS(DATE($D126,12,31),N$16)+1,IF(AND(YEAR(N$16+1)&lt;$D126,$D126&lt;YEAR(O$16)),_xlfn.DAYS(DATE($D126,12,31),DATE($D126,1,1))+1,0)),0))</f>
        <v>0</v>
      </c>
      <c r="P126" s="116" cm="1">
        <f t="array" ref="P126">IF(YEAR(P$16)=$D126, P$59-SUM(_xlfn._xlws.FILTER(P$63:P125,MOD(_xlfn.SEQUENCE(ROWS(P$63:P125)),5)=4)),ROUND(P$59/_xlfn.DAYS(P$16,O$16)*IF(YEAR(O$16+1)=$D126,_xlfn.DAYS(DATE($D126,12,31),O$16)+1,IF(AND(YEAR(O$16+1)&lt;$D126,$D126&lt;YEAR(P$16)),_xlfn.DAYS(DATE($D126,12,31),DATE($D126,1,1))+1,0)),0))</f>
        <v>11926</v>
      </c>
      <c r="Q126" s="116" cm="1">
        <f t="array" ref="Q126">IF(YEAR(Q$16)=$D126, Q$59-SUM(_xlfn._xlws.FILTER(Q$63:Q125,MOD(_xlfn.SEQUENCE(ROWS(Q$63:Q125)),5)=4)),ROUND(Q$59/_xlfn.DAYS(Q$16,P$16)*IF(YEAR(P$16+1)=$D126,_xlfn.DAYS(DATE($D126,12,31),P$16)+1,IF(AND(YEAR(P$16+1)&lt;$D126,$D126&lt;YEAR(Q$16)),_xlfn.DAYS(DATE($D126,12,31),DATE($D126,1,1))+1,0)),0))</f>
        <v>4850</v>
      </c>
      <c r="R126" s="116" cm="1">
        <f t="array" ref="R126">IF(YEAR(R$16)=$D126, R$59-SUM(_xlfn._xlws.FILTER(R$63:R125,MOD(_xlfn.SEQUENCE(ROWS(R$63:R125)),5)=4)),ROUND(R$59/_xlfn.DAYS(R$16,Q$16)*IF(YEAR(Q$16+1)=$D126,_xlfn.DAYS(DATE($D126,12,31),Q$16)+1,IF(AND(YEAR(Q$16+1)&lt;$D126,$D126&lt;YEAR(R$16)),_xlfn.DAYS(DATE($D126,12,31),DATE($D126,1,1))+1,0)),0))</f>
        <v>0</v>
      </c>
      <c r="S126" s="116" cm="1">
        <f t="array" ref="S126">IF(YEAR(S$16)=$D126, S$59-SUM(_xlfn._xlws.FILTER(S$63:S125,MOD(_xlfn.SEQUENCE(ROWS(S$63:S125)),5)=4)),ROUND(S$59/_xlfn.DAYS(S$16,R$16)*IF(YEAR(R$16+1)=$D126,_xlfn.DAYS(DATE($D126,12,31),R$16)+1,IF(AND(YEAR(R$16+1)&lt;$D126,$D126&lt;YEAR(S$16)),_xlfn.DAYS(DATE($D126,12,31),DATE($D126,1,1))+1,0)),0))</f>
        <v>0</v>
      </c>
      <c r="T126" s="116" cm="1">
        <f t="array" ref="T126">IF(YEAR(T$16)=$D126, T$59-SUM(_xlfn._xlws.FILTER(T$63:T125,MOD(_xlfn.SEQUENCE(ROWS(T$63:T125)),5)=4)),ROUND(T$59/_xlfn.DAYS(T$16,S$16)*IF(YEAR(S$16+1)=$D126,_xlfn.DAYS(DATE($D126,12,31),S$16)+1,IF(AND(YEAR(S$16+1)&lt;$D126,$D126&lt;YEAR(T$16)),_xlfn.DAYS(DATE($D126,12,31),DATE($D126,1,1))+1,0)),0))</f>
        <v>0</v>
      </c>
      <c r="U126" s="116" cm="1">
        <f t="array" ref="U126">IF(YEAR(U$16)=$D126, U$59-SUM(_xlfn._xlws.FILTER(U$63:U125,MOD(_xlfn.SEQUENCE(ROWS(U$63:U125)),5)=4)),ROUND(U$59/_xlfn.DAYS(U$16,T$16)*IF(YEAR(T$16+1)=$D126,_xlfn.DAYS(DATE($D126,12,31),T$16)+1,IF(AND(YEAR(T$16+1)&lt;$D126,$D126&lt;YEAR(U$16)),_xlfn.DAYS(DATE($D126,12,31),DATE($D126,1,1))+1,0)),0))</f>
        <v>0</v>
      </c>
      <c r="V126" s="116" cm="1">
        <f t="array" ref="V126">IF(YEAR(V$16)=$D126, V$59-SUM(_xlfn._xlws.FILTER(V$63:V125,MOD(_xlfn.SEQUENCE(ROWS(V$63:V125)),5)=4)),ROUND(V$59/_xlfn.DAYS(V$16,U$16)*IF(YEAR(U$16+1)=$D126,_xlfn.DAYS(DATE($D126,12,31),U$16)+1,IF(AND(YEAR(U$16+1)&lt;$D126,$D126&lt;YEAR(V$16)),_xlfn.DAYS(DATE($D126,12,31),DATE($D126,1,1))+1,0)),0))</f>
        <v>0</v>
      </c>
      <c r="W126" s="116" cm="1">
        <f t="array" ref="W126">IF(YEAR(W$16)=$D126, W$59-SUM(_xlfn._xlws.FILTER(W$63:W125,MOD(_xlfn.SEQUENCE(ROWS(W$63:W125)),5)=4)),ROUND(W$59/_xlfn.DAYS(W$16,V$16)*IF(YEAR(V$16+1)=$D126,_xlfn.DAYS(DATE($D126,12,31),V$16)+1,IF(AND(YEAR(V$16+1)&lt;$D126,$D126&lt;YEAR(W$16)),_xlfn.DAYS(DATE($D126,12,31),DATE($D126,1,1))+1,0)),0))</f>
        <v>0</v>
      </c>
      <c r="X126" s="116" cm="1">
        <f t="array" ref="X126">IF(YEAR(X$16)=$D126, X$59-SUM(_xlfn._xlws.FILTER(X$63:X125,MOD(_xlfn.SEQUENCE(ROWS(X$63:X125)),5)=4)),ROUND(X$59/_xlfn.DAYS(X$16,W$16)*IF(YEAR(W$16+1)=$D126,_xlfn.DAYS(DATE($D126,12,31),W$16)+1,IF(AND(YEAR(W$16+1)&lt;$D126,$D126&lt;YEAR(X$16)),_xlfn.DAYS(DATE($D126,12,31),DATE($D126,1,1))+1,0)),0))</f>
        <v>0</v>
      </c>
    </row>
    <row r="127" spans="1:24" ht="17" hidden="1" outlineLevel="1" x14ac:dyDescent="0.25">
      <c r="A127" s="5">
        <v>33</v>
      </c>
      <c r="B127" s="129" t="s">
        <v>170</v>
      </c>
      <c r="C127" s="117" t="s">
        <v>171</v>
      </c>
      <c r="D127" s="118">
        <f t="shared" si="41"/>
        <v>2032</v>
      </c>
      <c r="E127" s="119">
        <f>E123-E126</f>
        <v>0</v>
      </c>
      <c r="F127" s="119">
        <f t="shared" ref="F127:X127" si="61">F123-F126</f>
        <v>0</v>
      </c>
      <c r="G127" s="119">
        <f t="shared" si="61"/>
        <v>0</v>
      </c>
      <c r="H127" s="119">
        <f t="shared" si="61"/>
        <v>0</v>
      </c>
      <c r="I127" s="119">
        <f t="shared" si="61"/>
        <v>0</v>
      </c>
      <c r="J127" s="119">
        <f t="shared" si="61"/>
        <v>0</v>
      </c>
      <c r="K127" s="119">
        <f t="shared" si="61"/>
        <v>0</v>
      </c>
      <c r="L127" s="119">
        <f t="shared" si="61"/>
        <v>0</v>
      </c>
      <c r="M127" s="119">
        <f t="shared" si="61"/>
        <v>0</v>
      </c>
      <c r="N127" s="119">
        <f t="shared" si="61"/>
        <v>0</v>
      </c>
      <c r="O127" s="119">
        <f t="shared" si="61"/>
        <v>0</v>
      </c>
      <c r="P127" s="119">
        <f t="shared" si="61"/>
        <v>0</v>
      </c>
      <c r="Q127" s="119">
        <f t="shared" si="61"/>
        <v>0</v>
      </c>
      <c r="R127" s="119">
        <f t="shared" si="61"/>
        <v>0</v>
      </c>
      <c r="S127" s="119">
        <f t="shared" si="61"/>
        <v>0</v>
      </c>
      <c r="T127" s="119">
        <f t="shared" si="61"/>
        <v>0</v>
      </c>
      <c r="U127" s="119">
        <f t="shared" si="61"/>
        <v>0</v>
      </c>
      <c r="V127" s="119">
        <f t="shared" si="61"/>
        <v>0</v>
      </c>
      <c r="W127" s="119">
        <f t="shared" si="61"/>
        <v>0</v>
      </c>
      <c r="X127" s="119">
        <f t="shared" si="61"/>
        <v>0</v>
      </c>
    </row>
    <row r="128" spans="1:24" ht="17" hidden="1" outlineLevel="1" x14ac:dyDescent="0.25">
      <c r="A128" s="5">
        <v>27</v>
      </c>
      <c r="B128" s="37" t="s">
        <v>162</v>
      </c>
      <c r="C128" s="120" t="s">
        <v>163</v>
      </c>
      <c r="D128" s="121">
        <f t="shared" si="41"/>
        <v>2033</v>
      </c>
      <c r="E128" s="122" cm="1">
        <f t="array" ref="E128">IF(YEAR(E$16)=$D128, E$44-SUM(_xlfn._xlws.FILTER(E$63:E127,MOD(_xlfn.SEQUENCE(ROWS(E$63:E127)),5)=1)),ROUND(E$44/_xlfn.DAYS(E$16,D$16)*IF(YEAR(D$16+1)=$D128,_xlfn.DAYS(DATE($D128,12,31),D$16)+1,IF(AND(YEAR(D$16+1)&lt;$D128,$D128&lt;YEAR(E$16)),_xlfn.DAYS(DATE($D128,12,31),DATE($D128,1,1))+1,0)),0))</f>
        <v>0</v>
      </c>
      <c r="F128" s="122" cm="1">
        <f t="array" ref="F128">IF(YEAR(F$16)=$D128, F$44-SUM(_xlfn._xlws.FILTER(F$63:F127,MOD(_xlfn.SEQUENCE(ROWS(F$63:F127)),5)=1)),ROUND(F$44/_xlfn.DAYS(F$16,E$16)*IF(YEAR(E$16+1)=$D128,_xlfn.DAYS(DATE($D128,12,31),E$16)+1,IF(AND(YEAR(E$16+1)&lt;$D128,$D128&lt;YEAR(F$16)),_xlfn.DAYS(DATE($D128,12,31),DATE($D128,1,1))+1,0)),0))</f>
        <v>0</v>
      </c>
      <c r="G128" s="122" cm="1">
        <f t="array" ref="G128">IF(YEAR(G$16)=$D128, G$44-SUM(_xlfn._xlws.FILTER(G$63:G127,MOD(_xlfn.SEQUENCE(ROWS(G$63:G127)),5)=1)),ROUND(G$44/_xlfn.DAYS(G$16,F$16)*IF(YEAR(F$16+1)=$D128,_xlfn.DAYS(DATE($D128,12,31),F$16)+1,IF(AND(YEAR(F$16+1)&lt;$D128,$D128&lt;YEAR(G$16)),_xlfn.DAYS(DATE($D128,12,31),DATE($D128,1,1))+1,0)),0))</f>
        <v>0</v>
      </c>
      <c r="H128" s="122" cm="1">
        <f t="array" ref="H128">IF(YEAR(H$16)=$D128, H$44-SUM(_xlfn._xlws.FILTER(H$63:H127,MOD(_xlfn.SEQUENCE(ROWS(H$63:H127)),5)=1)),ROUND(H$44/_xlfn.DAYS(H$16,G$16)*IF(YEAR(G$16+1)=$D128,_xlfn.DAYS(DATE($D128,12,31),G$16)+1,IF(AND(YEAR(G$16+1)&lt;$D128,$D128&lt;YEAR(H$16)),_xlfn.DAYS(DATE($D128,12,31),DATE($D128,1,1))+1,0)),0))</f>
        <v>0</v>
      </c>
      <c r="I128" s="122" cm="1">
        <f t="array" ref="I128">IF(YEAR(I$16)=$D128, I$44-SUM(_xlfn._xlws.FILTER(I$63:I127,MOD(_xlfn.SEQUENCE(ROWS(I$63:I127)),5)=1)),ROUND(I$44/_xlfn.DAYS(I$16,H$16)*IF(YEAR(H$16+1)=$D128,_xlfn.DAYS(DATE($D128,12,31),H$16)+1,IF(AND(YEAR(H$16+1)&lt;$D128,$D128&lt;YEAR(I$16)),_xlfn.DAYS(DATE($D128,12,31),DATE($D128,1,1))+1,0)),0))</f>
        <v>0</v>
      </c>
      <c r="J128" s="122" cm="1">
        <f t="array" ref="J128">IF(YEAR(J$16)=$D128, J$44-SUM(_xlfn._xlws.FILTER(J$63:J127,MOD(_xlfn.SEQUENCE(ROWS(J$63:J127)),5)=1)),ROUND(J$44/_xlfn.DAYS(J$16,I$16)*IF(YEAR(I$16+1)=$D128,_xlfn.DAYS(DATE($D128,12,31),I$16)+1,IF(AND(YEAR(I$16+1)&lt;$D128,$D128&lt;YEAR(J$16)),_xlfn.DAYS(DATE($D128,12,31),DATE($D128,1,1))+1,0)),0))</f>
        <v>0</v>
      </c>
      <c r="K128" s="122" cm="1">
        <f t="array" ref="K128">IF(YEAR(K$16)=$D128, K$44-SUM(_xlfn._xlws.FILTER(K$63:K127,MOD(_xlfn.SEQUENCE(ROWS(K$63:K127)),5)=1)),ROUND(K$44/_xlfn.DAYS(K$16,J$16)*IF(YEAR(J$16+1)=$D128,_xlfn.DAYS(DATE($D128,12,31),J$16)+1,IF(AND(YEAR(J$16+1)&lt;$D128,$D128&lt;YEAR(K$16)),_xlfn.DAYS(DATE($D128,12,31),DATE($D128,1,1))+1,0)),0))</f>
        <v>0</v>
      </c>
      <c r="L128" s="122" cm="1">
        <f t="array" ref="L128">IF(YEAR(L$16)=$D128, L$44-SUM(_xlfn._xlws.FILTER(L$63:L127,MOD(_xlfn.SEQUENCE(ROWS(L$63:L127)),5)=1)),ROUND(L$44/_xlfn.DAYS(L$16,K$16)*IF(YEAR(K$16+1)=$D128,_xlfn.DAYS(DATE($D128,12,31),K$16)+1,IF(AND(YEAR(K$16+1)&lt;$D128,$D128&lt;YEAR(L$16)),_xlfn.DAYS(DATE($D128,12,31),DATE($D128,1,1))+1,0)),0))</f>
        <v>0</v>
      </c>
      <c r="M128" s="122" cm="1">
        <f t="array" ref="M128">IF(YEAR(M$16)=$D128, M$44-SUM(_xlfn._xlws.FILTER(M$63:M127,MOD(_xlfn.SEQUENCE(ROWS(M$63:M127)),5)=1)),ROUND(M$44/_xlfn.DAYS(M$16,L$16)*IF(YEAR(L$16+1)=$D128,_xlfn.DAYS(DATE($D128,12,31),L$16)+1,IF(AND(YEAR(L$16+1)&lt;$D128,$D128&lt;YEAR(M$16)),_xlfn.DAYS(DATE($D128,12,31),DATE($D128,1,1))+1,0)),0))</f>
        <v>0</v>
      </c>
      <c r="N128" s="122" cm="1">
        <f t="array" ref="N128">IF(YEAR(N$16)=$D128, N$44-SUM(_xlfn._xlws.FILTER(N$63:N127,MOD(_xlfn.SEQUENCE(ROWS(N$63:N127)),5)=1)),ROUND(N$44/_xlfn.DAYS(N$16,M$16)*IF(YEAR(M$16+1)=$D128,_xlfn.DAYS(DATE($D128,12,31),M$16)+1,IF(AND(YEAR(M$16+1)&lt;$D128,$D128&lt;YEAR(N$16)),_xlfn.DAYS(DATE($D128,12,31),DATE($D128,1,1))+1,0)),0))</f>
        <v>0</v>
      </c>
      <c r="O128" s="122" cm="1">
        <f t="array" ref="O128">IF(YEAR(O$16)=$D128, O$44-SUM(_xlfn._xlws.FILTER(O$63:O127,MOD(_xlfn.SEQUENCE(ROWS(O$63:O127)),5)=1)),ROUND(O$44/_xlfn.DAYS(O$16,N$16)*IF(YEAR(N$16+1)=$D128,_xlfn.DAYS(DATE($D128,12,31),N$16)+1,IF(AND(YEAR(N$16+1)&lt;$D128,$D128&lt;YEAR(O$16)),_xlfn.DAYS(DATE($D128,12,31),DATE($D128,1,1))+1,0)),0))</f>
        <v>0</v>
      </c>
      <c r="P128" s="122" cm="1">
        <f t="array" ref="P128">IF(YEAR(P$16)=$D128, P$44-SUM(_xlfn._xlws.FILTER(P$63:P127,MOD(_xlfn.SEQUENCE(ROWS(P$63:P127)),5)=1)),ROUND(P$44/_xlfn.DAYS(P$16,O$16)*IF(YEAR(O$16+1)=$D128,_xlfn.DAYS(DATE($D128,12,31),O$16)+1,IF(AND(YEAR(O$16+1)&lt;$D128,$D128&lt;YEAR(P$16)),_xlfn.DAYS(DATE($D128,12,31),DATE($D128,1,1))+1,0)),0))</f>
        <v>0</v>
      </c>
      <c r="Q128" s="122" cm="1">
        <f t="array" ref="Q128">IF(YEAR(Q$16)=$D128, Q$44-SUM(_xlfn._xlws.FILTER(Q$63:Q127,MOD(_xlfn.SEQUENCE(ROWS(Q$63:Q127)),5)=1)),ROUND(Q$44/_xlfn.DAYS(Q$16,P$16)*IF(YEAR(P$16+1)=$D128,_xlfn.DAYS(DATE($D128,12,31),P$16)+1,IF(AND(YEAR(P$16+1)&lt;$D128,$D128&lt;YEAR(Q$16)),_xlfn.DAYS(DATE($D128,12,31),DATE($D128,1,1))+1,0)),0))</f>
        <v>11541</v>
      </c>
      <c r="R128" s="122" cm="1">
        <f t="array" ref="R128">IF(YEAR(R$16)=$D128, R$44-SUM(_xlfn._xlws.FILTER(R$63:R127,MOD(_xlfn.SEQUENCE(ROWS(R$63:R127)),5)=1)),ROUND(R$44/_xlfn.DAYS(R$16,Q$16)*IF(YEAR(Q$16+1)=$D128,_xlfn.DAYS(DATE($D128,12,31),Q$16)+1,IF(AND(YEAR(Q$16+1)&lt;$D128,$D128&lt;YEAR(R$16)),_xlfn.DAYS(DATE($D128,12,31),DATE($D128,1,1))+1,0)),0))</f>
        <v>4682</v>
      </c>
      <c r="S128" s="122" cm="1">
        <f t="array" ref="S128">IF(YEAR(S$16)=$D128, S$44-SUM(_xlfn._xlws.FILTER(S$63:S127,MOD(_xlfn.SEQUENCE(ROWS(S$63:S127)),5)=1)),ROUND(S$44/_xlfn.DAYS(S$16,R$16)*IF(YEAR(R$16+1)=$D128,_xlfn.DAYS(DATE($D128,12,31),R$16)+1,IF(AND(YEAR(R$16+1)&lt;$D128,$D128&lt;YEAR(S$16)),_xlfn.DAYS(DATE($D128,12,31),DATE($D128,1,1))+1,0)),0))</f>
        <v>0</v>
      </c>
      <c r="T128" s="122" cm="1">
        <f t="array" ref="T128">IF(YEAR(T$16)=$D128, T$44-SUM(_xlfn._xlws.FILTER(T$63:T127,MOD(_xlfn.SEQUENCE(ROWS(T$63:T127)),5)=1)),ROUND(T$44/_xlfn.DAYS(T$16,S$16)*IF(YEAR(S$16+1)=$D128,_xlfn.DAYS(DATE($D128,12,31),S$16)+1,IF(AND(YEAR(S$16+1)&lt;$D128,$D128&lt;YEAR(T$16)),_xlfn.DAYS(DATE($D128,12,31),DATE($D128,1,1))+1,0)),0))</f>
        <v>0</v>
      </c>
      <c r="U128" s="122" cm="1">
        <f t="array" ref="U128">IF(YEAR(U$16)=$D128, U$44-SUM(_xlfn._xlws.FILTER(U$63:U127,MOD(_xlfn.SEQUENCE(ROWS(U$63:U127)),5)=1)),ROUND(U$44/_xlfn.DAYS(U$16,T$16)*IF(YEAR(T$16+1)=$D128,_xlfn.DAYS(DATE($D128,12,31),T$16)+1,IF(AND(YEAR(T$16+1)&lt;$D128,$D128&lt;YEAR(U$16)),_xlfn.DAYS(DATE($D128,12,31),DATE($D128,1,1))+1,0)),0))</f>
        <v>0</v>
      </c>
      <c r="V128" s="122" cm="1">
        <f t="array" ref="V128">IF(YEAR(V$16)=$D128, V$44-SUM(_xlfn._xlws.FILTER(V$63:V127,MOD(_xlfn.SEQUENCE(ROWS(V$63:V127)),5)=1)),ROUND(V$44/_xlfn.DAYS(V$16,U$16)*IF(YEAR(U$16+1)=$D128,_xlfn.DAYS(DATE($D128,12,31),U$16)+1,IF(AND(YEAR(U$16+1)&lt;$D128,$D128&lt;YEAR(V$16)),_xlfn.DAYS(DATE($D128,12,31),DATE($D128,1,1))+1,0)),0))</f>
        <v>0</v>
      </c>
      <c r="W128" s="122" cm="1">
        <f t="array" ref="W128">IF(YEAR(W$16)=$D128, W$44-SUM(_xlfn._xlws.FILTER(W$63:W127,MOD(_xlfn.SEQUENCE(ROWS(W$63:W127)),5)=1)),ROUND(W$44/_xlfn.DAYS(W$16,V$16)*IF(YEAR(V$16+1)=$D128,_xlfn.DAYS(DATE($D128,12,31),V$16)+1,IF(AND(YEAR(V$16+1)&lt;$D128,$D128&lt;YEAR(W$16)),_xlfn.DAYS(DATE($D128,12,31),DATE($D128,1,1))+1,0)),0))</f>
        <v>0</v>
      </c>
      <c r="X128" s="122" cm="1">
        <f t="array" ref="X128">IF(YEAR(X$16)=$D128, X$44-SUM(_xlfn._xlws.FILTER(X$63:X127,MOD(_xlfn.SEQUENCE(ROWS(X$63:X127)),5)=1)),ROUND(X$44/_xlfn.DAYS(X$16,W$16)*IF(YEAR(W$16+1)=$D128,_xlfn.DAYS(DATE($D128,12,31),W$16)+1,IF(AND(YEAR(W$16+1)&lt;$D128,$D128&lt;YEAR(X$16)),_xlfn.DAYS(DATE($D128,12,31),DATE($D128,1,1))+1,0)),0))</f>
        <v>0</v>
      </c>
    </row>
    <row r="129" spans="1:24" ht="17" hidden="1" outlineLevel="1" x14ac:dyDescent="0.25">
      <c r="A129" s="5">
        <v>28</v>
      </c>
      <c r="B129" s="129" t="s">
        <v>164</v>
      </c>
      <c r="C129" s="120" t="s">
        <v>165</v>
      </c>
      <c r="D129" s="121">
        <f t="shared" si="41"/>
        <v>2033</v>
      </c>
      <c r="E129" s="122" cm="1">
        <f t="array" ref="E129">IF(YEAR(E$16)=$D129, E$46-SUM(_xlfn._xlws.FILTER(E$63:E128,MOD(_xlfn.SEQUENCE(ROWS(E$63:E128)),5)=2)),ROUND(E$46/_xlfn.DAYS(E$16,D$16)*IF(YEAR(D$16+1)=$D129,_xlfn.DAYS(DATE($D129,12,31),D$16)+1,IF(AND(YEAR(D$16+1)&lt;$D129,$D129&lt;YEAR(E$16)),_xlfn.DAYS(DATE($D129,12,31),DATE($D129,1,1))+1,0)),0))</f>
        <v>0</v>
      </c>
      <c r="F129" s="122" cm="1">
        <f t="array" ref="F129">IF(YEAR(F$16)=$D129, F$46-SUM(_xlfn._xlws.FILTER(F$63:F128,MOD(_xlfn.SEQUENCE(ROWS(F$63:F128)),5)=2)),ROUND(F$46/_xlfn.DAYS(F$16,E$16)*IF(YEAR(E$16+1)=$D129,_xlfn.DAYS(DATE($D129,12,31),E$16)+1,IF(AND(YEAR(E$16+1)&lt;$D129,$D129&lt;YEAR(F$16)),_xlfn.DAYS(DATE($D129,12,31),DATE($D129,1,1))+1,0)),0))</f>
        <v>0</v>
      </c>
      <c r="G129" s="122" cm="1">
        <f t="array" ref="G129">IF(YEAR(G$16)=$D129, G$46-SUM(_xlfn._xlws.FILTER(G$63:G128,MOD(_xlfn.SEQUENCE(ROWS(G$63:G128)),5)=2)),ROUND(G$46/_xlfn.DAYS(G$16,F$16)*IF(YEAR(F$16+1)=$D129,_xlfn.DAYS(DATE($D129,12,31),F$16)+1,IF(AND(YEAR(F$16+1)&lt;$D129,$D129&lt;YEAR(G$16)),_xlfn.DAYS(DATE($D129,12,31),DATE($D129,1,1))+1,0)),0))</f>
        <v>0</v>
      </c>
      <c r="H129" s="122" cm="1">
        <f t="array" ref="H129">IF(YEAR(H$16)=$D129, H$46-SUM(_xlfn._xlws.FILTER(H$63:H128,MOD(_xlfn.SEQUENCE(ROWS(H$63:H128)),5)=2)),ROUND(H$46/_xlfn.DAYS(H$16,G$16)*IF(YEAR(G$16+1)=$D129,_xlfn.DAYS(DATE($D129,12,31),G$16)+1,IF(AND(YEAR(G$16+1)&lt;$D129,$D129&lt;YEAR(H$16)),_xlfn.DAYS(DATE($D129,12,31),DATE($D129,1,1))+1,0)),0))</f>
        <v>0</v>
      </c>
      <c r="I129" s="122" cm="1">
        <f t="array" ref="I129">IF(YEAR(I$16)=$D129, I$46-SUM(_xlfn._xlws.FILTER(I$63:I128,MOD(_xlfn.SEQUENCE(ROWS(I$63:I128)),5)=2)),ROUND(I$46/_xlfn.DAYS(I$16,H$16)*IF(YEAR(H$16+1)=$D129,_xlfn.DAYS(DATE($D129,12,31),H$16)+1,IF(AND(YEAR(H$16+1)&lt;$D129,$D129&lt;YEAR(I$16)),_xlfn.DAYS(DATE($D129,12,31),DATE($D129,1,1))+1,0)),0))</f>
        <v>0</v>
      </c>
      <c r="J129" s="122" cm="1">
        <f t="array" ref="J129">IF(YEAR(J$16)=$D129, J$46-SUM(_xlfn._xlws.FILTER(J$63:J128,MOD(_xlfn.SEQUENCE(ROWS(J$63:J128)),5)=2)),ROUND(J$46/_xlfn.DAYS(J$16,I$16)*IF(YEAR(I$16+1)=$D129,_xlfn.DAYS(DATE($D129,12,31),I$16)+1,IF(AND(YEAR(I$16+1)&lt;$D129,$D129&lt;YEAR(J$16)),_xlfn.DAYS(DATE($D129,12,31),DATE($D129,1,1))+1,0)),0))</f>
        <v>0</v>
      </c>
      <c r="K129" s="122" cm="1">
        <f t="array" ref="K129">IF(YEAR(K$16)=$D129, K$46-SUM(_xlfn._xlws.FILTER(K$63:K128,MOD(_xlfn.SEQUENCE(ROWS(K$63:K128)),5)=2)),ROUND(K$46/_xlfn.DAYS(K$16,J$16)*IF(YEAR(J$16+1)=$D129,_xlfn.DAYS(DATE($D129,12,31),J$16)+1,IF(AND(YEAR(J$16+1)&lt;$D129,$D129&lt;YEAR(K$16)),_xlfn.DAYS(DATE($D129,12,31),DATE($D129,1,1))+1,0)),0))</f>
        <v>0</v>
      </c>
      <c r="L129" s="122" cm="1">
        <f t="array" ref="L129">IF(YEAR(L$16)=$D129, L$46-SUM(_xlfn._xlws.FILTER(L$63:L128,MOD(_xlfn.SEQUENCE(ROWS(L$63:L128)),5)=2)),ROUND(L$46/_xlfn.DAYS(L$16,K$16)*IF(YEAR(K$16+1)=$D129,_xlfn.DAYS(DATE($D129,12,31),K$16)+1,IF(AND(YEAR(K$16+1)&lt;$D129,$D129&lt;YEAR(L$16)),_xlfn.DAYS(DATE($D129,12,31),DATE($D129,1,1))+1,0)),0))</f>
        <v>0</v>
      </c>
      <c r="M129" s="122" cm="1">
        <f t="array" ref="M129">IF(YEAR(M$16)=$D129, M$46-SUM(_xlfn._xlws.FILTER(M$63:M128,MOD(_xlfn.SEQUENCE(ROWS(M$63:M128)),5)=2)),ROUND(M$46/_xlfn.DAYS(M$16,L$16)*IF(YEAR(L$16+1)=$D129,_xlfn.DAYS(DATE($D129,12,31),L$16)+1,IF(AND(YEAR(L$16+1)&lt;$D129,$D129&lt;YEAR(M$16)),_xlfn.DAYS(DATE($D129,12,31),DATE($D129,1,1))+1,0)),0))</f>
        <v>0</v>
      </c>
      <c r="N129" s="122" cm="1">
        <f t="array" ref="N129">IF(YEAR(N$16)=$D129, N$46-SUM(_xlfn._xlws.FILTER(N$63:N128,MOD(_xlfn.SEQUENCE(ROWS(N$63:N128)),5)=2)),ROUND(N$46/_xlfn.DAYS(N$16,M$16)*IF(YEAR(M$16+1)=$D129,_xlfn.DAYS(DATE($D129,12,31),M$16)+1,IF(AND(YEAR(M$16+1)&lt;$D129,$D129&lt;YEAR(N$16)),_xlfn.DAYS(DATE($D129,12,31),DATE($D129,1,1))+1,0)),0))</f>
        <v>0</v>
      </c>
      <c r="O129" s="122" cm="1">
        <f t="array" ref="O129">IF(YEAR(O$16)=$D129, O$46-SUM(_xlfn._xlws.FILTER(O$63:O128,MOD(_xlfn.SEQUENCE(ROWS(O$63:O128)),5)=2)),ROUND(O$46/_xlfn.DAYS(O$16,N$16)*IF(YEAR(N$16+1)=$D129,_xlfn.DAYS(DATE($D129,12,31),N$16)+1,IF(AND(YEAR(N$16+1)&lt;$D129,$D129&lt;YEAR(O$16)),_xlfn.DAYS(DATE($D129,12,31),DATE($D129,1,1))+1,0)),0))</f>
        <v>0</v>
      </c>
      <c r="P129" s="122" cm="1">
        <f t="array" ref="P129">IF(YEAR(P$16)=$D129, P$46-SUM(_xlfn._xlws.FILTER(P$63:P128,MOD(_xlfn.SEQUENCE(ROWS(P$63:P128)),5)=2)),ROUND(P$46/_xlfn.DAYS(P$16,O$16)*IF(YEAR(O$16+1)=$D129,_xlfn.DAYS(DATE($D129,12,31),O$16)+1,IF(AND(YEAR(O$16+1)&lt;$D129,$D129&lt;YEAR(P$16)),_xlfn.DAYS(DATE($D129,12,31),DATE($D129,1,1))+1,0)),0))</f>
        <v>0</v>
      </c>
      <c r="Q129" s="122" cm="1">
        <f t="array" ref="Q129">IF(YEAR(Q$16)=$D129, Q$46-SUM(_xlfn._xlws.FILTER(Q$63:Q128,MOD(_xlfn.SEQUENCE(ROWS(Q$63:Q128)),5)=2)),ROUND(Q$46/_xlfn.DAYS(Q$16,P$16)*IF(YEAR(P$16+1)=$D129,_xlfn.DAYS(DATE($D129,12,31),P$16)+1,IF(AND(YEAR(P$16+1)&lt;$D129,$D129&lt;YEAR(Q$16)),_xlfn.DAYS(DATE($D129,12,31),DATE($D129,1,1))+1,0)),0))</f>
        <v>1731</v>
      </c>
      <c r="R129" s="122" cm="1">
        <f t="array" ref="R129">IF(YEAR(R$16)=$D129, R$46-SUM(_xlfn._xlws.FILTER(R$63:R128,MOD(_xlfn.SEQUENCE(ROWS(R$63:R128)),5)=2)),ROUND(R$46/_xlfn.DAYS(R$16,Q$16)*IF(YEAR(Q$16+1)=$D129,_xlfn.DAYS(DATE($D129,12,31),Q$16)+1,IF(AND(YEAR(Q$16+1)&lt;$D129,$D129&lt;YEAR(R$16)),_xlfn.DAYS(DATE($D129,12,31),DATE($D129,1,1))+1,0)),0))</f>
        <v>702</v>
      </c>
      <c r="S129" s="122" cm="1">
        <f t="array" ref="S129">IF(YEAR(S$16)=$D129, S$46-SUM(_xlfn._xlws.FILTER(S$63:S128,MOD(_xlfn.SEQUENCE(ROWS(S$63:S128)),5)=2)),ROUND(S$46/_xlfn.DAYS(S$16,R$16)*IF(YEAR(R$16+1)=$D129,_xlfn.DAYS(DATE($D129,12,31),R$16)+1,IF(AND(YEAR(R$16+1)&lt;$D129,$D129&lt;YEAR(S$16)),_xlfn.DAYS(DATE($D129,12,31),DATE($D129,1,1))+1,0)),0))</f>
        <v>0</v>
      </c>
      <c r="T129" s="122" cm="1">
        <f t="array" ref="T129">IF(YEAR(T$16)=$D129, T$46-SUM(_xlfn._xlws.FILTER(T$63:T128,MOD(_xlfn.SEQUENCE(ROWS(T$63:T128)),5)=2)),ROUND(T$46/_xlfn.DAYS(T$16,S$16)*IF(YEAR(S$16+1)=$D129,_xlfn.DAYS(DATE($D129,12,31),S$16)+1,IF(AND(YEAR(S$16+1)&lt;$D129,$D129&lt;YEAR(T$16)),_xlfn.DAYS(DATE($D129,12,31),DATE($D129,1,1))+1,0)),0))</f>
        <v>0</v>
      </c>
      <c r="U129" s="122" cm="1">
        <f t="array" ref="U129">IF(YEAR(U$16)=$D129, U$46-SUM(_xlfn._xlws.FILTER(U$63:U128,MOD(_xlfn.SEQUENCE(ROWS(U$63:U128)),5)=2)),ROUND(U$46/_xlfn.DAYS(U$16,T$16)*IF(YEAR(T$16+1)=$D129,_xlfn.DAYS(DATE($D129,12,31),T$16)+1,IF(AND(YEAR(T$16+1)&lt;$D129,$D129&lt;YEAR(U$16)),_xlfn.DAYS(DATE($D129,12,31),DATE($D129,1,1))+1,0)),0))</f>
        <v>0</v>
      </c>
      <c r="V129" s="122" cm="1">
        <f t="array" ref="V129">IF(YEAR(V$16)=$D129, V$46-SUM(_xlfn._xlws.FILTER(V$63:V128,MOD(_xlfn.SEQUENCE(ROWS(V$63:V128)),5)=2)),ROUND(V$46/_xlfn.DAYS(V$16,U$16)*IF(YEAR(U$16+1)=$D129,_xlfn.DAYS(DATE($D129,12,31),U$16)+1,IF(AND(YEAR(U$16+1)&lt;$D129,$D129&lt;YEAR(V$16)),_xlfn.DAYS(DATE($D129,12,31),DATE($D129,1,1))+1,0)),0))</f>
        <v>0</v>
      </c>
      <c r="W129" s="122" cm="1">
        <f t="array" ref="W129">IF(YEAR(W$16)=$D129, W$46-SUM(_xlfn._xlws.FILTER(W$63:W128,MOD(_xlfn.SEQUENCE(ROWS(W$63:W128)),5)=2)),ROUND(W$46/_xlfn.DAYS(W$16,V$16)*IF(YEAR(V$16+1)=$D129,_xlfn.DAYS(DATE($D129,12,31),V$16)+1,IF(AND(YEAR(V$16+1)&lt;$D129,$D129&lt;YEAR(W$16)),_xlfn.DAYS(DATE($D129,12,31),DATE($D129,1,1))+1,0)),0))</f>
        <v>0</v>
      </c>
      <c r="X129" s="122" cm="1">
        <f t="array" ref="X129">IF(YEAR(X$16)=$D129, X$46-SUM(_xlfn._xlws.FILTER(X$63:X128,MOD(_xlfn.SEQUENCE(ROWS(X$63:X128)),5)=2)),ROUND(X$46/_xlfn.DAYS(X$16,W$16)*IF(YEAR(W$16+1)=$D129,_xlfn.DAYS(DATE($D129,12,31),W$16)+1,IF(AND(YEAR(W$16+1)&lt;$D129,$D129&lt;YEAR(X$16)),_xlfn.DAYS(DATE($D129,12,31),DATE($D129,1,1))+1,0)),0))</f>
        <v>0</v>
      </c>
    </row>
    <row r="130" spans="1:24" ht="17" hidden="1" outlineLevel="1" x14ac:dyDescent="0.25">
      <c r="A130" s="5">
        <v>29</v>
      </c>
      <c r="B130" s="129" t="s">
        <v>166</v>
      </c>
      <c r="C130" s="120" t="s">
        <v>167</v>
      </c>
      <c r="D130" s="121">
        <f t="shared" si="41"/>
        <v>2033</v>
      </c>
      <c r="E130" s="123">
        <f>E128-E129</f>
        <v>0</v>
      </c>
      <c r="F130" s="123">
        <f t="shared" ref="F130:X130" si="62">F128-F129</f>
        <v>0</v>
      </c>
      <c r="G130" s="123">
        <f t="shared" si="62"/>
        <v>0</v>
      </c>
      <c r="H130" s="123">
        <f t="shared" si="62"/>
        <v>0</v>
      </c>
      <c r="I130" s="123">
        <f t="shared" si="62"/>
        <v>0</v>
      </c>
      <c r="J130" s="123">
        <f t="shared" si="62"/>
        <v>0</v>
      </c>
      <c r="K130" s="123">
        <f t="shared" si="62"/>
        <v>0</v>
      </c>
      <c r="L130" s="123">
        <f t="shared" si="62"/>
        <v>0</v>
      </c>
      <c r="M130" s="123">
        <f t="shared" si="62"/>
        <v>0</v>
      </c>
      <c r="N130" s="123">
        <f t="shared" si="62"/>
        <v>0</v>
      </c>
      <c r="O130" s="123">
        <f t="shared" si="62"/>
        <v>0</v>
      </c>
      <c r="P130" s="123">
        <f t="shared" si="62"/>
        <v>0</v>
      </c>
      <c r="Q130" s="123">
        <f t="shared" si="62"/>
        <v>9810</v>
      </c>
      <c r="R130" s="123">
        <f t="shared" si="62"/>
        <v>3980</v>
      </c>
      <c r="S130" s="123">
        <f t="shared" si="62"/>
        <v>0</v>
      </c>
      <c r="T130" s="123">
        <f t="shared" si="62"/>
        <v>0</v>
      </c>
      <c r="U130" s="123">
        <f t="shared" si="62"/>
        <v>0</v>
      </c>
      <c r="V130" s="123">
        <f t="shared" si="62"/>
        <v>0</v>
      </c>
      <c r="W130" s="123">
        <f t="shared" si="62"/>
        <v>0</v>
      </c>
      <c r="X130" s="123">
        <f t="shared" si="62"/>
        <v>0</v>
      </c>
    </row>
    <row r="131" spans="1:24" ht="17" hidden="1" outlineLevel="1" x14ac:dyDescent="0.25">
      <c r="A131" s="5">
        <v>31</v>
      </c>
      <c r="B131" s="129" t="s">
        <v>168</v>
      </c>
      <c r="C131" s="120" t="s">
        <v>169</v>
      </c>
      <c r="D131" s="121">
        <f t="shared" si="41"/>
        <v>2033</v>
      </c>
      <c r="E131" s="122" cm="1">
        <f t="array" ref="E131">IF(YEAR(E$16)=$D131, E$59-SUM(_xlfn._xlws.FILTER(E$63:E130,MOD(_xlfn.SEQUENCE(ROWS(E$63:E130)),5)=4)),ROUND(E$59/_xlfn.DAYS(E$16,D$16)*IF(YEAR(D$16+1)=$D131,_xlfn.DAYS(DATE($D131,12,31),D$16)+1,IF(AND(YEAR(D$16+1)&lt;$D131,$D131&lt;YEAR(E$16)),_xlfn.DAYS(DATE($D131,12,31),DATE($D131,1,1))+1,0)),0))</f>
        <v>0</v>
      </c>
      <c r="F131" s="122" cm="1">
        <f t="array" ref="F131">IF(YEAR(F$16)=$D131, F$59-SUM(_xlfn._xlws.FILTER(F$63:F130,MOD(_xlfn.SEQUENCE(ROWS(F$63:F130)),5)=4)),ROUND(F$59/_xlfn.DAYS(F$16,E$16)*IF(YEAR(E$16+1)=$D131,_xlfn.DAYS(DATE($D131,12,31),E$16)+1,IF(AND(YEAR(E$16+1)&lt;$D131,$D131&lt;YEAR(F$16)),_xlfn.DAYS(DATE($D131,12,31),DATE($D131,1,1))+1,0)),0))</f>
        <v>0</v>
      </c>
      <c r="G131" s="122" cm="1">
        <f t="array" ref="G131">IF(YEAR(G$16)=$D131, G$59-SUM(_xlfn._xlws.FILTER(G$63:G130,MOD(_xlfn.SEQUENCE(ROWS(G$63:G130)),5)=4)),ROUND(G$59/_xlfn.DAYS(G$16,F$16)*IF(YEAR(F$16+1)=$D131,_xlfn.DAYS(DATE($D131,12,31),F$16)+1,IF(AND(YEAR(F$16+1)&lt;$D131,$D131&lt;YEAR(G$16)),_xlfn.DAYS(DATE($D131,12,31),DATE($D131,1,1))+1,0)),0))</f>
        <v>0</v>
      </c>
      <c r="H131" s="122" cm="1">
        <f t="array" ref="H131">IF(YEAR(H$16)=$D131, H$59-SUM(_xlfn._xlws.FILTER(H$63:H130,MOD(_xlfn.SEQUENCE(ROWS(H$63:H130)),5)=4)),ROUND(H$59/_xlfn.DAYS(H$16,G$16)*IF(YEAR(G$16+1)=$D131,_xlfn.DAYS(DATE($D131,12,31),G$16)+1,IF(AND(YEAR(G$16+1)&lt;$D131,$D131&lt;YEAR(H$16)),_xlfn.DAYS(DATE($D131,12,31),DATE($D131,1,1))+1,0)),0))</f>
        <v>0</v>
      </c>
      <c r="I131" s="122" cm="1">
        <f t="array" ref="I131">IF(YEAR(I$16)=$D131, I$59-SUM(_xlfn._xlws.FILTER(I$63:I130,MOD(_xlfn.SEQUENCE(ROWS(I$63:I130)),5)=4)),ROUND(I$59/_xlfn.DAYS(I$16,H$16)*IF(YEAR(H$16+1)=$D131,_xlfn.DAYS(DATE($D131,12,31),H$16)+1,IF(AND(YEAR(H$16+1)&lt;$D131,$D131&lt;YEAR(I$16)),_xlfn.DAYS(DATE($D131,12,31),DATE($D131,1,1))+1,0)),0))</f>
        <v>0</v>
      </c>
      <c r="J131" s="122" cm="1">
        <f t="array" ref="J131">IF(YEAR(J$16)=$D131, J$59-SUM(_xlfn._xlws.FILTER(J$63:J130,MOD(_xlfn.SEQUENCE(ROWS(J$63:J130)),5)=4)),ROUND(J$59/_xlfn.DAYS(J$16,I$16)*IF(YEAR(I$16+1)=$D131,_xlfn.DAYS(DATE($D131,12,31),I$16)+1,IF(AND(YEAR(I$16+1)&lt;$D131,$D131&lt;YEAR(J$16)),_xlfn.DAYS(DATE($D131,12,31),DATE($D131,1,1))+1,0)),0))</f>
        <v>0</v>
      </c>
      <c r="K131" s="122" cm="1">
        <f t="array" ref="K131">IF(YEAR(K$16)=$D131, K$59-SUM(_xlfn._xlws.FILTER(K$63:K130,MOD(_xlfn.SEQUENCE(ROWS(K$63:K130)),5)=4)),ROUND(K$59/_xlfn.DAYS(K$16,J$16)*IF(YEAR(J$16+1)=$D131,_xlfn.DAYS(DATE($D131,12,31),J$16)+1,IF(AND(YEAR(J$16+1)&lt;$D131,$D131&lt;YEAR(K$16)),_xlfn.DAYS(DATE($D131,12,31),DATE($D131,1,1))+1,0)),0))</f>
        <v>0</v>
      </c>
      <c r="L131" s="122" cm="1">
        <f t="array" ref="L131">IF(YEAR(L$16)=$D131, L$59-SUM(_xlfn._xlws.FILTER(L$63:L130,MOD(_xlfn.SEQUENCE(ROWS(L$63:L130)),5)=4)),ROUND(L$59/_xlfn.DAYS(L$16,K$16)*IF(YEAR(K$16+1)=$D131,_xlfn.DAYS(DATE($D131,12,31),K$16)+1,IF(AND(YEAR(K$16+1)&lt;$D131,$D131&lt;YEAR(L$16)),_xlfn.DAYS(DATE($D131,12,31),DATE($D131,1,1))+1,0)),0))</f>
        <v>0</v>
      </c>
      <c r="M131" s="122" cm="1">
        <f t="array" ref="M131">IF(YEAR(M$16)=$D131, M$59-SUM(_xlfn._xlws.FILTER(M$63:M130,MOD(_xlfn.SEQUENCE(ROWS(M$63:M130)),5)=4)),ROUND(M$59/_xlfn.DAYS(M$16,L$16)*IF(YEAR(L$16+1)=$D131,_xlfn.DAYS(DATE($D131,12,31),L$16)+1,IF(AND(YEAR(L$16+1)&lt;$D131,$D131&lt;YEAR(M$16)),_xlfn.DAYS(DATE($D131,12,31),DATE($D131,1,1))+1,0)),0))</f>
        <v>0</v>
      </c>
      <c r="N131" s="122" cm="1">
        <f t="array" ref="N131">IF(YEAR(N$16)=$D131, N$59-SUM(_xlfn._xlws.FILTER(N$63:N130,MOD(_xlfn.SEQUENCE(ROWS(N$63:N130)),5)=4)),ROUND(N$59/_xlfn.DAYS(N$16,M$16)*IF(YEAR(M$16+1)=$D131,_xlfn.DAYS(DATE($D131,12,31),M$16)+1,IF(AND(YEAR(M$16+1)&lt;$D131,$D131&lt;YEAR(N$16)),_xlfn.DAYS(DATE($D131,12,31),DATE($D131,1,1))+1,0)),0))</f>
        <v>0</v>
      </c>
      <c r="O131" s="122" cm="1">
        <f t="array" ref="O131">IF(YEAR(O$16)=$D131, O$59-SUM(_xlfn._xlws.FILTER(O$63:O130,MOD(_xlfn.SEQUENCE(ROWS(O$63:O130)),5)=4)),ROUND(O$59/_xlfn.DAYS(O$16,N$16)*IF(YEAR(N$16+1)=$D131,_xlfn.DAYS(DATE($D131,12,31),N$16)+1,IF(AND(YEAR(N$16+1)&lt;$D131,$D131&lt;YEAR(O$16)),_xlfn.DAYS(DATE($D131,12,31),DATE($D131,1,1))+1,0)),0))</f>
        <v>0</v>
      </c>
      <c r="P131" s="122" cm="1">
        <f t="array" ref="P131">IF(YEAR(P$16)=$D131, P$59-SUM(_xlfn._xlws.FILTER(P$63:P130,MOD(_xlfn.SEQUENCE(ROWS(P$63:P130)),5)=4)),ROUND(P$59/_xlfn.DAYS(P$16,O$16)*IF(YEAR(O$16+1)=$D131,_xlfn.DAYS(DATE($D131,12,31),O$16)+1,IF(AND(YEAR(O$16+1)&lt;$D131,$D131&lt;YEAR(P$16)),_xlfn.DAYS(DATE($D131,12,31),DATE($D131,1,1))+1,0)),0))</f>
        <v>0</v>
      </c>
      <c r="Q131" s="122" cm="1">
        <f t="array" ref="Q131">IF(YEAR(Q$16)=$D131, Q$59-SUM(_xlfn._xlws.FILTER(Q$63:Q130,MOD(_xlfn.SEQUENCE(ROWS(Q$63:Q130)),5)=4)),ROUND(Q$59/_xlfn.DAYS(Q$16,P$16)*IF(YEAR(P$16+1)=$D131,_xlfn.DAYS(DATE($D131,12,31),P$16)+1,IF(AND(YEAR(P$16+1)&lt;$D131,$D131&lt;YEAR(Q$16)),_xlfn.DAYS(DATE($D131,12,31),DATE($D131,1,1))+1,0)),0))</f>
        <v>11541</v>
      </c>
      <c r="R131" s="122" cm="1">
        <f t="array" ref="R131">IF(YEAR(R$16)=$D131, R$59-SUM(_xlfn._xlws.FILTER(R$63:R130,MOD(_xlfn.SEQUENCE(ROWS(R$63:R130)),5)=4)),ROUND(R$59/_xlfn.DAYS(R$16,Q$16)*IF(YEAR(Q$16+1)=$D131,_xlfn.DAYS(DATE($D131,12,31),Q$16)+1,IF(AND(YEAR(Q$16+1)&lt;$D131,$D131&lt;YEAR(R$16)),_xlfn.DAYS(DATE($D131,12,31),DATE($D131,1,1))+1,0)),0))</f>
        <v>4682</v>
      </c>
      <c r="S131" s="122" cm="1">
        <f t="array" ref="S131">IF(YEAR(S$16)=$D131, S$59-SUM(_xlfn._xlws.FILTER(S$63:S130,MOD(_xlfn.SEQUENCE(ROWS(S$63:S130)),5)=4)),ROUND(S$59/_xlfn.DAYS(S$16,R$16)*IF(YEAR(R$16+1)=$D131,_xlfn.DAYS(DATE($D131,12,31),R$16)+1,IF(AND(YEAR(R$16+1)&lt;$D131,$D131&lt;YEAR(S$16)),_xlfn.DAYS(DATE($D131,12,31),DATE($D131,1,1))+1,0)),0))</f>
        <v>0</v>
      </c>
      <c r="T131" s="122" cm="1">
        <f t="array" ref="T131">IF(YEAR(T$16)=$D131, T$59-SUM(_xlfn._xlws.FILTER(T$63:T130,MOD(_xlfn.SEQUENCE(ROWS(T$63:T130)),5)=4)),ROUND(T$59/_xlfn.DAYS(T$16,S$16)*IF(YEAR(S$16+1)=$D131,_xlfn.DAYS(DATE($D131,12,31),S$16)+1,IF(AND(YEAR(S$16+1)&lt;$D131,$D131&lt;YEAR(T$16)),_xlfn.DAYS(DATE($D131,12,31),DATE($D131,1,1))+1,0)),0))</f>
        <v>0</v>
      </c>
      <c r="U131" s="122" cm="1">
        <f t="array" ref="U131">IF(YEAR(U$16)=$D131, U$59-SUM(_xlfn._xlws.FILTER(U$63:U130,MOD(_xlfn.SEQUENCE(ROWS(U$63:U130)),5)=4)),ROUND(U$59/_xlfn.DAYS(U$16,T$16)*IF(YEAR(T$16+1)=$D131,_xlfn.DAYS(DATE($D131,12,31),T$16)+1,IF(AND(YEAR(T$16+1)&lt;$D131,$D131&lt;YEAR(U$16)),_xlfn.DAYS(DATE($D131,12,31),DATE($D131,1,1))+1,0)),0))</f>
        <v>0</v>
      </c>
      <c r="V131" s="122" cm="1">
        <f t="array" ref="V131">IF(YEAR(V$16)=$D131, V$59-SUM(_xlfn._xlws.FILTER(V$63:V130,MOD(_xlfn.SEQUENCE(ROWS(V$63:V130)),5)=4)),ROUND(V$59/_xlfn.DAYS(V$16,U$16)*IF(YEAR(U$16+1)=$D131,_xlfn.DAYS(DATE($D131,12,31),U$16)+1,IF(AND(YEAR(U$16+1)&lt;$D131,$D131&lt;YEAR(V$16)),_xlfn.DAYS(DATE($D131,12,31),DATE($D131,1,1))+1,0)),0))</f>
        <v>0</v>
      </c>
      <c r="W131" s="122" cm="1">
        <f t="array" ref="W131">IF(YEAR(W$16)=$D131, W$59-SUM(_xlfn._xlws.FILTER(W$63:W130,MOD(_xlfn.SEQUENCE(ROWS(W$63:W130)),5)=4)),ROUND(W$59/_xlfn.DAYS(W$16,V$16)*IF(YEAR(V$16+1)=$D131,_xlfn.DAYS(DATE($D131,12,31),V$16)+1,IF(AND(YEAR(V$16+1)&lt;$D131,$D131&lt;YEAR(W$16)),_xlfn.DAYS(DATE($D131,12,31),DATE($D131,1,1))+1,0)),0))</f>
        <v>0</v>
      </c>
      <c r="X131" s="122" cm="1">
        <f t="array" ref="X131">IF(YEAR(X$16)=$D131, X$59-SUM(_xlfn._xlws.FILTER(X$63:X130,MOD(_xlfn.SEQUENCE(ROWS(X$63:X130)),5)=4)),ROUND(X$59/_xlfn.DAYS(X$16,W$16)*IF(YEAR(W$16+1)=$D131,_xlfn.DAYS(DATE($D131,12,31),W$16)+1,IF(AND(YEAR(W$16+1)&lt;$D131,$D131&lt;YEAR(X$16)),_xlfn.DAYS(DATE($D131,12,31),DATE($D131,1,1))+1,0)),0))</f>
        <v>0</v>
      </c>
    </row>
    <row r="132" spans="1:24" ht="17" hidden="1" outlineLevel="1" x14ac:dyDescent="0.25">
      <c r="A132" s="5">
        <v>33</v>
      </c>
      <c r="B132" s="129" t="s">
        <v>170</v>
      </c>
      <c r="C132" s="124" t="s">
        <v>171</v>
      </c>
      <c r="D132" s="125">
        <f t="shared" si="41"/>
        <v>2033</v>
      </c>
      <c r="E132" s="126">
        <f>E128-E131</f>
        <v>0</v>
      </c>
      <c r="F132" s="126">
        <f t="shared" ref="F132:X132" si="63">F128-F131</f>
        <v>0</v>
      </c>
      <c r="G132" s="126">
        <f t="shared" si="63"/>
        <v>0</v>
      </c>
      <c r="H132" s="126">
        <f t="shared" si="63"/>
        <v>0</v>
      </c>
      <c r="I132" s="126">
        <f t="shared" si="63"/>
        <v>0</v>
      </c>
      <c r="J132" s="126">
        <f t="shared" si="63"/>
        <v>0</v>
      </c>
      <c r="K132" s="126">
        <f t="shared" si="63"/>
        <v>0</v>
      </c>
      <c r="L132" s="126">
        <f t="shared" si="63"/>
        <v>0</v>
      </c>
      <c r="M132" s="126">
        <f t="shared" si="63"/>
        <v>0</v>
      </c>
      <c r="N132" s="126">
        <f t="shared" si="63"/>
        <v>0</v>
      </c>
      <c r="O132" s="126">
        <f t="shared" si="63"/>
        <v>0</v>
      </c>
      <c r="P132" s="126">
        <f t="shared" si="63"/>
        <v>0</v>
      </c>
      <c r="Q132" s="126">
        <f t="shared" si="63"/>
        <v>0</v>
      </c>
      <c r="R132" s="126">
        <f t="shared" si="63"/>
        <v>0</v>
      </c>
      <c r="S132" s="126">
        <f t="shared" si="63"/>
        <v>0</v>
      </c>
      <c r="T132" s="126">
        <f t="shared" si="63"/>
        <v>0</v>
      </c>
      <c r="U132" s="126">
        <f t="shared" si="63"/>
        <v>0</v>
      </c>
      <c r="V132" s="126">
        <f t="shared" si="63"/>
        <v>0</v>
      </c>
      <c r="W132" s="126">
        <f t="shared" si="63"/>
        <v>0</v>
      </c>
      <c r="X132" s="126">
        <f t="shared" si="63"/>
        <v>0</v>
      </c>
    </row>
    <row r="133" spans="1:24" ht="17" hidden="1" outlineLevel="1" x14ac:dyDescent="0.25">
      <c r="A133" s="5">
        <v>27</v>
      </c>
      <c r="B133" s="37" t="s">
        <v>162</v>
      </c>
      <c r="C133" s="114" t="s">
        <v>163</v>
      </c>
      <c r="D133" s="115">
        <f t="shared" si="41"/>
        <v>2034</v>
      </c>
      <c r="E133" s="116" cm="1">
        <f t="array" ref="E133">IF(YEAR(E$16)=$D133, E$44-SUM(_xlfn._xlws.FILTER(E$63:E132,MOD(_xlfn.SEQUENCE(ROWS(E$63:E132)),5)=1)),ROUND(E$44/_xlfn.DAYS(E$16,D$16)*IF(YEAR(D$16+1)=$D133,_xlfn.DAYS(DATE($D133,12,31),D$16)+1,IF(AND(YEAR(D$16+1)&lt;$D133,$D133&lt;YEAR(E$16)),_xlfn.DAYS(DATE($D133,12,31),DATE($D133,1,1))+1,0)),0))</f>
        <v>0</v>
      </c>
      <c r="F133" s="116" cm="1">
        <f t="array" ref="F133">IF(YEAR(F$16)=$D133, F$44-SUM(_xlfn._xlws.FILTER(F$63:F132,MOD(_xlfn.SEQUENCE(ROWS(F$63:F132)),5)=1)),ROUND(F$44/_xlfn.DAYS(F$16,E$16)*IF(YEAR(E$16+1)=$D133,_xlfn.DAYS(DATE($D133,12,31),E$16)+1,IF(AND(YEAR(E$16+1)&lt;$D133,$D133&lt;YEAR(F$16)),_xlfn.DAYS(DATE($D133,12,31),DATE($D133,1,1))+1,0)),0))</f>
        <v>0</v>
      </c>
      <c r="G133" s="116" cm="1">
        <f t="array" ref="G133">IF(YEAR(G$16)=$D133, G$44-SUM(_xlfn._xlws.FILTER(G$63:G132,MOD(_xlfn.SEQUENCE(ROWS(G$63:G132)),5)=1)),ROUND(G$44/_xlfn.DAYS(G$16,F$16)*IF(YEAR(F$16+1)=$D133,_xlfn.DAYS(DATE($D133,12,31),F$16)+1,IF(AND(YEAR(F$16+1)&lt;$D133,$D133&lt;YEAR(G$16)),_xlfn.DAYS(DATE($D133,12,31),DATE($D133,1,1))+1,0)),0))</f>
        <v>0</v>
      </c>
      <c r="H133" s="116" cm="1">
        <f t="array" ref="H133">IF(YEAR(H$16)=$D133, H$44-SUM(_xlfn._xlws.FILTER(H$63:H132,MOD(_xlfn.SEQUENCE(ROWS(H$63:H132)),5)=1)),ROUND(H$44/_xlfn.DAYS(H$16,G$16)*IF(YEAR(G$16+1)=$D133,_xlfn.DAYS(DATE($D133,12,31),G$16)+1,IF(AND(YEAR(G$16+1)&lt;$D133,$D133&lt;YEAR(H$16)),_xlfn.DAYS(DATE($D133,12,31),DATE($D133,1,1))+1,0)),0))</f>
        <v>0</v>
      </c>
      <c r="I133" s="116" cm="1">
        <f t="array" ref="I133">IF(YEAR(I$16)=$D133, I$44-SUM(_xlfn._xlws.FILTER(I$63:I132,MOD(_xlfn.SEQUENCE(ROWS(I$63:I132)),5)=1)),ROUND(I$44/_xlfn.DAYS(I$16,H$16)*IF(YEAR(H$16+1)=$D133,_xlfn.DAYS(DATE($D133,12,31),H$16)+1,IF(AND(YEAR(H$16+1)&lt;$D133,$D133&lt;YEAR(I$16)),_xlfn.DAYS(DATE($D133,12,31),DATE($D133,1,1))+1,0)),0))</f>
        <v>0</v>
      </c>
      <c r="J133" s="116" cm="1">
        <f t="array" ref="J133">IF(YEAR(J$16)=$D133, J$44-SUM(_xlfn._xlws.FILTER(J$63:J132,MOD(_xlfn.SEQUENCE(ROWS(J$63:J132)),5)=1)),ROUND(J$44/_xlfn.DAYS(J$16,I$16)*IF(YEAR(I$16+1)=$D133,_xlfn.DAYS(DATE($D133,12,31),I$16)+1,IF(AND(YEAR(I$16+1)&lt;$D133,$D133&lt;YEAR(J$16)),_xlfn.DAYS(DATE($D133,12,31),DATE($D133,1,1))+1,0)),0))</f>
        <v>0</v>
      </c>
      <c r="K133" s="116" cm="1">
        <f t="array" ref="K133">IF(YEAR(K$16)=$D133, K$44-SUM(_xlfn._xlws.FILTER(K$63:K132,MOD(_xlfn.SEQUENCE(ROWS(K$63:K132)),5)=1)),ROUND(K$44/_xlfn.DAYS(K$16,J$16)*IF(YEAR(J$16+1)=$D133,_xlfn.DAYS(DATE($D133,12,31),J$16)+1,IF(AND(YEAR(J$16+1)&lt;$D133,$D133&lt;YEAR(K$16)),_xlfn.DAYS(DATE($D133,12,31),DATE($D133,1,1))+1,0)),0))</f>
        <v>0</v>
      </c>
      <c r="L133" s="116" cm="1">
        <f t="array" ref="L133">IF(YEAR(L$16)=$D133, L$44-SUM(_xlfn._xlws.FILTER(L$63:L132,MOD(_xlfn.SEQUENCE(ROWS(L$63:L132)),5)=1)),ROUND(L$44/_xlfn.DAYS(L$16,K$16)*IF(YEAR(K$16+1)=$D133,_xlfn.DAYS(DATE($D133,12,31),K$16)+1,IF(AND(YEAR(K$16+1)&lt;$D133,$D133&lt;YEAR(L$16)),_xlfn.DAYS(DATE($D133,12,31),DATE($D133,1,1))+1,0)),0))</f>
        <v>0</v>
      </c>
      <c r="M133" s="116" cm="1">
        <f t="array" ref="M133">IF(YEAR(M$16)=$D133, M$44-SUM(_xlfn._xlws.FILTER(M$63:M132,MOD(_xlfn.SEQUENCE(ROWS(M$63:M132)),5)=1)),ROUND(M$44/_xlfn.DAYS(M$16,L$16)*IF(YEAR(L$16+1)=$D133,_xlfn.DAYS(DATE($D133,12,31),L$16)+1,IF(AND(YEAR(L$16+1)&lt;$D133,$D133&lt;YEAR(M$16)),_xlfn.DAYS(DATE($D133,12,31),DATE($D133,1,1))+1,0)),0))</f>
        <v>0</v>
      </c>
      <c r="N133" s="116" cm="1">
        <f t="array" ref="N133">IF(YEAR(N$16)=$D133, N$44-SUM(_xlfn._xlws.FILTER(N$63:N132,MOD(_xlfn.SEQUENCE(ROWS(N$63:N132)),5)=1)),ROUND(N$44/_xlfn.DAYS(N$16,M$16)*IF(YEAR(M$16+1)=$D133,_xlfn.DAYS(DATE($D133,12,31),M$16)+1,IF(AND(YEAR(M$16+1)&lt;$D133,$D133&lt;YEAR(N$16)),_xlfn.DAYS(DATE($D133,12,31),DATE($D133,1,1))+1,0)),0))</f>
        <v>0</v>
      </c>
      <c r="O133" s="116" cm="1">
        <f t="array" ref="O133">IF(YEAR(O$16)=$D133, O$44-SUM(_xlfn._xlws.FILTER(O$63:O132,MOD(_xlfn.SEQUENCE(ROWS(O$63:O132)),5)=1)),ROUND(O$44/_xlfn.DAYS(O$16,N$16)*IF(YEAR(N$16+1)=$D133,_xlfn.DAYS(DATE($D133,12,31),N$16)+1,IF(AND(YEAR(N$16+1)&lt;$D133,$D133&lt;YEAR(O$16)),_xlfn.DAYS(DATE($D133,12,31),DATE($D133,1,1))+1,0)),0))</f>
        <v>0</v>
      </c>
      <c r="P133" s="116" cm="1">
        <f t="array" ref="P133">IF(YEAR(P$16)=$D133, P$44-SUM(_xlfn._xlws.FILTER(P$63:P132,MOD(_xlfn.SEQUENCE(ROWS(P$63:P132)),5)=1)),ROUND(P$44/_xlfn.DAYS(P$16,O$16)*IF(YEAR(O$16+1)=$D133,_xlfn.DAYS(DATE($D133,12,31),O$16)+1,IF(AND(YEAR(O$16+1)&lt;$D133,$D133&lt;YEAR(P$16)),_xlfn.DAYS(DATE($D133,12,31),DATE($D133,1,1))+1,0)),0))</f>
        <v>0</v>
      </c>
      <c r="Q133" s="116" cm="1">
        <f t="array" ref="Q133">IF(YEAR(Q$16)=$D133, Q$44-SUM(_xlfn._xlws.FILTER(Q$63:Q132,MOD(_xlfn.SEQUENCE(ROWS(Q$63:Q132)),5)=1)),ROUND(Q$44/_xlfn.DAYS(Q$16,P$16)*IF(YEAR(P$16+1)=$D133,_xlfn.DAYS(DATE($D133,12,31),P$16)+1,IF(AND(YEAR(P$16+1)&lt;$D133,$D133&lt;YEAR(Q$16)),_xlfn.DAYS(DATE($D133,12,31),DATE($D133,1,1))+1,0)),0))</f>
        <v>0</v>
      </c>
      <c r="R133" s="116" cm="1">
        <f t="array" ref="R133">IF(YEAR(R$16)=$D133, R$44-SUM(_xlfn._xlws.FILTER(R$63:R132,MOD(_xlfn.SEQUENCE(ROWS(R$63:R132)),5)=1)),ROUND(R$44/_xlfn.DAYS(R$16,Q$16)*IF(YEAR(Q$16+1)=$D133,_xlfn.DAYS(DATE($D133,12,31),Q$16)+1,IF(AND(YEAR(Q$16+1)&lt;$D133,$D133&lt;YEAR(R$16)),_xlfn.DAYS(DATE($D133,12,31),DATE($D133,1,1))+1,0)),0))</f>
        <v>11141</v>
      </c>
      <c r="S133" s="116" cm="1">
        <f t="array" ref="S133">IF(YEAR(S$16)=$D133, S$44-SUM(_xlfn._xlws.FILTER(S$63:S132,MOD(_xlfn.SEQUENCE(ROWS(S$63:S132)),5)=1)),ROUND(S$44/_xlfn.DAYS(S$16,R$16)*IF(YEAR(R$16+1)=$D133,_xlfn.DAYS(DATE($D133,12,31),R$16)+1,IF(AND(YEAR(R$16+1)&lt;$D133,$D133&lt;YEAR(S$16)),_xlfn.DAYS(DATE($D133,12,31),DATE($D133,1,1))+1,0)),0))</f>
        <v>4503</v>
      </c>
      <c r="T133" s="116" cm="1">
        <f t="array" ref="T133">IF(YEAR(T$16)=$D133, T$44-SUM(_xlfn._xlws.FILTER(T$63:T132,MOD(_xlfn.SEQUENCE(ROWS(T$63:T132)),5)=1)),ROUND(T$44/_xlfn.DAYS(T$16,S$16)*IF(YEAR(S$16+1)=$D133,_xlfn.DAYS(DATE($D133,12,31),S$16)+1,IF(AND(YEAR(S$16+1)&lt;$D133,$D133&lt;YEAR(T$16)),_xlfn.DAYS(DATE($D133,12,31),DATE($D133,1,1))+1,0)),0))</f>
        <v>0</v>
      </c>
      <c r="U133" s="116" cm="1">
        <f t="array" ref="U133">IF(YEAR(U$16)=$D133, U$44-SUM(_xlfn._xlws.FILTER(U$63:U132,MOD(_xlfn.SEQUENCE(ROWS(U$63:U132)),5)=1)),ROUND(U$44/_xlfn.DAYS(U$16,T$16)*IF(YEAR(T$16+1)=$D133,_xlfn.DAYS(DATE($D133,12,31),T$16)+1,IF(AND(YEAR(T$16+1)&lt;$D133,$D133&lt;YEAR(U$16)),_xlfn.DAYS(DATE($D133,12,31),DATE($D133,1,1))+1,0)),0))</f>
        <v>0</v>
      </c>
      <c r="V133" s="116" cm="1">
        <f t="array" ref="V133">IF(YEAR(V$16)=$D133, V$44-SUM(_xlfn._xlws.FILTER(V$63:V132,MOD(_xlfn.SEQUENCE(ROWS(V$63:V132)),5)=1)),ROUND(V$44/_xlfn.DAYS(V$16,U$16)*IF(YEAR(U$16+1)=$D133,_xlfn.DAYS(DATE($D133,12,31),U$16)+1,IF(AND(YEAR(U$16+1)&lt;$D133,$D133&lt;YEAR(V$16)),_xlfn.DAYS(DATE($D133,12,31),DATE($D133,1,1))+1,0)),0))</f>
        <v>0</v>
      </c>
      <c r="W133" s="116" cm="1">
        <f t="array" ref="W133">IF(YEAR(W$16)=$D133, W$44-SUM(_xlfn._xlws.FILTER(W$63:W132,MOD(_xlfn.SEQUENCE(ROWS(W$63:W132)),5)=1)),ROUND(W$44/_xlfn.DAYS(W$16,V$16)*IF(YEAR(V$16+1)=$D133,_xlfn.DAYS(DATE($D133,12,31),V$16)+1,IF(AND(YEAR(V$16+1)&lt;$D133,$D133&lt;YEAR(W$16)),_xlfn.DAYS(DATE($D133,12,31),DATE($D133,1,1))+1,0)),0))</f>
        <v>0</v>
      </c>
      <c r="X133" s="116" cm="1">
        <f t="array" ref="X133">IF(YEAR(X$16)=$D133, X$44-SUM(_xlfn._xlws.FILTER(X$63:X132,MOD(_xlfn.SEQUENCE(ROWS(X$63:X132)),5)=1)),ROUND(X$44/_xlfn.DAYS(X$16,W$16)*IF(YEAR(W$16+1)=$D133,_xlfn.DAYS(DATE($D133,12,31),W$16)+1,IF(AND(YEAR(W$16+1)&lt;$D133,$D133&lt;YEAR(X$16)),_xlfn.DAYS(DATE($D133,12,31),DATE($D133,1,1))+1,0)),0))</f>
        <v>0</v>
      </c>
    </row>
    <row r="134" spans="1:24" ht="17" hidden="1" outlineLevel="1" x14ac:dyDescent="0.25">
      <c r="A134" s="5">
        <v>28</v>
      </c>
      <c r="B134" s="129" t="s">
        <v>164</v>
      </c>
      <c r="C134" s="114" t="s">
        <v>165</v>
      </c>
      <c r="D134" s="115">
        <f t="shared" si="41"/>
        <v>2034</v>
      </c>
      <c r="E134" s="116" cm="1">
        <f t="array" ref="E134">IF(YEAR(E$16)=$D134, E$46-SUM(_xlfn._xlws.FILTER(E$63:E133,MOD(_xlfn.SEQUENCE(ROWS(E$63:E133)),5)=2)),ROUND(E$46/_xlfn.DAYS(E$16,D$16)*IF(YEAR(D$16+1)=$D134,_xlfn.DAYS(DATE($D134,12,31),D$16)+1,IF(AND(YEAR(D$16+1)&lt;$D134,$D134&lt;YEAR(E$16)),_xlfn.DAYS(DATE($D134,12,31),DATE($D134,1,1))+1,0)),0))</f>
        <v>0</v>
      </c>
      <c r="F134" s="116" cm="1">
        <f t="array" ref="F134">IF(YEAR(F$16)=$D134, F$46-SUM(_xlfn._xlws.FILTER(F$63:F133,MOD(_xlfn.SEQUENCE(ROWS(F$63:F133)),5)=2)),ROUND(F$46/_xlfn.DAYS(F$16,E$16)*IF(YEAR(E$16+1)=$D134,_xlfn.DAYS(DATE($D134,12,31),E$16)+1,IF(AND(YEAR(E$16+1)&lt;$D134,$D134&lt;YEAR(F$16)),_xlfn.DAYS(DATE($D134,12,31),DATE($D134,1,1))+1,0)),0))</f>
        <v>0</v>
      </c>
      <c r="G134" s="116" cm="1">
        <f t="array" ref="G134">IF(YEAR(G$16)=$D134, G$46-SUM(_xlfn._xlws.FILTER(G$63:G133,MOD(_xlfn.SEQUENCE(ROWS(G$63:G133)),5)=2)),ROUND(G$46/_xlfn.DAYS(G$16,F$16)*IF(YEAR(F$16+1)=$D134,_xlfn.DAYS(DATE($D134,12,31),F$16)+1,IF(AND(YEAR(F$16+1)&lt;$D134,$D134&lt;YEAR(G$16)),_xlfn.DAYS(DATE($D134,12,31),DATE($D134,1,1))+1,0)),0))</f>
        <v>0</v>
      </c>
      <c r="H134" s="116" cm="1">
        <f t="array" ref="H134">IF(YEAR(H$16)=$D134, H$46-SUM(_xlfn._xlws.FILTER(H$63:H133,MOD(_xlfn.SEQUENCE(ROWS(H$63:H133)),5)=2)),ROUND(H$46/_xlfn.DAYS(H$16,G$16)*IF(YEAR(G$16+1)=$D134,_xlfn.DAYS(DATE($D134,12,31),G$16)+1,IF(AND(YEAR(G$16+1)&lt;$D134,$D134&lt;YEAR(H$16)),_xlfn.DAYS(DATE($D134,12,31),DATE($D134,1,1))+1,0)),0))</f>
        <v>0</v>
      </c>
      <c r="I134" s="116" cm="1">
        <f t="array" ref="I134">IF(YEAR(I$16)=$D134, I$46-SUM(_xlfn._xlws.FILTER(I$63:I133,MOD(_xlfn.SEQUENCE(ROWS(I$63:I133)),5)=2)),ROUND(I$46/_xlfn.DAYS(I$16,H$16)*IF(YEAR(H$16+1)=$D134,_xlfn.DAYS(DATE($D134,12,31),H$16)+1,IF(AND(YEAR(H$16+1)&lt;$D134,$D134&lt;YEAR(I$16)),_xlfn.DAYS(DATE($D134,12,31),DATE($D134,1,1))+1,0)),0))</f>
        <v>0</v>
      </c>
      <c r="J134" s="116" cm="1">
        <f t="array" ref="J134">IF(YEAR(J$16)=$D134, J$46-SUM(_xlfn._xlws.FILTER(J$63:J133,MOD(_xlfn.SEQUENCE(ROWS(J$63:J133)),5)=2)),ROUND(J$46/_xlfn.DAYS(J$16,I$16)*IF(YEAR(I$16+1)=$D134,_xlfn.DAYS(DATE($D134,12,31),I$16)+1,IF(AND(YEAR(I$16+1)&lt;$D134,$D134&lt;YEAR(J$16)),_xlfn.DAYS(DATE($D134,12,31),DATE($D134,1,1))+1,0)),0))</f>
        <v>0</v>
      </c>
      <c r="K134" s="116" cm="1">
        <f t="array" ref="K134">IF(YEAR(K$16)=$D134, K$46-SUM(_xlfn._xlws.FILTER(K$63:K133,MOD(_xlfn.SEQUENCE(ROWS(K$63:K133)),5)=2)),ROUND(K$46/_xlfn.DAYS(K$16,J$16)*IF(YEAR(J$16+1)=$D134,_xlfn.DAYS(DATE($D134,12,31),J$16)+1,IF(AND(YEAR(J$16+1)&lt;$D134,$D134&lt;YEAR(K$16)),_xlfn.DAYS(DATE($D134,12,31),DATE($D134,1,1))+1,0)),0))</f>
        <v>0</v>
      </c>
      <c r="L134" s="116" cm="1">
        <f t="array" ref="L134">IF(YEAR(L$16)=$D134, L$46-SUM(_xlfn._xlws.FILTER(L$63:L133,MOD(_xlfn.SEQUENCE(ROWS(L$63:L133)),5)=2)),ROUND(L$46/_xlfn.DAYS(L$16,K$16)*IF(YEAR(K$16+1)=$D134,_xlfn.DAYS(DATE($D134,12,31),K$16)+1,IF(AND(YEAR(K$16+1)&lt;$D134,$D134&lt;YEAR(L$16)),_xlfn.DAYS(DATE($D134,12,31),DATE($D134,1,1))+1,0)),0))</f>
        <v>0</v>
      </c>
      <c r="M134" s="116" cm="1">
        <f t="array" ref="M134">IF(YEAR(M$16)=$D134, M$46-SUM(_xlfn._xlws.FILTER(M$63:M133,MOD(_xlfn.SEQUENCE(ROWS(M$63:M133)),5)=2)),ROUND(M$46/_xlfn.DAYS(M$16,L$16)*IF(YEAR(L$16+1)=$D134,_xlfn.DAYS(DATE($D134,12,31),L$16)+1,IF(AND(YEAR(L$16+1)&lt;$D134,$D134&lt;YEAR(M$16)),_xlfn.DAYS(DATE($D134,12,31),DATE($D134,1,1))+1,0)),0))</f>
        <v>0</v>
      </c>
      <c r="N134" s="116" cm="1">
        <f t="array" ref="N134">IF(YEAR(N$16)=$D134, N$46-SUM(_xlfn._xlws.FILTER(N$63:N133,MOD(_xlfn.SEQUENCE(ROWS(N$63:N133)),5)=2)),ROUND(N$46/_xlfn.DAYS(N$16,M$16)*IF(YEAR(M$16+1)=$D134,_xlfn.DAYS(DATE($D134,12,31),M$16)+1,IF(AND(YEAR(M$16+1)&lt;$D134,$D134&lt;YEAR(N$16)),_xlfn.DAYS(DATE($D134,12,31),DATE($D134,1,1))+1,0)),0))</f>
        <v>0</v>
      </c>
      <c r="O134" s="116" cm="1">
        <f t="array" ref="O134">IF(YEAR(O$16)=$D134, O$46-SUM(_xlfn._xlws.FILTER(O$63:O133,MOD(_xlfn.SEQUENCE(ROWS(O$63:O133)),5)=2)),ROUND(O$46/_xlfn.DAYS(O$16,N$16)*IF(YEAR(N$16+1)=$D134,_xlfn.DAYS(DATE($D134,12,31),N$16)+1,IF(AND(YEAR(N$16+1)&lt;$D134,$D134&lt;YEAR(O$16)),_xlfn.DAYS(DATE($D134,12,31),DATE($D134,1,1))+1,0)),0))</f>
        <v>0</v>
      </c>
      <c r="P134" s="116" cm="1">
        <f t="array" ref="P134">IF(YEAR(P$16)=$D134, P$46-SUM(_xlfn._xlws.FILTER(P$63:P133,MOD(_xlfn.SEQUENCE(ROWS(P$63:P133)),5)=2)),ROUND(P$46/_xlfn.DAYS(P$16,O$16)*IF(YEAR(O$16+1)=$D134,_xlfn.DAYS(DATE($D134,12,31),O$16)+1,IF(AND(YEAR(O$16+1)&lt;$D134,$D134&lt;YEAR(P$16)),_xlfn.DAYS(DATE($D134,12,31),DATE($D134,1,1))+1,0)),0))</f>
        <v>0</v>
      </c>
      <c r="Q134" s="116" cm="1">
        <f t="array" ref="Q134">IF(YEAR(Q$16)=$D134, Q$46-SUM(_xlfn._xlws.FILTER(Q$63:Q133,MOD(_xlfn.SEQUENCE(ROWS(Q$63:Q133)),5)=2)),ROUND(Q$46/_xlfn.DAYS(Q$16,P$16)*IF(YEAR(P$16+1)=$D134,_xlfn.DAYS(DATE($D134,12,31),P$16)+1,IF(AND(YEAR(P$16+1)&lt;$D134,$D134&lt;YEAR(Q$16)),_xlfn.DAYS(DATE($D134,12,31),DATE($D134,1,1))+1,0)),0))</f>
        <v>0</v>
      </c>
      <c r="R134" s="116" cm="1">
        <f t="array" ref="R134">IF(YEAR(R$16)=$D134, R$46-SUM(_xlfn._xlws.FILTER(R$63:R133,MOD(_xlfn.SEQUENCE(ROWS(R$63:R133)),5)=2)),ROUND(R$46/_xlfn.DAYS(R$16,Q$16)*IF(YEAR(Q$16+1)=$D134,_xlfn.DAYS(DATE($D134,12,31),Q$16)+1,IF(AND(YEAR(Q$16+1)&lt;$D134,$D134&lt;YEAR(R$16)),_xlfn.DAYS(DATE($D134,12,31),DATE($D134,1,1))+1,0)),0))</f>
        <v>1672</v>
      </c>
      <c r="S134" s="116" cm="1">
        <f t="array" ref="S134">IF(YEAR(S$16)=$D134, S$46-SUM(_xlfn._xlws.FILTER(S$63:S133,MOD(_xlfn.SEQUENCE(ROWS(S$63:S133)),5)=2)),ROUND(S$46/_xlfn.DAYS(S$16,R$16)*IF(YEAR(R$16+1)=$D134,_xlfn.DAYS(DATE($D134,12,31),R$16)+1,IF(AND(YEAR(R$16+1)&lt;$D134,$D134&lt;YEAR(S$16)),_xlfn.DAYS(DATE($D134,12,31),DATE($D134,1,1))+1,0)),0))</f>
        <v>676</v>
      </c>
      <c r="T134" s="116" cm="1">
        <f t="array" ref="T134">IF(YEAR(T$16)=$D134, T$46-SUM(_xlfn._xlws.FILTER(T$63:T133,MOD(_xlfn.SEQUENCE(ROWS(T$63:T133)),5)=2)),ROUND(T$46/_xlfn.DAYS(T$16,S$16)*IF(YEAR(S$16+1)=$D134,_xlfn.DAYS(DATE($D134,12,31),S$16)+1,IF(AND(YEAR(S$16+1)&lt;$D134,$D134&lt;YEAR(T$16)),_xlfn.DAYS(DATE($D134,12,31),DATE($D134,1,1))+1,0)),0))</f>
        <v>0</v>
      </c>
      <c r="U134" s="116" cm="1">
        <f t="array" ref="U134">IF(YEAR(U$16)=$D134, U$46-SUM(_xlfn._xlws.FILTER(U$63:U133,MOD(_xlfn.SEQUENCE(ROWS(U$63:U133)),5)=2)),ROUND(U$46/_xlfn.DAYS(U$16,T$16)*IF(YEAR(T$16+1)=$D134,_xlfn.DAYS(DATE($D134,12,31),T$16)+1,IF(AND(YEAR(T$16+1)&lt;$D134,$D134&lt;YEAR(U$16)),_xlfn.DAYS(DATE($D134,12,31),DATE($D134,1,1))+1,0)),0))</f>
        <v>0</v>
      </c>
      <c r="V134" s="116" cm="1">
        <f t="array" ref="V134">IF(YEAR(V$16)=$D134, V$46-SUM(_xlfn._xlws.FILTER(V$63:V133,MOD(_xlfn.SEQUENCE(ROWS(V$63:V133)),5)=2)),ROUND(V$46/_xlfn.DAYS(V$16,U$16)*IF(YEAR(U$16+1)=$D134,_xlfn.DAYS(DATE($D134,12,31),U$16)+1,IF(AND(YEAR(U$16+1)&lt;$D134,$D134&lt;YEAR(V$16)),_xlfn.DAYS(DATE($D134,12,31),DATE($D134,1,1))+1,0)),0))</f>
        <v>0</v>
      </c>
      <c r="W134" s="116" cm="1">
        <f t="array" ref="W134">IF(YEAR(W$16)=$D134, W$46-SUM(_xlfn._xlws.FILTER(W$63:W133,MOD(_xlfn.SEQUENCE(ROWS(W$63:W133)),5)=2)),ROUND(W$46/_xlfn.DAYS(W$16,V$16)*IF(YEAR(V$16+1)=$D134,_xlfn.DAYS(DATE($D134,12,31),V$16)+1,IF(AND(YEAR(V$16+1)&lt;$D134,$D134&lt;YEAR(W$16)),_xlfn.DAYS(DATE($D134,12,31),DATE($D134,1,1))+1,0)),0))</f>
        <v>0</v>
      </c>
      <c r="X134" s="116" cm="1">
        <f t="array" ref="X134">IF(YEAR(X$16)=$D134, X$46-SUM(_xlfn._xlws.FILTER(X$63:X133,MOD(_xlfn.SEQUENCE(ROWS(X$63:X133)),5)=2)),ROUND(X$46/_xlfn.DAYS(X$16,W$16)*IF(YEAR(W$16+1)=$D134,_xlfn.DAYS(DATE($D134,12,31),W$16)+1,IF(AND(YEAR(W$16+1)&lt;$D134,$D134&lt;YEAR(X$16)),_xlfn.DAYS(DATE($D134,12,31),DATE($D134,1,1))+1,0)),0))</f>
        <v>0</v>
      </c>
    </row>
    <row r="135" spans="1:24" ht="17" hidden="1" outlineLevel="1" x14ac:dyDescent="0.25">
      <c r="A135" s="5">
        <v>29</v>
      </c>
      <c r="B135" s="129" t="s">
        <v>166</v>
      </c>
      <c r="C135" s="114" t="s">
        <v>167</v>
      </c>
      <c r="D135" s="115">
        <f t="shared" si="41"/>
        <v>2034</v>
      </c>
      <c r="E135" s="116">
        <f>E133-E134</f>
        <v>0</v>
      </c>
      <c r="F135" s="116">
        <f t="shared" ref="F135:X135" si="64">F133-F134</f>
        <v>0</v>
      </c>
      <c r="G135" s="116">
        <f t="shared" si="64"/>
        <v>0</v>
      </c>
      <c r="H135" s="116">
        <f t="shared" si="64"/>
        <v>0</v>
      </c>
      <c r="I135" s="116">
        <f t="shared" si="64"/>
        <v>0</v>
      </c>
      <c r="J135" s="116">
        <f t="shared" si="64"/>
        <v>0</v>
      </c>
      <c r="K135" s="116">
        <f t="shared" si="64"/>
        <v>0</v>
      </c>
      <c r="L135" s="116">
        <f t="shared" si="64"/>
        <v>0</v>
      </c>
      <c r="M135" s="116">
        <f t="shared" si="64"/>
        <v>0</v>
      </c>
      <c r="N135" s="116">
        <f t="shared" si="64"/>
        <v>0</v>
      </c>
      <c r="O135" s="116">
        <f t="shared" si="64"/>
        <v>0</v>
      </c>
      <c r="P135" s="116">
        <f t="shared" si="64"/>
        <v>0</v>
      </c>
      <c r="Q135" s="116">
        <f t="shared" si="64"/>
        <v>0</v>
      </c>
      <c r="R135" s="116">
        <f t="shared" si="64"/>
        <v>9469</v>
      </c>
      <c r="S135" s="116">
        <f t="shared" si="64"/>
        <v>3827</v>
      </c>
      <c r="T135" s="116">
        <f t="shared" si="64"/>
        <v>0</v>
      </c>
      <c r="U135" s="116">
        <f t="shared" si="64"/>
        <v>0</v>
      </c>
      <c r="V135" s="116">
        <f t="shared" si="64"/>
        <v>0</v>
      </c>
      <c r="W135" s="116">
        <f t="shared" si="64"/>
        <v>0</v>
      </c>
      <c r="X135" s="116">
        <f t="shared" si="64"/>
        <v>0</v>
      </c>
    </row>
    <row r="136" spans="1:24" ht="17" hidden="1" outlineLevel="1" x14ac:dyDescent="0.25">
      <c r="A136" s="5">
        <v>31</v>
      </c>
      <c r="B136" s="129" t="s">
        <v>168</v>
      </c>
      <c r="C136" s="114" t="s">
        <v>169</v>
      </c>
      <c r="D136" s="115">
        <f t="shared" si="41"/>
        <v>2034</v>
      </c>
      <c r="E136" s="116" cm="1">
        <f t="array" ref="E136">IF(YEAR(E$16)=$D136, E$59-SUM(_xlfn._xlws.FILTER(E$63:E135,MOD(_xlfn.SEQUENCE(ROWS(E$63:E135)),5)=4)),ROUND(E$59/_xlfn.DAYS(E$16,D$16)*IF(YEAR(D$16+1)=$D136,_xlfn.DAYS(DATE($D136,12,31),D$16)+1,IF(AND(YEAR(D$16+1)&lt;$D136,$D136&lt;YEAR(E$16)),_xlfn.DAYS(DATE($D136,12,31),DATE($D136,1,1))+1,0)),0))</f>
        <v>0</v>
      </c>
      <c r="F136" s="116" cm="1">
        <f t="array" ref="F136">IF(YEAR(F$16)=$D136, F$59-SUM(_xlfn._xlws.FILTER(F$63:F135,MOD(_xlfn.SEQUENCE(ROWS(F$63:F135)),5)=4)),ROUND(F$59/_xlfn.DAYS(F$16,E$16)*IF(YEAR(E$16+1)=$D136,_xlfn.DAYS(DATE($D136,12,31),E$16)+1,IF(AND(YEAR(E$16+1)&lt;$D136,$D136&lt;YEAR(F$16)),_xlfn.DAYS(DATE($D136,12,31),DATE($D136,1,1))+1,0)),0))</f>
        <v>0</v>
      </c>
      <c r="G136" s="116" cm="1">
        <f t="array" ref="G136">IF(YEAR(G$16)=$D136, G$59-SUM(_xlfn._xlws.FILTER(G$63:G135,MOD(_xlfn.SEQUENCE(ROWS(G$63:G135)),5)=4)),ROUND(G$59/_xlfn.DAYS(G$16,F$16)*IF(YEAR(F$16+1)=$D136,_xlfn.DAYS(DATE($D136,12,31),F$16)+1,IF(AND(YEAR(F$16+1)&lt;$D136,$D136&lt;YEAR(G$16)),_xlfn.DAYS(DATE($D136,12,31),DATE($D136,1,1))+1,0)),0))</f>
        <v>0</v>
      </c>
      <c r="H136" s="116" cm="1">
        <f t="array" ref="H136">IF(YEAR(H$16)=$D136, H$59-SUM(_xlfn._xlws.FILTER(H$63:H135,MOD(_xlfn.SEQUENCE(ROWS(H$63:H135)),5)=4)),ROUND(H$59/_xlfn.DAYS(H$16,G$16)*IF(YEAR(G$16+1)=$D136,_xlfn.DAYS(DATE($D136,12,31),G$16)+1,IF(AND(YEAR(G$16+1)&lt;$D136,$D136&lt;YEAR(H$16)),_xlfn.DAYS(DATE($D136,12,31),DATE($D136,1,1))+1,0)),0))</f>
        <v>0</v>
      </c>
      <c r="I136" s="116" cm="1">
        <f t="array" ref="I136">IF(YEAR(I$16)=$D136, I$59-SUM(_xlfn._xlws.FILTER(I$63:I135,MOD(_xlfn.SEQUENCE(ROWS(I$63:I135)),5)=4)),ROUND(I$59/_xlfn.DAYS(I$16,H$16)*IF(YEAR(H$16+1)=$D136,_xlfn.DAYS(DATE($D136,12,31),H$16)+1,IF(AND(YEAR(H$16+1)&lt;$D136,$D136&lt;YEAR(I$16)),_xlfn.DAYS(DATE($D136,12,31),DATE($D136,1,1))+1,0)),0))</f>
        <v>0</v>
      </c>
      <c r="J136" s="116" cm="1">
        <f t="array" ref="J136">IF(YEAR(J$16)=$D136, J$59-SUM(_xlfn._xlws.FILTER(J$63:J135,MOD(_xlfn.SEQUENCE(ROWS(J$63:J135)),5)=4)),ROUND(J$59/_xlfn.DAYS(J$16,I$16)*IF(YEAR(I$16+1)=$D136,_xlfn.DAYS(DATE($D136,12,31),I$16)+1,IF(AND(YEAR(I$16+1)&lt;$D136,$D136&lt;YEAR(J$16)),_xlfn.DAYS(DATE($D136,12,31),DATE($D136,1,1))+1,0)),0))</f>
        <v>0</v>
      </c>
      <c r="K136" s="116" cm="1">
        <f t="array" ref="K136">IF(YEAR(K$16)=$D136, K$59-SUM(_xlfn._xlws.FILTER(K$63:K135,MOD(_xlfn.SEQUENCE(ROWS(K$63:K135)),5)=4)),ROUND(K$59/_xlfn.DAYS(K$16,J$16)*IF(YEAR(J$16+1)=$D136,_xlfn.DAYS(DATE($D136,12,31),J$16)+1,IF(AND(YEAR(J$16+1)&lt;$D136,$D136&lt;YEAR(K$16)),_xlfn.DAYS(DATE($D136,12,31),DATE($D136,1,1))+1,0)),0))</f>
        <v>0</v>
      </c>
      <c r="L136" s="116" cm="1">
        <f t="array" ref="L136">IF(YEAR(L$16)=$D136, L$59-SUM(_xlfn._xlws.FILTER(L$63:L135,MOD(_xlfn.SEQUENCE(ROWS(L$63:L135)),5)=4)),ROUND(L$59/_xlfn.DAYS(L$16,K$16)*IF(YEAR(K$16+1)=$D136,_xlfn.DAYS(DATE($D136,12,31),K$16)+1,IF(AND(YEAR(K$16+1)&lt;$D136,$D136&lt;YEAR(L$16)),_xlfn.DAYS(DATE($D136,12,31),DATE($D136,1,1))+1,0)),0))</f>
        <v>0</v>
      </c>
      <c r="M136" s="116" cm="1">
        <f t="array" ref="M136">IF(YEAR(M$16)=$D136, M$59-SUM(_xlfn._xlws.FILTER(M$63:M135,MOD(_xlfn.SEQUENCE(ROWS(M$63:M135)),5)=4)),ROUND(M$59/_xlfn.DAYS(M$16,L$16)*IF(YEAR(L$16+1)=$D136,_xlfn.DAYS(DATE($D136,12,31),L$16)+1,IF(AND(YEAR(L$16+1)&lt;$D136,$D136&lt;YEAR(M$16)),_xlfn.DAYS(DATE($D136,12,31),DATE($D136,1,1))+1,0)),0))</f>
        <v>0</v>
      </c>
      <c r="N136" s="116" cm="1">
        <f t="array" ref="N136">IF(YEAR(N$16)=$D136, N$59-SUM(_xlfn._xlws.FILTER(N$63:N135,MOD(_xlfn.SEQUENCE(ROWS(N$63:N135)),5)=4)),ROUND(N$59/_xlfn.DAYS(N$16,M$16)*IF(YEAR(M$16+1)=$D136,_xlfn.DAYS(DATE($D136,12,31),M$16)+1,IF(AND(YEAR(M$16+1)&lt;$D136,$D136&lt;YEAR(N$16)),_xlfn.DAYS(DATE($D136,12,31),DATE($D136,1,1))+1,0)),0))</f>
        <v>0</v>
      </c>
      <c r="O136" s="116" cm="1">
        <f t="array" ref="O136">IF(YEAR(O$16)=$D136, O$59-SUM(_xlfn._xlws.FILTER(O$63:O135,MOD(_xlfn.SEQUENCE(ROWS(O$63:O135)),5)=4)),ROUND(O$59/_xlfn.DAYS(O$16,N$16)*IF(YEAR(N$16+1)=$D136,_xlfn.DAYS(DATE($D136,12,31),N$16)+1,IF(AND(YEAR(N$16+1)&lt;$D136,$D136&lt;YEAR(O$16)),_xlfn.DAYS(DATE($D136,12,31),DATE($D136,1,1))+1,0)),0))</f>
        <v>0</v>
      </c>
      <c r="P136" s="116" cm="1">
        <f t="array" ref="P136">IF(YEAR(P$16)=$D136, P$59-SUM(_xlfn._xlws.FILTER(P$63:P135,MOD(_xlfn.SEQUENCE(ROWS(P$63:P135)),5)=4)),ROUND(P$59/_xlfn.DAYS(P$16,O$16)*IF(YEAR(O$16+1)=$D136,_xlfn.DAYS(DATE($D136,12,31),O$16)+1,IF(AND(YEAR(O$16+1)&lt;$D136,$D136&lt;YEAR(P$16)),_xlfn.DAYS(DATE($D136,12,31),DATE($D136,1,1))+1,0)),0))</f>
        <v>0</v>
      </c>
      <c r="Q136" s="116" cm="1">
        <f t="array" ref="Q136">IF(YEAR(Q$16)=$D136, Q$59-SUM(_xlfn._xlws.FILTER(Q$63:Q135,MOD(_xlfn.SEQUENCE(ROWS(Q$63:Q135)),5)=4)),ROUND(Q$59/_xlfn.DAYS(Q$16,P$16)*IF(YEAR(P$16+1)=$D136,_xlfn.DAYS(DATE($D136,12,31),P$16)+1,IF(AND(YEAR(P$16+1)&lt;$D136,$D136&lt;YEAR(Q$16)),_xlfn.DAYS(DATE($D136,12,31),DATE($D136,1,1))+1,0)),0))</f>
        <v>0</v>
      </c>
      <c r="R136" s="116" cm="1">
        <f t="array" ref="R136">IF(YEAR(R$16)=$D136, R$59-SUM(_xlfn._xlws.FILTER(R$63:R135,MOD(_xlfn.SEQUENCE(ROWS(R$63:R135)),5)=4)),ROUND(R$59/_xlfn.DAYS(R$16,Q$16)*IF(YEAR(Q$16+1)=$D136,_xlfn.DAYS(DATE($D136,12,31),Q$16)+1,IF(AND(YEAR(Q$16+1)&lt;$D136,$D136&lt;YEAR(R$16)),_xlfn.DAYS(DATE($D136,12,31),DATE($D136,1,1))+1,0)),0))</f>
        <v>11141</v>
      </c>
      <c r="S136" s="116" cm="1">
        <f t="array" ref="S136">IF(YEAR(S$16)=$D136, S$59-SUM(_xlfn._xlws.FILTER(S$63:S135,MOD(_xlfn.SEQUENCE(ROWS(S$63:S135)),5)=4)),ROUND(S$59/_xlfn.DAYS(S$16,R$16)*IF(YEAR(R$16+1)=$D136,_xlfn.DAYS(DATE($D136,12,31),R$16)+1,IF(AND(YEAR(R$16+1)&lt;$D136,$D136&lt;YEAR(S$16)),_xlfn.DAYS(DATE($D136,12,31),DATE($D136,1,1))+1,0)),0))</f>
        <v>4503</v>
      </c>
      <c r="T136" s="116" cm="1">
        <f t="array" ref="T136">IF(YEAR(T$16)=$D136, T$59-SUM(_xlfn._xlws.FILTER(T$63:T135,MOD(_xlfn.SEQUENCE(ROWS(T$63:T135)),5)=4)),ROUND(T$59/_xlfn.DAYS(T$16,S$16)*IF(YEAR(S$16+1)=$D136,_xlfn.DAYS(DATE($D136,12,31),S$16)+1,IF(AND(YEAR(S$16+1)&lt;$D136,$D136&lt;YEAR(T$16)),_xlfn.DAYS(DATE($D136,12,31),DATE($D136,1,1))+1,0)),0))</f>
        <v>0</v>
      </c>
      <c r="U136" s="116" cm="1">
        <f t="array" ref="U136">IF(YEAR(U$16)=$D136, U$59-SUM(_xlfn._xlws.FILTER(U$63:U135,MOD(_xlfn.SEQUENCE(ROWS(U$63:U135)),5)=4)),ROUND(U$59/_xlfn.DAYS(U$16,T$16)*IF(YEAR(T$16+1)=$D136,_xlfn.DAYS(DATE($D136,12,31),T$16)+1,IF(AND(YEAR(T$16+1)&lt;$D136,$D136&lt;YEAR(U$16)),_xlfn.DAYS(DATE($D136,12,31),DATE($D136,1,1))+1,0)),0))</f>
        <v>0</v>
      </c>
      <c r="V136" s="116" cm="1">
        <f t="array" ref="V136">IF(YEAR(V$16)=$D136, V$59-SUM(_xlfn._xlws.FILTER(V$63:V135,MOD(_xlfn.SEQUENCE(ROWS(V$63:V135)),5)=4)),ROUND(V$59/_xlfn.DAYS(V$16,U$16)*IF(YEAR(U$16+1)=$D136,_xlfn.DAYS(DATE($D136,12,31),U$16)+1,IF(AND(YEAR(U$16+1)&lt;$D136,$D136&lt;YEAR(V$16)),_xlfn.DAYS(DATE($D136,12,31),DATE($D136,1,1))+1,0)),0))</f>
        <v>0</v>
      </c>
      <c r="W136" s="116" cm="1">
        <f t="array" ref="W136">IF(YEAR(W$16)=$D136, W$59-SUM(_xlfn._xlws.FILTER(W$63:W135,MOD(_xlfn.SEQUENCE(ROWS(W$63:W135)),5)=4)),ROUND(W$59/_xlfn.DAYS(W$16,V$16)*IF(YEAR(V$16+1)=$D136,_xlfn.DAYS(DATE($D136,12,31),V$16)+1,IF(AND(YEAR(V$16+1)&lt;$D136,$D136&lt;YEAR(W$16)),_xlfn.DAYS(DATE($D136,12,31),DATE($D136,1,1))+1,0)),0))</f>
        <v>0</v>
      </c>
      <c r="X136" s="116" cm="1">
        <f t="array" ref="X136">IF(YEAR(X$16)=$D136, X$59-SUM(_xlfn._xlws.FILTER(X$63:X135,MOD(_xlfn.SEQUENCE(ROWS(X$63:X135)),5)=4)),ROUND(X$59/_xlfn.DAYS(X$16,W$16)*IF(YEAR(W$16+1)=$D136,_xlfn.DAYS(DATE($D136,12,31),W$16)+1,IF(AND(YEAR(W$16+1)&lt;$D136,$D136&lt;YEAR(X$16)),_xlfn.DAYS(DATE($D136,12,31),DATE($D136,1,1))+1,0)),0))</f>
        <v>0</v>
      </c>
    </row>
    <row r="137" spans="1:24" ht="17" hidden="1" outlineLevel="1" x14ac:dyDescent="0.25">
      <c r="A137" s="5">
        <v>33</v>
      </c>
      <c r="B137" s="129" t="s">
        <v>170</v>
      </c>
      <c r="C137" s="117" t="s">
        <v>171</v>
      </c>
      <c r="D137" s="118">
        <f t="shared" si="41"/>
        <v>2034</v>
      </c>
      <c r="E137" s="119">
        <f>E133-E136</f>
        <v>0</v>
      </c>
      <c r="F137" s="119">
        <f t="shared" ref="F137:X137" si="65">F133-F136</f>
        <v>0</v>
      </c>
      <c r="G137" s="119">
        <f t="shared" si="65"/>
        <v>0</v>
      </c>
      <c r="H137" s="119">
        <f t="shared" si="65"/>
        <v>0</v>
      </c>
      <c r="I137" s="119">
        <f t="shared" si="65"/>
        <v>0</v>
      </c>
      <c r="J137" s="119">
        <f t="shared" si="65"/>
        <v>0</v>
      </c>
      <c r="K137" s="119">
        <f t="shared" si="65"/>
        <v>0</v>
      </c>
      <c r="L137" s="119">
        <f t="shared" si="65"/>
        <v>0</v>
      </c>
      <c r="M137" s="119">
        <f t="shared" si="65"/>
        <v>0</v>
      </c>
      <c r="N137" s="119">
        <f t="shared" si="65"/>
        <v>0</v>
      </c>
      <c r="O137" s="119">
        <f t="shared" si="65"/>
        <v>0</v>
      </c>
      <c r="P137" s="119">
        <f t="shared" si="65"/>
        <v>0</v>
      </c>
      <c r="Q137" s="119">
        <f t="shared" si="65"/>
        <v>0</v>
      </c>
      <c r="R137" s="119">
        <f t="shared" si="65"/>
        <v>0</v>
      </c>
      <c r="S137" s="119">
        <f t="shared" si="65"/>
        <v>0</v>
      </c>
      <c r="T137" s="119">
        <f t="shared" si="65"/>
        <v>0</v>
      </c>
      <c r="U137" s="119">
        <f t="shared" si="65"/>
        <v>0</v>
      </c>
      <c r="V137" s="119">
        <f t="shared" si="65"/>
        <v>0</v>
      </c>
      <c r="W137" s="119">
        <f t="shared" si="65"/>
        <v>0</v>
      </c>
      <c r="X137" s="119">
        <f t="shared" si="65"/>
        <v>0</v>
      </c>
    </row>
    <row r="138" spans="1:24" ht="17" hidden="1" outlineLevel="1" x14ac:dyDescent="0.25">
      <c r="A138" s="5">
        <v>27</v>
      </c>
      <c r="B138" s="37" t="s">
        <v>162</v>
      </c>
      <c r="C138" s="120" t="s">
        <v>163</v>
      </c>
      <c r="D138" s="121">
        <f t="shared" si="41"/>
        <v>2035</v>
      </c>
      <c r="E138" s="122" cm="1">
        <f t="array" ref="E138">IF(YEAR(E$16)=$D138, E$44-SUM(_xlfn._xlws.FILTER(E$63:E137,MOD(_xlfn.SEQUENCE(ROWS(E$63:E137)),5)=1)),ROUND(E$44/_xlfn.DAYS(E$16,D$16)*IF(YEAR(D$16+1)=$D138,_xlfn.DAYS(DATE($D138,12,31),D$16)+1,IF(AND(YEAR(D$16+1)&lt;$D138,$D138&lt;YEAR(E$16)),_xlfn.DAYS(DATE($D138,12,31),DATE($D138,1,1))+1,0)),0))</f>
        <v>0</v>
      </c>
      <c r="F138" s="122" cm="1">
        <f t="array" ref="F138">IF(YEAR(F$16)=$D138, F$44-SUM(_xlfn._xlws.FILTER(F$63:F137,MOD(_xlfn.SEQUENCE(ROWS(F$63:F137)),5)=1)),ROUND(F$44/_xlfn.DAYS(F$16,E$16)*IF(YEAR(E$16+1)=$D138,_xlfn.DAYS(DATE($D138,12,31),E$16)+1,IF(AND(YEAR(E$16+1)&lt;$D138,$D138&lt;YEAR(F$16)),_xlfn.DAYS(DATE($D138,12,31),DATE($D138,1,1))+1,0)),0))</f>
        <v>0</v>
      </c>
      <c r="G138" s="122" cm="1">
        <f t="array" ref="G138">IF(YEAR(G$16)=$D138, G$44-SUM(_xlfn._xlws.FILTER(G$63:G137,MOD(_xlfn.SEQUENCE(ROWS(G$63:G137)),5)=1)),ROUND(G$44/_xlfn.DAYS(G$16,F$16)*IF(YEAR(F$16+1)=$D138,_xlfn.DAYS(DATE($D138,12,31),F$16)+1,IF(AND(YEAR(F$16+1)&lt;$D138,$D138&lt;YEAR(G$16)),_xlfn.DAYS(DATE($D138,12,31),DATE($D138,1,1))+1,0)),0))</f>
        <v>0</v>
      </c>
      <c r="H138" s="122" cm="1">
        <f t="array" ref="H138">IF(YEAR(H$16)=$D138, H$44-SUM(_xlfn._xlws.FILTER(H$63:H137,MOD(_xlfn.SEQUENCE(ROWS(H$63:H137)),5)=1)),ROUND(H$44/_xlfn.DAYS(H$16,G$16)*IF(YEAR(G$16+1)=$D138,_xlfn.DAYS(DATE($D138,12,31),G$16)+1,IF(AND(YEAR(G$16+1)&lt;$D138,$D138&lt;YEAR(H$16)),_xlfn.DAYS(DATE($D138,12,31),DATE($D138,1,1))+1,0)),0))</f>
        <v>0</v>
      </c>
      <c r="I138" s="122" cm="1">
        <f t="array" ref="I138">IF(YEAR(I$16)=$D138, I$44-SUM(_xlfn._xlws.FILTER(I$63:I137,MOD(_xlfn.SEQUENCE(ROWS(I$63:I137)),5)=1)),ROUND(I$44/_xlfn.DAYS(I$16,H$16)*IF(YEAR(H$16+1)=$D138,_xlfn.DAYS(DATE($D138,12,31),H$16)+1,IF(AND(YEAR(H$16+1)&lt;$D138,$D138&lt;YEAR(I$16)),_xlfn.DAYS(DATE($D138,12,31),DATE($D138,1,1))+1,0)),0))</f>
        <v>0</v>
      </c>
      <c r="J138" s="122" cm="1">
        <f t="array" ref="J138">IF(YEAR(J$16)=$D138, J$44-SUM(_xlfn._xlws.FILTER(J$63:J137,MOD(_xlfn.SEQUENCE(ROWS(J$63:J137)),5)=1)),ROUND(J$44/_xlfn.DAYS(J$16,I$16)*IF(YEAR(I$16+1)=$D138,_xlfn.DAYS(DATE($D138,12,31),I$16)+1,IF(AND(YEAR(I$16+1)&lt;$D138,$D138&lt;YEAR(J$16)),_xlfn.DAYS(DATE($D138,12,31),DATE($D138,1,1))+1,0)),0))</f>
        <v>0</v>
      </c>
      <c r="K138" s="122" cm="1">
        <f t="array" ref="K138">IF(YEAR(K$16)=$D138, K$44-SUM(_xlfn._xlws.FILTER(K$63:K137,MOD(_xlfn.SEQUENCE(ROWS(K$63:K137)),5)=1)),ROUND(K$44/_xlfn.DAYS(K$16,J$16)*IF(YEAR(J$16+1)=$D138,_xlfn.DAYS(DATE($D138,12,31),J$16)+1,IF(AND(YEAR(J$16+1)&lt;$D138,$D138&lt;YEAR(K$16)),_xlfn.DAYS(DATE($D138,12,31),DATE($D138,1,1))+1,0)),0))</f>
        <v>0</v>
      </c>
      <c r="L138" s="122" cm="1">
        <f t="array" ref="L138">IF(YEAR(L$16)=$D138, L$44-SUM(_xlfn._xlws.FILTER(L$63:L137,MOD(_xlfn.SEQUENCE(ROWS(L$63:L137)),5)=1)),ROUND(L$44/_xlfn.DAYS(L$16,K$16)*IF(YEAR(K$16+1)=$D138,_xlfn.DAYS(DATE($D138,12,31),K$16)+1,IF(AND(YEAR(K$16+1)&lt;$D138,$D138&lt;YEAR(L$16)),_xlfn.DAYS(DATE($D138,12,31),DATE($D138,1,1))+1,0)),0))</f>
        <v>0</v>
      </c>
      <c r="M138" s="122" cm="1">
        <f t="array" ref="M138">IF(YEAR(M$16)=$D138, M$44-SUM(_xlfn._xlws.FILTER(M$63:M137,MOD(_xlfn.SEQUENCE(ROWS(M$63:M137)),5)=1)),ROUND(M$44/_xlfn.DAYS(M$16,L$16)*IF(YEAR(L$16+1)=$D138,_xlfn.DAYS(DATE($D138,12,31),L$16)+1,IF(AND(YEAR(L$16+1)&lt;$D138,$D138&lt;YEAR(M$16)),_xlfn.DAYS(DATE($D138,12,31),DATE($D138,1,1))+1,0)),0))</f>
        <v>0</v>
      </c>
      <c r="N138" s="122" cm="1">
        <f t="array" ref="N138">IF(YEAR(N$16)=$D138, N$44-SUM(_xlfn._xlws.FILTER(N$63:N137,MOD(_xlfn.SEQUENCE(ROWS(N$63:N137)),5)=1)),ROUND(N$44/_xlfn.DAYS(N$16,M$16)*IF(YEAR(M$16+1)=$D138,_xlfn.DAYS(DATE($D138,12,31),M$16)+1,IF(AND(YEAR(M$16+1)&lt;$D138,$D138&lt;YEAR(N$16)),_xlfn.DAYS(DATE($D138,12,31),DATE($D138,1,1))+1,0)),0))</f>
        <v>0</v>
      </c>
      <c r="O138" s="122" cm="1">
        <f t="array" ref="O138">IF(YEAR(O$16)=$D138, O$44-SUM(_xlfn._xlws.FILTER(O$63:O137,MOD(_xlfn.SEQUENCE(ROWS(O$63:O137)),5)=1)),ROUND(O$44/_xlfn.DAYS(O$16,N$16)*IF(YEAR(N$16+1)=$D138,_xlfn.DAYS(DATE($D138,12,31),N$16)+1,IF(AND(YEAR(N$16+1)&lt;$D138,$D138&lt;YEAR(O$16)),_xlfn.DAYS(DATE($D138,12,31),DATE($D138,1,1))+1,0)),0))</f>
        <v>0</v>
      </c>
      <c r="P138" s="122" cm="1">
        <f t="array" ref="P138">IF(YEAR(P$16)=$D138, P$44-SUM(_xlfn._xlws.FILTER(P$63:P137,MOD(_xlfn.SEQUENCE(ROWS(P$63:P137)),5)=1)),ROUND(P$44/_xlfn.DAYS(P$16,O$16)*IF(YEAR(O$16+1)=$D138,_xlfn.DAYS(DATE($D138,12,31),O$16)+1,IF(AND(YEAR(O$16+1)&lt;$D138,$D138&lt;YEAR(P$16)),_xlfn.DAYS(DATE($D138,12,31),DATE($D138,1,1))+1,0)),0))</f>
        <v>0</v>
      </c>
      <c r="Q138" s="122" cm="1">
        <f t="array" ref="Q138">IF(YEAR(Q$16)=$D138, Q$44-SUM(_xlfn._xlws.FILTER(Q$63:Q137,MOD(_xlfn.SEQUENCE(ROWS(Q$63:Q137)),5)=1)),ROUND(Q$44/_xlfn.DAYS(Q$16,P$16)*IF(YEAR(P$16+1)=$D138,_xlfn.DAYS(DATE($D138,12,31),P$16)+1,IF(AND(YEAR(P$16+1)&lt;$D138,$D138&lt;YEAR(Q$16)),_xlfn.DAYS(DATE($D138,12,31),DATE($D138,1,1))+1,0)),0))</f>
        <v>0</v>
      </c>
      <c r="R138" s="122" cm="1">
        <f t="array" ref="R138">IF(YEAR(R$16)=$D138, R$44-SUM(_xlfn._xlws.FILTER(R$63:R137,MOD(_xlfn.SEQUENCE(ROWS(R$63:R137)),5)=1)),ROUND(R$44/_xlfn.DAYS(R$16,Q$16)*IF(YEAR(Q$16+1)=$D138,_xlfn.DAYS(DATE($D138,12,31),Q$16)+1,IF(AND(YEAR(Q$16+1)&lt;$D138,$D138&lt;YEAR(R$16)),_xlfn.DAYS(DATE($D138,12,31),DATE($D138,1,1))+1,0)),0))</f>
        <v>0</v>
      </c>
      <c r="S138" s="122" cm="1">
        <f t="array" ref="S138">IF(YEAR(S$16)=$D138, S$44-SUM(_xlfn._xlws.FILTER(S$63:S137,MOD(_xlfn.SEQUENCE(ROWS(S$63:S137)),5)=1)),ROUND(S$44/_xlfn.DAYS(S$16,R$16)*IF(YEAR(R$16+1)=$D138,_xlfn.DAYS(DATE($D138,12,31),R$16)+1,IF(AND(YEAR(R$16+1)&lt;$D138,$D138&lt;YEAR(S$16)),_xlfn.DAYS(DATE($D138,12,31),DATE($D138,1,1))+1,0)),0))</f>
        <v>10714</v>
      </c>
      <c r="T138" s="122" cm="1">
        <f t="array" ref="T138">IF(YEAR(T$16)=$D138, T$44-SUM(_xlfn._xlws.FILTER(T$63:T137,MOD(_xlfn.SEQUENCE(ROWS(T$63:T137)),5)=1)),ROUND(T$44/_xlfn.DAYS(T$16,S$16)*IF(YEAR(S$16+1)=$D138,_xlfn.DAYS(DATE($D138,12,31),S$16)+1,IF(AND(YEAR(S$16+1)&lt;$D138,$D138&lt;YEAR(T$16)),_xlfn.DAYS(DATE($D138,12,31),DATE($D138,1,1))+1,0)),0))</f>
        <v>4300</v>
      </c>
      <c r="U138" s="122" cm="1">
        <f t="array" ref="U138">IF(YEAR(U$16)=$D138, U$44-SUM(_xlfn._xlws.FILTER(U$63:U137,MOD(_xlfn.SEQUENCE(ROWS(U$63:U137)),5)=1)),ROUND(U$44/_xlfn.DAYS(U$16,T$16)*IF(YEAR(T$16+1)=$D138,_xlfn.DAYS(DATE($D138,12,31),T$16)+1,IF(AND(YEAR(T$16+1)&lt;$D138,$D138&lt;YEAR(U$16)),_xlfn.DAYS(DATE($D138,12,31),DATE($D138,1,1))+1,0)),0))</f>
        <v>0</v>
      </c>
      <c r="V138" s="122" cm="1">
        <f t="array" ref="V138">IF(YEAR(V$16)=$D138, V$44-SUM(_xlfn._xlws.FILTER(V$63:V137,MOD(_xlfn.SEQUENCE(ROWS(V$63:V137)),5)=1)),ROUND(V$44/_xlfn.DAYS(V$16,U$16)*IF(YEAR(U$16+1)=$D138,_xlfn.DAYS(DATE($D138,12,31),U$16)+1,IF(AND(YEAR(U$16+1)&lt;$D138,$D138&lt;YEAR(V$16)),_xlfn.DAYS(DATE($D138,12,31),DATE($D138,1,1))+1,0)),0))</f>
        <v>0</v>
      </c>
      <c r="W138" s="122" cm="1">
        <f t="array" ref="W138">IF(YEAR(W$16)=$D138, W$44-SUM(_xlfn._xlws.FILTER(W$63:W137,MOD(_xlfn.SEQUENCE(ROWS(W$63:W137)),5)=1)),ROUND(W$44/_xlfn.DAYS(W$16,V$16)*IF(YEAR(V$16+1)=$D138,_xlfn.DAYS(DATE($D138,12,31),V$16)+1,IF(AND(YEAR(V$16+1)&lt;$D138,$D138&lt;YEAR(W$16)),_xlfn.DAYS(DATE($D138,12,31),DATE($D138,1,1))+1,0)),0))</f>
        <v>0</v>
      </c>
      <c r="X138" s="122" cm="1">
        <f t="array" ref="X138">IF(YEAR(X$16)=$D138, X$44-SUM(_xlfn._xlws.FILTER(X$63:X137,MOD(_xlfn.SEQUENCE(ROWS(X$63:X137)),5)=1)),ROUND(X$44/_xlfn.DAYS(X$16,W$16)*IF(YEAR(W$16+1)=$D138,_xlfn.DAYS(DATE($D138,12,31),W$16)+1,IF(AND(YEAR(W$16+1)&lt;$D138,$D138&lt;YEAR(X$16)),_xlfn.DAYS(DATE($D138,12,31),DATE($D138,1,1))+1,0)),0))</f>
        <v>0</v>
      </c>
    </row>
    <row r="139" spans="1:24" ht="17" hidden="1" outlineLevel="1" x14ac:dyDescent="0.25">
      <c r="A139" s="5">
        <v>28</v>
      </c>
      <c r="B139" s="129" t="s">
        <v>164</v>
      </c>
      <c r="C139" s="120" t="s">
        <v>165</v>
      </c>
      <c r="D139" s="121">
        <f t="shared" si="41"/>
        <v>2035</v>
      </c>
      <c r="E139" s="122" cm="1">
        <f t="array" ref="E139">IF(YEAR(E$16)=$D139, E$46-SUM(_xlfn._xlws.FILTER(E$63:E138,MOD(_xlfn.SEQUENCE(ROWS(E$63:E138)),5)=2)),ROUND(E$46/_xlfn.DAYS(E$16,D$16)*IF(YEAR(D$16+1)=$D139,_xlfn.DAYS(DATE($D139,12,31),D$16)+1,IF(AND(YEAR(D$16+1)&lt;$D139,$D139&lt;YEAR(E$16)),_xlfn.DAYS(DATE($D139,12,31),DATE($D139,1,1))+1,0)),0))</f>
        <v>0</v>
      </c>
      <c r="F139" s="122" cm="1">
        <f t="array" ref="F139">IF(YEAR(F$16)=$D139, F$46-SUM(_xlfn._xlws.FILTER(F$63:F138,MOD(_xlfn.SEQUENCE(ROWS(F$63:F138)),5)=2)),ROUND(F$46/_xlfn.DAYS(F$16,E$16)*IF(YEAR(E$16+1)=$D139,_xlfn.DAYS(DATE($D139,12,31),E$16)+1,IF(AND(YEAR(E$16+1)&lt;$D139,$D139&lt;YEAR(F$16)),_xlfn.DAYS(DATE($D139,12,31),DATE($D139,1,1))+1,0)),0))</f>
        <v>0</v>
      </c>
      <c r="G139" s="122" cm="1">
        <f t="array" ref="G139">IF(YEAR(G$16)=$D139, G$46-SUM(_xlfn._xlws.FILTER(G$63:G138,MOD(_xlfn.SEQUENCE(ROWS(G$63:G138)),5)=2)),ROUND(G$46/_xlfn.DAYS(G$16,F$16)*IF(YEAR(F$16+1)=$D139,_xlfn.DAYS(DATE($D139,12,31),F$16)+1,IF(AND(YEAR(F$16+1)&lt;$D139,$D139&lt;YEAR(G$16)),_xlfn.DAYS(DATE($D139,12,31),DATE($D139,1,1))+1,0)),0))</f>
        <v>0</v>
      </c>
      <c r="H139" s="122" cm="1">
        <f t="array" ref="H139">IF(YEAR(H$16)=$D139, H$46-SUM(_xlfn._xlws.FILTER(H$63:H138,MOD(_xlfn.SEQUENCE(ROWS(H$63:H138)),5)=2)),ROUND(H$46/_xlfn.DAYS(H$16,G$16)*IF(YEAR(G$16+1)=$D139,_xlfn.DAYS(DATE($D139,12,31),G$16)+1,IF(AND(YEAR(G$16+1)&lt;$D139,$D139&lt;YEAR(H$16)),_xlfn.DAYS(DATE($D139,12,31),DATE($D139,1,1))+1,0)),0))</f>
        <v>0</v>
      </c>
      <c r="I139" s="122" cm="1">
        <f t="array" ref="I139">IF(YEAR(I$16)=$D139, I$46-SUM(_xlfn._xlws.FILTER(I$63:I138,MOD(_xlfn.SEQUENCE(ROWS(I$63:I138)),5)=2)),ROUND(I$46/_xlfn.DAYS(I$16,H$16)*IF(YEAR(H$16+1)=$D139,_xlfn.DAYS(DATE($D139,12,31),H$16)+1,IF(AND(YEAR(H$16+1)&lt;$D139,$D139&lt;YEAR(I$16)),_xlfn.DAYS(DATE($D139,12,31),DATE($D139,1,1))+1,0)),0))</f>
        <v>0</v>
      </c>
      <c r="J139" s="122" cm="1">
        <f t="array" ref="J139">IF(YEAR(J$16)=$D139, J$46-SUM(_xlfn._xlws.FILTER(J$63:J138,MOD(_xlfn.SEQUENCE(ROWS(J$63:J138)),5)=2)),ROUND(J$46/_xlfn.DAYS(J$16,I$16)*IF(YEAR(I$16+1)=$D139,_xlfn.DAYS(DATE($D139,12,31),I$16)+1,IF(AND(YEAR(I$16+1)&lt;$D139,$D139&lt;YEAR(J$16)),_xlfn.DAYS(DATE($D139,12,31),DATE($D139,1,1))+1,0)),0))</f>
        <v>0</v>
      </c>
      <c r="K139" s="122" cm="1">
        <f t="array" ref="K139">IF(YEAR(K$16)=$D139, K$46-SUM(_xlfn._xlws.FILTER(K$63:K138,MOD(_xlfn.SEQUENCE(ROWS(K$63:K138)),5)=2)),ROUND(K$46/_xlfn.DAYS(K$16,J$16)*IF(YEAR(J$16+1)=$D139,_xlfn.DAYS(DATE($D139,12,31),J$16)+1,IF(AND(YEAR(J$16+1)&lt;$D139,$D139&lt;YEAR(K$16)),_xlfn.DAYS(DATE($D139,12,31),DATE($D139,1,1))+1,0)),0))</f>
        <v>0</v>
      </c>
      <c r="L139" s="122" cm="1">
        <f t="array" ref="L139">IF(YEAR(L$16)=$D139, L$46-SUM(_xlfn._xlws.FILTER(L$63:L138,MOD(_xlfn.SEQUENCE(ROWS(L$63:L138)),5)=2)),ROUND(L$46/_xlfn.DAYS(L$16,K$16)*IF(YEAR(K$16+1)=$D139,_xlfn.DAYS(DATE($D139,12,31),K$16)+1,IF(AND(YEAR(K$16+1)&lt;$D139,$D139&lt;YEAR(L$16)),_xlfn.DAYS(DATE($D139,12,31),DATE($D139,1,1))+1,0)),0))</f>
        <v>0</v>
      </c>
      <c r="M139" s="122" cm="1">
        <f t="array" ref="M139">IF(YEAR(M$16)=$D139, M$46-SUM(_xlfn._xlws.FILTER(M$63:M138,MOD(_xlfn.SEQUENCE(ROWS(M$63:M138)),5)=2)),ROUND(M$46/_xlfn.DAYS(M$16,L$16)*IF(YEAR(L$16+1)=$D139,_xlfn.DAYS(DATE($D139,12,31),L$16)+1,IF(AND(YEAR(L$16+1)&lt;$D139,$D139&lt;YEAR(M$16)),_xlfn.DAYS(DATE($D139,12,31),DATE($D139,1,1))+1,0)),0))</f>
        <v>0</v>
      </c>
      <c r="N139" s="122" cm="1">
        <f t="array" ref="N139">IF(YEAR(N$16)=$D139, N$46-SUM(_xlfn._xlws.FILTER(N$63:N138,MOD(_xlfn.SEQUENCE(ROWS(N$63:N138)),5)=2)),ROUND(N$46/_xlfn.DAYS(N$16,M$16)*IF(YEAR(M$16+1)=$D139,_xlfn.DAYS(DATE($D139,12,31),M$16)+1,IF(AND(YEAR(M$16+1)&lt;$D139,$D139&lt;YEAR(N$16)),_xlfn.DAYS(DATE($D139,12,31),DATE($D139,1,1))+1,0)),0))</f>
        <v>0</v>
      </c>
      <c r="O139" s="122" cm="1">
        <f t="array" ref="O139">IF(YEAR(O$16)=$D139, O$46-SUM(_xlfn._xlws.FILTER(O$63:O138,MOD(_xlfn.SEQUENCE(ROWS(O$63:O138)),5)=2)),ROUND(O$46/_xlfn.DAYS(O$16,N$16)*IF(YEAR(N$16+1)=$D139,_xlfn.DAYS(DATE($D139,12,31),N$16)+1,IF(AND(YEAR(N$16+1)&lt;$D139,$D139&lt;YEAR(O$16)),_xlfn.DAYS(DATE($D139,12,31),DATE($D139,1,1))+1,0)),0))</f>
        <v>0</v>
      </c>
      <c r="P139" s="122" cm="1">
        <f t="array" ref="P139">IF(YEAR(P$16)=$D139, P$46-SUM(_xlfn._xlws.FILTER(P$63:P138,MOD(_xlfn.SEQUENCE(ROWS(P$63:P138)),5)=2)),ROUND(P$46/_xlfn.DAYS(P$16,O$16)*IF(YEAR(O$16+1)=$D139,_xlfn.DAYS(DATE($D139,12,31),O$16)+1,IF(AND(YEAR(O$16+1)&lt;$D139,$D139&lt;YEAR(P$16)),_xlfn.DAYS(DATE($D139,12,31),DATE($D139,1,1))+1,0)),0))</f>
        <v>0</v>
      </c>
      <c r="Q139" s="122" cm="1">
        <f t="array" ref="Q139">IF(YEAR(Q$16)=$D139, Q$46-SUM(_xlfn._xlws.FILTER(Q$63:Q138,MOD(_xlfn.SEQUENCE(ROWS(Q$63:Q138)),5)=2)),ROUND(Q$46/_xlfn.DAYS(Q$16,P$16)*IF(YEAR(P$16+1)=$D139,_xlfn.DAYS(DATE($D139,12,31),P$16)+1,IF(AND(YEAR(P$16+1)&lt;$D139,$D139&lt;YEAR(Q$16)),_xlfn.DAYS(DATE($D139,12,31),DATE($D139,1,1))+1,0)),0))</f>
        <v>0</v>
      </c>
      <c r="R139" s="122" cm="1">
        <f t="array" ref="R139">IF(YEAR(R$16)=$D139, R$46-SUM(_xlfn._xlws.FILTER(R$63:R138,MOD(_xlfn.SEQUENCE(ROWS(R$63:R138)),5)=2)),ROUND(R$46/_xlfn.DAYS(R$16,Q$16)*IF(YEAR(Q$16+1)=$D139,_xlfn.DAYS(DATE($D139,12,31),Q$16)+1,IF(AND(YEAR(Q$16+1)&lt;$D139,$D139&lt;YEAR(R$16)),_xlfn.DAYS(DATE($D139,12,31),DATE($D139,1,1))+1,0)),0))</f>
        <v>0</v>
      </c>
      <c r="S139" s="122" cm="1">
        <f t="array" ref="S139">IF(YEAR(S$16)=$D139, S$46-SUM(_xlfn._xlws.FILTER(S$63:S138,MOD(_xlfn.SEQUENCE(ROWS(S$63:S138)),5)=2)),ROUND(S$46/_xlfn.DAYS(S$16,R$16)*IF(YEAR(R$16+1)=$D139,_xlfn.DAYS(DATE($D139,12,31),R$16)+1,IF(AND(YEAR(R$16+1)&lt;$D139,$D139&lt;YEAR(S$16)),_xlfn.DAYS(DATE($D139,12,31),DATE($D139,1,1))+1,0)),0))</f>
        <v>1607</v>
      </c>
      <c r="T139" s="122" cm="1">
        <f t="array" ref="T139">IF(YEAR(T$16)=$D139, T$46-SUM(_xlfn._xlws.FILTER(T$63:T138,MOD(_xlfn.SEQUENCE(ROWS(T$63:T138)),5)=2)),ROUND(T$46/_xlfn.DAYS(T$16,S$16)*IF(YEAR(S$16+1)=$D139,_xlfn.DAYS(DATE($D139,12,31),S$16)+1,IF(AND(YEAR(S$16+1)&lt;$D139,$D139&lt;YEAR(T$16)),_xlfn.DAYS(DATE($D139,12,31),DATE($D139,1,1))+1,0)),0))</f>
        <v>645</v>
      </c>
      <c r="U139" s="122" cm="1">
        <f t="array" ref="U139">IF(YEAR(U$16)=$D139, U$46-SUM(_xlfn._xlws.FILTER(U$63:U138,MOD(_xlfn.SEQUENCE(ROWS(U$63:U138)),5)=2)),ROUND(U$46/_xlfn.DAYS(U$16,T$16)*IF(YEAR(T$16+1)=$D139,_xlfn.DAYS(DATE($D139,12,31),T$16)+1,IF(AND(YEAR(T$16+1)&lt;$D139,$D139&lt;YEAR(U$16)),_xlfn.DAYS(DATE($D139,12,31),DATE($D139,1,1))+1,0)),0))</f>
        <v>0</v>
      </c>
      <c r="V139" s="122" cm="1">
        <f t="array" ref="V139">IF(YEAR(V$16)=$D139, V$46-SUM(_xlfn._xlws.FILTER(V$63:V138,MOD(_xlfn.SEQUENCE(ROWS(V$63:V138)),5)=2)),ROUND(V$46/_xlfn.DAYS(V$16,U$16)*IF(YEAR(U$16+1)=$D139,_xlfn.DAYS(DATE($D139,12,31),U$16)+1,IF(AND(YEAR(U$16+1)&lt;$D139,$D139&lt;YEAR(V$16)),_xlfn.DAYS(DATE($D139,12,31),DATE($D139,1,1))+1,0)),0))</f>
        <v>0</v>
      </c>
      <c r="W139" s="122" cm="1">
        <f t="array" ref="W139">IF(YEAR(W$16)=$D139, W$46-SUM(_xlfn._xlws.FILTER(W$63:W138,MOD(_xlfn.SEQUENCE(ROWS(W$63:W138)),5)=2)),ROUND(W$46/_xlfn.DAYS(W$16,V$16)*IF(YEAR(V$16+1)=$D139,_xlfn.DAYS(DATE($D139,12,31),V$16)+1,IF(AND(YEAR(V$16+1)&lt;$D139,$D139&lt;YEAR(W$16)),_xlfn.DAYS(DATE($D139,12,31),DATE($D139,1,1))+1,0)),0))</f>
        <v>0</v>
      </c>
      <c r="X139" s="122" cm="1">
        <f t="array" ref="X139">IF(YEAR(X$16)=$D139, X$46-SUM(_xlfn._xlws.FILTER(X$63:X138,MOD(_xlfn.SEQUENCE(ROWS(X$63:X138)),5)=2)),ROUND(X$46/_xlfn.DAYS(X$16,W$16)*IF(YEAR(W$16+1)=$D139,_xlfn.DAYS(DATE($D139,12,31),W$16)+1,IF(AND(YEAR(W$16+1)&lt;$D139,$D139&lt;YEAR(X$16)),_xlfn.DAYS(DATE($D139,12,31),DATE($D139,1,1))+1,0)),0))</f>
        <v>0</v>
      </c>
    </row>
    <row r="140" spans="1:24" ht="17" hidden="1" outlineLevel="1" x14ac:dyDescent="0.25">
      <c r="A140" s="5">
        <v>29</v>
      </c>
      <c r="B140" s="129" t="s">
        <v>166</v>
      </c>
      <c r="C140" s="120" t="s">
        <v>167</v>
      </c>
      <c r="D140" s="121">
        <f t="shared" si="41"/>
        <v>2035</v>
      </c>
      <c r="E140" s="123">
        <f>E138-E139</f>
        <v>0</v>
      </c>
      <c r="F140" s="123">
        <f t="shared" ref="F140:X140" si="66">F138-F139</f>
        <v>0</v>
      </c>
      <c r="G140" s="123">
        <f t="shared" si="66"/>
        <v>0</v>
      </c>
      <c r="H140" s="123">
        <f t="shared" si="66"/>
        <v>0</v>
      </c>
      <c r="I140" s="123">
        <f t="shared" si="66"/>
        <v>0</v>
      </c>
      <c r="J140" s="123">
        <f t="shared" si="66"/>
        <v>0</v>
      </c>
      <c r="K140" s="123">
        <f t="shared" si="66"/>
        <v>0</v>
      </c>
      <c r="L140" s="123">
        <f t="shared" si="66"/>
        <v>0</v>
      </c>
      <c r="M140" s="123">
        <f t="shared" si="66"/>
        <v>0</v>
      </c>
      <c r="N140" s="123">
        <f t="shared" si="66"/>
        <v>0</v>
      </c>
      <c r="O140" s="123">
        <f t="shared" si="66"/>
        <v>0</v>
      </c>
      <c r="P140" s="123">
        <f t="shared" si="66"/>
        <v>0</v>
      </c>
      <c r="Q140" s="123">
        <f t="shared" si="66"/>
        <v>0</v>
      </c>
      <c r="R140" s="123">
        <f t="shared" si="66"/>
        <v>0</v>
      </c>
      <c r="S140" s="123">
        <f t="shared" si="66"/>
        <v>9107</v>
      </c>
      <c r="T140" s="123">
        <f t="shared" si="66"/>
        <v>3655</v>
      </c>
      <c r="U140" s="123">
        <f t="shared" si="66"/>
        <v>0</v>
      </c>
      <c r="V140" s="123">
        <f t="shared" si="66"/>
        <v>0</v>
      </c>
      <c r="W140" s="123">
        <f t="shared" si="66"/>
        <v>0</v>
      </c>
      <c r="X140" s="123">
        <f t="shared" si="66"/>
        <v>0</v>
      </c>
    </row>
    <row r="141" spans="1:24" ht="17" hidden="1" outlineLevel="1" x14ac:dyDescent="0.25">
      <c r="A141" s="5">
        <v>31</v>
      </c>
      <c r="B141" s="129" t="s">
        <v>168</v>
      </c>
      <c r="C141" s="120" t="s">
        <v>169</v>
      </c>
      <c r="D141" s="121">
        <f t="shared" si="41"/>
        <v>2035</v>
      </c>
      <c r="E141" s="122" cm="1">
        <f t="array" ref="E141">IF(YEAR(E$16)=$D141, E$59-SUM(_xlfn._xlws.FILTER(E$63:E140,MOD(_xlfn.SEQUENCE(ROWS(E$63:E140)),5)=4)),ROUND(E$59/_xlfn.DAYS(E$16,D$16)*IF(YEAR(D$16+1)=$D141,_xlfn.DAYS(DATE($D141,12,31),D$16)+1,IF(AND(YEAR(D$16+1)&lt;$D141,$D141&lt;YEAR(E$16)),_xlfn.DAYS(DATE($D141,12,31),DATE($D141,1,1))+1,0)),0))</f>
        <v>0</v>
      </c>
      <c r="F141" s="122" cm="1">
        <f t="array" ref="F141">IF(YEAR(F$16)=$D141, F$59-SUM(_xlfn._xlws.FILTER(F$63:F140,MOD(_xlfn.SEQUENCE(ROWS(F$63:F140)),5)=4)),ROUND(F$59/_xlfn.DAYS(F$16,E$16)*IF(YEAR(E$16+1)=$D141,_xlfn.DAYS(DATE($D141,12,31),E$16)+1,IF(AND(YEAR(E$16+1)&lt;$D141,$D141&lt;YEAR(F$16)),_xlfn.DAYS(DATE($D141,12,31),DATE($D141,1,1))+1,0)),0))</f>
        <v>0</v>
      </c>
      <c r="G141" s="122" cm="1">
        <f t="array" ref="G141">IF(YEAR(G$16)=$D141, G$59-SUM(_xlfn._xlws.FILTER(G$63:G140,MOD(_xlfn.SEQUENCE(ROWS(G$63:G140)),5)=4)),ROUND(G$59/_xlfn.DAYS(G$16,F$16)*IF(YEAR(F$16+1)=$D141,_xlfn.DAYS(DATE($D141,12,31),F$16)+1,IF(AND(YEAR(F$16+1)&lt;$D141,$D141&lt;YEAR(G$16)),_xlfn.DAYS(DATE($D141,12,31),DATE($D141,1,1))+1,0)),0))</f>
        <v>0</v>
      </c>
      <c r="H141" s="122" cm="1">
        <f t="array" ref="H141">IF(YEAR(H$16)=$D141, H$59-SUM(_xlfn._xlws.FILTER(H$63:H140,MOD(_xlfn.SEQUENCE(ROWS(H$63:H140)),5)=4)),ROUND(H$59/_xlfn.DAYS(H$16,G$16)*IF(YEAR(G$16+1)=$D141,_xlfn.DAYS(DATE($D141,12,31),G$16)+1,IF(AND(YEAR(G$16+1)&lt;$D141,$D141&lt;YEAR(H$16)),_xlfn.DAYS(DATE($D141,12,31),DATE($D141,1,1))+1,0)),0))</f>
        <v>0</v>
      </c>
      <c r="I141" s="122" cm="1">
        <f t="array" ref="I141">IF(YEAR(I$16)=$D141, I$59-SUM(_xlfn._xlws.FILTER(I$63:I140,MOD(_xlfn.SEQUENCE(ROWS(I$63:I140)),5)=4)),ROUND(I$59/_xlfn.DAYS(I$16,H$16)*IF(YEAR(H$16+1)=$D141,_xlfn.DAYS(DATE($D141,12,31),H$16)+1,IF(AND(YEAR(H$16+1)&lt;$D141,$D141&lt;YEAR(I$16)),_xlfn.DAYS(DATE($D141,12,31),DATE($D141,1,1))+1,0)),0))</f>
        <v>0</v>
      </c>
      <c r="J141" s="122" cm="1">
        <f t="array" ref="J141">IF(YEAR(J$16)=$D141, J$59-SUM(_xlfn._xlws.FILTER(J$63:J140,MOD(_xlfn.SEQUENCE(ROWS(J$63:J140)),5)=4)),ROUND(J$59/_xlfn.DAYS(J$16,I$16)*IF(YEAR(I$16+1)=$D141,_xlfn.DAYS(DATE($D141,12,31),I$16)+1,IF(AND(YEAR(I$16+1)&lt;$D141,$D141&lt;YEAR(J$16)),_xlfn.DAYS(DATE($D141,12,31),DATE($D141,1,1))+1,0)),0))</f>
        <v>0</v>
      </c>
      <c r="K141" s="122" cm="1">
        <f t="array" ref="K141">IF(YEAR(K$16)=$D141, K$59-SUM(_xlfn._xlws.FILTER(K$63:K140,MOD(_xlfn.SEQUENCE(ROWS(K$63:K140)),5)=4)),ROUND(K$59/_xlfn.DAYS(K$16,J$16)*IF(YEAR(J$16+1)=$D141,_xlfn.DAYS(DATE($D141,12,31),J$16)+1,IF(AND(YEAR(J$16+1)&lt;$D141,$D141&lt;YEAR(K$16)),_xlfn.DAYS(DATE($D141,12,31),DATE($D141,1,1))+1,0)),0))</f>
        <v>0</v>
      </c>
      <c r="L141" s="122" cm="1">
        <f t="array" ref="L141">IF(YEAR(L$16)=$D141, L$59-SUM(_xlfn._xlws.FILTER(L$63:L140,MOD(_xlfn.SEQUENCE(ROWS(L$63:L140)),5)=4)),ROUND(L$59/_xlfn.DAYS(L$16,K$16)*IF(YEAR(K$16+1)=$D141,_xlfn.DAYS(DATE($D141,12,31),K$16)+1,IF(AND(YEAR(K$16+1)&lt;$D141,$D141&lt;YEAR(L$16)),_xlfn.DAYS(DATE($D141,12,31),DATE($D141,1,1))+1,0)),0))</f>
        <v>0</v>
      </c>
      <c r="M141" s="122" cm="1">
        <f t="array" ref="M141">IF(YEAR(M$16)=$D141, M$59-SUM(_xlfn._xlws.FILTER(M$63:M140,MOD(_xlfn.SEQUENCE(ROWS(M$63:M140)),5)=4)),ROUND(M$59/_xlfn.DAYS(M$16,L$16)*IF(YEAR(L$16+1)=$D141,_xlfn.DAYS(DATE($D141,12,31),L$16)+1,IF(AND(YEAR(L$16+1)&lt;$D141,$D141&lt;YEAR(M$16)),_xlfn.DAYS(DATE($D141,12,31),DATE($D141,1,1))+1,0)),0))</f>
        <v>0</v>
      </c>
      <c r="N141" s="122" cm="1">
        <f t="array" ref="N141">IF(YEAR(N$16)=$D141, N$59-SUM(_xlfn._xlws.FILTER(N$63:N140,MOD(_xlfn.SEQUENCE(ROWS(N$63:N140)),5)=4)),ROUND(N$59/_xlfn.DAYS(N$16,M$16)*IF(YEAR(M$16+1)=$D141,_xlfn.DAYS(DATE($D141,12,31),M$16)+1,IF(AND(YEAR(M$16+1)&lt;$D141,$D141&lt;YEAR(N$16)),_xlfn.DAYS(DATE($D141,12,31),DATE($D141,1,1))+1,0)),0))</f>
        <v>0</v>
      </c>
      <c r="O141" s="122" cm="1">
        <f t="array" ref="O141">IF(YEAR(O$16)=$D141, O$59-SUM(_xlfn._xlws.FILTER(O$63:O140,MOD(_xlfn.SEQUENCE(ROWS(O$63:O140)),5)=4)),ROUND(O$59/_xlfn.DAYS(O$16,N$16)*IF(YEAR(N$16+1)=$D141,_xlfn.DAYS(DATE($D141,12,31),N$16)+1,IF(AND(YEAR(N$16+1)&lt;$D141,$D141&lt;YEAR(O$16)),_xlfn.DAYS(DATE($D141,12,31),DATE($D141,1,1))+1,0)),0))</f>
        <v>0</v>
      </c>
      <c r="P141" s="122" cm="1">
        <f t="array" ref="P141">IF(YEAR(P$16)=$D141, P$59-SUM(_xlfn._xlws.FILTER(P$63:P140,MOD(_xlfn.SEQUENCE(ROWS(P$63:P140)),5)=4)),ROUND(P$59/_xlfn.DAYS(P$16,O$16)*IF(YEAR(O$16+1)=$D141,_xlfn.DAYS(DATE($D141,12,31),O$16)+1,IF(AND(YEAR(O$16+1)&lt;$D141,$D141&lt;YEAR(P$16)),_xlfn.DAYS(DATE($D141,12,31),DATE($D141,1,1))+1,0)),0))</f>
        <v>0</v>
      </c>
      <c r="Q141" s="122" cm="1">
        <f t="array" ref="Q141">IF(YEAR(Q$16)=$D141, Q$59-SUM(_xlfn._xlws.FILTER(Q$63:Q140,MOD(_xlfn.SEQUENCE(ROWS(Q$63:Q140)),5)=4)),ROUND(Q$59/_xlfn.DAYS(Q$16,P$16)*IF(YEAR(P$16+1)=$D141,_xlfn.DAYS(DATE($D141,12,31),P$16)+1,IF(AND(YEAR(P$16+1)&lt;$D141,$D141&lt;YEAR(Q$16)),_xlfn.DAYS(DATE($D141,12,31),DATE($D141,1,1))+1,0)),0))</f>
        <v>0</v>
      </c>
      <c r="R141" s="122" cm="1">
        <f t="array" ref="R141">IF(YEAR(R$16)=$D141, R$59-SUM(_xlfn._xlws.FILTER(R$63:R140,MOD(_xlfn.SEQUENCE(ROWS(R$63:R140)),5)=4)),ROUND(R$59/_xlfn.DAYS(R$16,Q$16)*IF(YEAR(Q$16+1)=$D141,_xlfn.DAYS(DATE($D141,12,31),Q$16)+1,IF(AND(YEAR(Q$16+1)&lt;$D141,$D141&lt;YEAR(R$16)),_xlfn.DAYS(DATE($D141,12,31),DATE($D141,1,1))+1,0)),0))</f>
        <v>0</v>
      </c>
      <c r="S141" s="122" cm="1">
        <f t="array" ref="S141">IF(YEAR(S$16)=$D141, S$59-SUM(_xlfn._xlws.FILTER(S$63:S140,MOD(_xlfn.SEQUENCE(ROWS(S$63:S140)),5)=4)),ROUND(S$59/_xlfn.DAYS(S$16,R$16)*IF(YEAR(R$16+1)=$D141,_xlfn.DAYS(DATE($D141,12,31),R$16)+1,IF(AND(YEAR(R$16+1)&lt;$D141,$D141&lt;YEAR(S$16)),_xlfn.DAYS(DATE($D141,12,31),DATE($D141,1,1))+1,0)),0))</f>
        <v>10714</v>
      </c>
      <c r="T141" s="122" cm="1">
        <f t="array" ref="T141">IF(YEAR(T$16)=$D141, T$59-SUM(_xlfn._xlws.FILTER(T$63:T140,MOD(_xlfn.SEQUENCE(ROWS(T$63:T140)),5)=4)),ROUND(T$59/_xlfn.DAYS(T$16,S$16)*IF(YEAR(S$16+1)=$D141,_xlfn.DAYS(DATE($D141,12,31),S$16)+1,IF(AND(YEAR(S$16+1)&lt;$D141,$D141&lt;YEAR(T$16)),_xlfn.DAYS(DATE($D141,12,31),DATE($D141,1,1))+1,0)),0))</f>
        <v>4300</v>
      </c>
      <c r="U141" s="122" cm="1">
        <f t="array" ref="U141">IF(YEAR(U$16)=$D141, U$59-SUM(_xlfn._xlws.FILTER(U$63:U140,MOD(_xlfn.SEQUENCE(ROWS(U$63:U140)),5)=4)),ROUND(U$59/_xlfn.DAYS(U$16,T$16)*IF(YEAR(T$16+1)=$D141,_xlfn.DAYS(DATE($D141,12,31),T$16)+1,IF(AND(YEAR(T$16+1)&lt;$D141,$D141&lt;YEAR(U$16)),_xlfn.DAYS(DATE($D141,12,31),DATE($D141,1,1))+1,0)),0))</f>
        <v>0</v>
      </c>
      <c r="V141" s="122" cm="1">
        <f t="array" ref="V141">IF(YEAR(V$16)=$D141, V$59-SUM(_xlfn._xlws.FILTER(V$63:V140,MOD(_xlfn.SEQUENCE(ROWS(V$63:V140)),5)=4)),ROUND(V$59/_xlfn.DAYS(V$16,U$16)*IF(YEAR(U$16+1)=$D141,_xlfn.DAYS(DATE($D141,12,31),U$16)+1,IF(AND(YEAR(U$16+1)&lt;$D141,$D141&lt;YEAR(V$16)),_xlfn.DAYS(DATE($D141,12,31),DATE($D141,1,1))+1,0)),0))</f>
        <v>0</v>
      </c>
      <c r="W141" s="122" cm="1">
        <f t="array" ref="W141">IF(YEAR(W$16)=$D141, W$59-SUM(_xlfn._xlws.FILTER(W$63:W140,MOD(_xlfn.SEQUENCE(ROWS(W$63:W140)),5)=4)),ROUND(W$59/_xlfn.DAYS(W$16,V$16)*IF(YEAR(V$16+1)=$D141,_xlfn.DAYS(DATE($D141,12,31),V$16)+1,IF(AND(YEAR(V$16+1)&lt;$D141,$D141&lt;YEAR(W$16)),_xlfn.DAYS(DATE($D141,12,31),DATE($D141,1,1))+1,0)),0))</f>
        <v>0</v>
      </c>
      <c r="X141" s="122" cm="1">
        <f t="array" ref="X141">IF(YEAR(X$16)=$D141, X$59-SUM(_xlfn._xlws.FILTER(X$63:X140,MOD(_xlfn.SEQUENCE(ROWS(X$63:X140)),5)=4)),ROUND(X$59/_xlfn.DAYS(X$16,W$16)*IF(YEAR(W$16+1)=$D141,_xlfn.DAYS(DATE($D141,12,31),W$16)+1,IF(AND(YEAR(W$16+1)&lt;$D141,$D141&lt;YEAR(X$16)),_xlfn.DAYS(DATE($D141,12,31),DATE($D141,1,1))+1,0)),0))</f>
        <v>0</v>
      </c>
    </row>
    <row r="142" spans="1:24" ht="17" hidden="1" outlineLevel="1" x14ac:dyDescent="0.25">
      <c r="A142" s="5">
        <v>33</v>
      </c>
      <c r="B142" s="129" t="s">
        <v>170</v>
      </c>
      <c r="C142" s="124" t="s">
        <v>171</v>
      </c>
      <c r="D142" s="125">
        <f t="shared" si="41"/>
        <v>2035</v>
      </c>
      <c r="E142" s="126">
        <f>E138-E141</f>
        <v>0</v>
      </c>
      <c r="F142" s="126">
        <f t="shared" ref="F142:X142" si="67">F138-F141</f>
        <v>0</v>
      </c>
      <c r="G142" s="126">
        <f t="shared" si="67"/>
        <v>0</v>
      </c>
      <c r="H142" s="126">
        <f t="shared" si="67"/>
        <v>0</v>
      </c>
      <c r="I142" s="126">
        <f t="shared" si="67"/>
        <v>0</v>
      </c>
      <c r="J142" s="126">
        <f t="shared" si="67"/>
        <v>0</v>
      </c>
      <c r="K142" s="126">
        <f t="shared" si="67"/>
        <v>0</v>
      </c>
      <c r="L142" s="126">
        <f t="shared" si="67"/>
        <v>0</v>
      </c>
      <c r="M142" s="126">
        <f t="shared" si="67"/>
        <v>0</v>
      </c>
      <c r="N142" s="126">
        <f t="shared" si="67"/>
        <v>0</v>
      </c>
      <c r="O142" s="126">
        <f t="shared" si="67"/>
        <v>0</v>
      </c>
      <c r="P142" s="126">
        <f t="shared" si="67"/>
        <v>0</v>
      </c>
      <c r="Q142" s="126">
        <f t="shared" si="67"/>
        <v>0</v>
      </c>
      <c r="R142" s="126">
        <f t="shared" si="67"/>
        <v>0</v>
      </c>
      <c r="S142" s="126">
        <f t="shared" si="67"/>
        <v>0</v>
      </c>
      <c r="T142" s="126">
        <f t="shared" si="67"/>
        <v>0</v>
      </c>
      <c r="U142" s="126">
        <f t="shared" si="67"/>
        <v>0</v>
      </c>
      <c r="V142" s="126">
        <f t="shared" si="67"/>
        <v>0</v>
      </c>
      <c r="W142" s="126">
        <f t="shared" si="67"/>
        <v>0</v>
      </c>
      <c r="X142" s="126">
        <f t="shared" si="67"/>
        <v>0</v>
      </c>
    </row>
    <row r="143" spans="1:24" ht="17" hidden="1" outlineLevel="1" x14ac:dyDescent="0.25">
      <c r="A143" s="5">
        <v>27</v>
      </c>
      <c r="B143" s="37" t="s">
        <v>162</v>
      </c>
      <c r="C143" s="114" t="s">
        <v>163</v>
      </c>
      <c r="D143" s="115">
        <f t="shared" ref="D143:D167" si="68">D138+1</f>
        <v>2036</v>
      </c>
      <c r="E143" s="116" cm="1">
        <f t="array" ref="E143">IF(YEAR(E$16)=$D143, E$44-SUM(_xlfn._xlws.FILTER(E$63:E142,MOD(_xlfn.SEQUENCE(ROWS(E$63:E142)),5)=1)),ROUND(E$44/_xlfn.DAYS(E$16,D$16)*IF(YEAR(D$16+1)=$D143,_xlfn.DAYS(DATE($D143,12,31),D$16)+1,IF(AND(YEAR(D$16+1)&lt;$D143,$D143&lt;YEAR(E$16)),_xlfn.DAYS(DATE($D143,12,31),DATE($D143,1,1))+1,0)),0))</f>
        <v>0</v>
      </c>
      <c r="F143" s="116" cm="1">
        <f t="array" ref="F143">IF(YEAR(F$16)=$D143, F$44-SUM(_xlfn._xlws.FILTER(F$63:F142,MOD(_xlfn.SEQUENCE(ROWS(F$63:F142)),5)=1)),ROUND(F$44/_xlfn.DAYS(F$16,E$16)*IF(YEAR(E$16+1)=$D143,_xlfn.DAYS(DATE($D143,12,31),E$16)+1,IF(AND(YEAR(E$16+1)&lt;$D143,$D143&lt;YEAR(F$16)),_xlfn.DAYS(DATE($D143,12,31),DATE($D143,1,1))+1,0)),0))</f>
        <v>0</v>
      </c>
      <c r="G143" s="116" cm="1">
        <f t="array" ref="G143">IF(YEAR(G$16)=$D143, G$44-SUM(_xlfn._xlws.FILTER(G$63:G142,MOD(_xlfn.SEQUENCE(ROWS(G$63:G142)),5)=1)),ROUND(G$44/_xlfn.DAYS(G$16,F$16)*IF(YEAR(F$16+1)=$D143,_xlfn.DAYS(DATE($D143,12,31),F$16)+1,IF(AND(YEAR(F$16+1)&lt;$D143,$D143&lt;YEAR(G$16)),_xlfn.DAYS(DATE($D143,12,31),DATE($D143,1,1))+1,0)),0))</f>
        <v>0</v>
      </c>
      <c r="H143" s="116" cm="1">
        <f t="array" ref="H143">IF(YEAR(H$16)=$D143, H$44-SUM(_xlfn._xlws.FILTER(H$63:H142,MOD(_xlfn.SEQUENCE(ROWS(H$63:H142)),5)=1)),ROUND(H$44/_xlfn.DAYS(H$16,G$16)*IF(YEAR(G$16+1)=$D143,_xlfn.DAYS(DATE($D143,12,31),G$16)+1,IF(AND(YEAR(G$16+1)&lt;$D143,$D143&lt;YEAR(H$16)),_xlfn.DAYS(DATE($D143,12,31),DATE($D143,1,1))+1,0)),0))</f>
        <v>0</v>
      </c>
      <c r="I143" s="116" cm="1">
        <f t="array" ref="I143">IF(YEAR(I$16)=$D143, I$44-SUM(_xlfn._xlws.FILTER(I$63:I142,MOD(_xlfn.SEQUENCE(ROWS(I$63:I142)),5)=1)),ROUND(I$44/_xlfn.DAYS(I$16,H$16)*IF(YEAR(H$16+1)=$D143,_xlfn.DAYS(DATE($D143,12,31),H$16)+1,IF(AND(YEAR(H$16+1)&lt;$D143,$D143&lt;YEAR(I$16)),_xlfn.DAYS(DATE($D143,12,31),DATE($D143,1,1))+1,0)),0))</f>
        <v>0</v>
      </c>
      <c r="J143" s="116" cm="1">
        <f t="array" ref="J143">IF(YEAR(J$16)=$D143, J$44-SUM(_xlfn._xlws.FILTER(J$63:J142,MOD(_xlfn.SEQUENCE(ROWS(J$63:J142)),5)=1)),ROUND(J$44/_xlfn.DAYS(J$16,I$16)*IF(YEAR(I$16+1)=$D143,_xlfn.DAYS(DATE($D143,12,31),I$16)+1,IF(AND(YEAR(I$16+1)&lt;$D143,$D143&lt;YEAR(J$16)),_xlfn.DAYS(DATE($D143,12,31),DATE($D143,1,1))+1,0)),0))</f>
        <v>0</v>
      </c>
      <c r="K143" s="116" cm="1">
        <f t="array" ref="K143">IF(YEAR(K$16)=$D143, K$44-SUM(_xlfn._xlws.FILTER(K$63:K142,MOD(_xlfn.SEQUENCE(ROWS(K$63:K142)),5)=1)),ROUND(K$44/_xlfn.DAYS(K$16,J$16)*IF(YEAR(J$16+1)=$D143,_xlfn.DAYS(DATE($D143,12,31),J$16)+1,IF(AND(YEAR(J$16+1)&lt;$D143,$D143&lt;YEAR(K$16)),_xlfn.DAYS(DATE($D143,12,31),DATE($D143,1,1))+1,0)),0))</f>
        <v>0</v>
      </c>
      <c r="L143" s="116" cm="1">
        <f t="array" ref="L143">IF(YEAR(L$16)=$D143, L$44-SUM(_xlfn._xlws.FILTER(L$63:L142,MOD(_xlfn.SEQUENCE(ROWS(L$63:L142)),5)=1)),ROUND(L$44/_xlfn.DAYS(L$16,K$16)*IF(YEAR(K$16+1)=$D143,_xlfn.DAYS(DATE($D143,12,31),K$16)+1,IF(AND(YEAR(K$16+1)&lt;$D143,$D143&lt;YEAR(L$16)),_xlfn.DAYS(DATE($D143,12,31),DATE($D143,1,1))+1,0)),0))</f>
        <v>0</v>
      </c>
      <c r="M143" s="116" cm="1">
        <f t="array" ref="M143">IF(YEAR(M$16)=$D143, M$44-SUM(_xlfn._xlws.FILTER(M$63:M142,MOD(_xlfn.SEQUENCE(ROWS(M$63:M142)),5)=1)),ROUND(M$44/_xlfn.DAYS(M$16,L$16)*IF(YEAR(L$16+1)=$D143,_xlfn.DAYS(DATE($D143,12,31),L$16)+1,IF(AND(YEAR(L$16+1)&lt;$D143,$D143&lt;YEAR(M$16)),_xlfn.DAYS(DATE($D143,12,31),DATE($D143,1,1))+1,0)),0))</f>
        <v>0</v>
      </c>
      <c r="N143" s="116" cm="1">
        <f t="array" ref="N143">IF(YEAR(N$16)=$D143, N$44-SUM(_xlfn._xlws.FILTER(N$63:N142,MOD(_xlfn.SEQUENCE(ROWS(N$63:N142)),5)=1)),ROUND(N$44/_xlfn.DAYS(N$16,M$16)*IF(YEAR(M$16+1)=$D143,_xlfn.DAYS(DATE($D143,12,31),M$16)+1,IF(AND(YEAR(M$16+1)&lt;$D143,$D143&lt;YEAR(N$16)),_xlfn.DAYS(DATE($D143,12,31),DATE($D143,1,1))+1,0)),0))</f>
        <v>0</v>
      </c>
      <c r="O143" s="116" cm="1">
        <f t="array" ref="O143">IF(YEAR(O$16)=$D143, O$44-SUM(_xlfn._xlws.FILTER(O$63:O142,MOD(_xlfn.SEQUENCE(ROWS(O$63:O142)),5)=1)),ROUND(O$44/_xlfn.DAYS(O$16,N$16)*IF(YEAR(N$16+1)=$D143,_xlfn.DAYS(DATE($D143,12,31),N$16)+1,IF(AND(YEAR(N$16+1)&lt;$D143,$D143&lt;YEAR(O$16)),_xlfn.DAYS(DATE($D143,12,31),DATE($D143,1,1))+1,0)),0))</f>
        <v>0</v>
      </c>
      <c r="P143" s="116" cm="1">
        <f t="array" ref="P143">IF(YEAR(P$16)=$D143, P$44-SUM(_xlfn._xlws.FILTER(P$63:P142,MOD(_xlfn.SEQUENCE(ROWS(P$63:P142)),5)=1)),ROUND(P$44/_xlfn.DAYS(P$16,O$16)*IF(YEAR(O$16+1)=$D143,_xlfn.DAYS(DATE($D143,12,31),O$16)+1,IF(AND(YEAR(O$16+1)&lt;$D143,$D143&lt;YEAR(P$16)),_xlfn.DAYS(DATE($D143,12,31),DATE($D143,1,1))+1,0)),0))</f>
        <v>0</v>
      </c>
      <c r="Q143" s="116" cm="1">
        <f t="array" ref="Q143">IF(YEAR(Q$16)=$D143, Q$44-SUM(_xlfn._xlws.FILTER(Q$63:Q142,MOD(_xlfn.SEQUENCE(ROWS(Q$63:Q142)),5)=1)),ROUND(Q$44/_xlfn.DAYS(Q$16,P$16)*IF(YEAR(P$16+1)=$D143,_xlfn.DAYS(DATE($D143,12,31),P$16)+1,IF(AND(YEAR(P$16+1)&lt;$D143,$D143&lt;YEAR(Q$16)),_xlfn.DAYS(DATE($D143,12,31),DATE($D143,1,1))+1,0)),0))</f>
        <v>0</v>
      </c>
      <c r="R143" s="116" cm="1">
        <f t="array" ref="R143">IF(YEAR(R$16)=$D143, R$44-SUM(_xlfn._xlws.FILTER(R$63:R142,MOD(_xlfn.SEQUENCE(ROWS(R$63:R142)),5)=1)),ROUND(R$44/_xlfn.DAYS(R$16,Q$16)*IF(YEAR(Q$16+1)=$D143,_xlfn.DAYS(DATE($D143,12,31),Q$16)+1,IF(AND(YEAR(Q$16+1)&lt;$D143,$D143&lt;YEAR(R$16)),_xlfn.DAYS(DATE($D143,12,31),DATE($D143,1,1))+1,0)),0))</f>
        <v>0</v>
      </c>
      <c r="S143" s="116" cm="1">
        <f t="array" ref="S143">IF(YEAR(S$16)=$D143, S$44-SUM(_xlfn._xlws.FILTER(S$63:S142,MOD(_xlfn.SEQUENCE(ROWS(S$63:S142)),5)=1)),ROUND(S$44/_xlfn.DAYS(S$16,R$16)*IF(YEAR(R$16+1)=$D143,_xlfn.DAYS(DATE($D143,12,31),R$16)+1,IF(AND(YEAR(R$16+1)&lt;$D143,$D143&lt;YEAR(S$16)),_xlfn.DAYS(DATE($D143,12,31),DATE($D143,1,1))+1,0)),0))</f>
        <v>0</v>
      </c>
      <c r="T143" s="116" cm="1">
        <f t="array" ref="T143">IF(YEAR(T$16)=$D143, T$44-SUM(_xlfn._xlws.FILTER(T$63:T142,MOD(_xlfn.SEQUENCE(ROWS(T$63:T142)),5)=1)),ROUND(T$44/_xlfn.DAYS(T$16,S$16)*IF(YEAR(S$16+1)=$D143,_xlfn.DAYS(DATE($D143,12,31),S$16)+1,IF(AND(YEAR(S$16+1)&lt;$D143,$D143&lt;YEAR(T$16)),_xlfn.DAYS(DATE($D143,12,31),DATE($D143,1,1))+1,0)),0))</f>
        <v>10271</v>
      </c>
      <c r="U143" s="116" cm="1">
        <f t="array" ref="U143">IF(YEAR(U$16)=$D143, U$44-SUM(_xlfn._xlws.FILTER(U$63:U142,MOD(_xlfn.SEQUENCE(ROWS(U$63:U142)),5)=1)),ROUND(U$44/_xlfn.DAYS(U$16,T$16)*IF(YEAR(T$16+1)=$D143,_xlfn.DAYS(DATE($D143,12,31),T$16)+1,IF(AND(YEAR(T$16+1)&lt;$D143,$D143&lt;YEAR(U$16)),_xlfn.DAYS(DATE($D143,12,31),DATE($D143,1,1))+1,0)),0))</f>
        <v>4109</v>
      </c>
      <c r="V143" s="116" cm="1">
        <f t="array" ref="V143">IF(YEAR(V$16)=$D143, V$44-SUM(_xlfn._xlws.FILTER(V$63:V142,MOD(_xlfn.SEQUENCE(ROWS(V$63:V142)),5)=1)),ROUND(V$44/_xlfn.DAYS(V$16,U$16)*IF(YEAR(U$16+1)=$D143,_xlfn.DAYS(DATE($D143,12,31),U$16)+1,IF(AND(YEAR(U$16+1)&lt;$D143,$D143&lt;YEAR(V$16)),_xlfn.DAYS(DATE($D143,12,31),DATE($D143,1,1))+1,0)),0))</f>
        <v>0</v>
      </c>
      <c r="W143" s="116" cm="1">
        <f t="array" ref="W143">IF(YEAR(W$16)=$D143, W$44-SUM(_xlfn._xlws.FILTER(W$63:W142,MOD(_xlfn.SEQUENCE(ROWS(W$63:W142)),5)=1)),ROUND(W$44/_xlfn.DAYS(W$16,V$16)*IF(YEAR(V$16+1)=$D143,_xlfn.DAYS(DATE($D143,12,31),V$16)+1,IF(AND(YEAR(V$16+1)&lt;$D143,$D143&lt;YEAR(W$16)),_xlfn.DAYS(DATE($D143,12,31),DATE($D143,1,1))+1,0)),0))</f>
        <v>0</v>
      </c>
      <c r="X143" s="116" cm="1">
        <f t="array" ref="X143">IF(YEAR(X$16)=$D143, X$44-SUM(_xlfn._xlws.FILTER(X$63:X142,MOD(_xlfn.SEQUENCE(ROWS(X$63:X142)),5)=1)),ROUND(X$44/_xlfn.DAYS(X$16,W$16)*IF(YEAR(W$16+1)=$D143,_xlfn.DAYS(DATE($D143,12,31),W$16)+1,IF(AND(YEAR(W$16+1)&lt;$D143,$D143&lt;YEAR(X$16)),_xlfn.DAYS(DATE($D143,12,31),DATE($D143,1,1))+1,0)),0))</f>
        <v>0</v>
      </c>
    </row>
    <row r="144" spans="1:24" ht="17" hidden="1" outlineLevel="1" x14ac:dyDescent="0.25">
      <c r="A144" s="5">
        <v>28</v>
      </c>
      <c r="B144" s="129" t="s">
        <v>164</v>
      </c>
      <c r="C144" s="114" t="s">
        <v>165</v>
      </c>
      <c r="D144" s="115">
        <f t="shared" si="68"/>
        <v>2036</v>
      </c>
      <c r="E144" s="116" cm="1">
        <f t="array" ref="E144">IF(YEAR(E$16)=$D144, E$46-SUM(_xlfn._xlws.FILTER(E$63:E143,MOD(_xlfn.SEQUENCE(ROWS(E$63:E143)),5)=2)),ROUND(E$46/_xlfn.DAYS(E$16,D$16)*IF(YEAR(D$16+1)=$D144,_xlfn.DAYS(DATE($D144,12,31),D$16)+1,IF(AND(YEAR(D$16+1)&lt;$D144,$D144&lt;YEAR(E$16)),_xlfn.DAYS(DATE($D144,12,31),DATE($D144,1,1))+1,0)),0))</f>
        <v>0</v>
      </c>
      <c r="F144" s="116" cm="1">
        <f t="array" ref="F144">IF(YEAR(F$16)=$D144, F$46-SUM(_xlfn._xlws.FILTER(F$63:F143,MOD(_xlfn.SEQUENCE(ROWS(F$63:F143)),5)=2)),ROUND(F$46/_xlfn.DAYS(F$16,E$16)*IF(YEAR(E$16+1)=$D144,_xlfn.DAYS(DATE($D144,12,31),E$16)+1,IF(AND(YEAR(E$16+1)&lt;$D144,$D144&lt;YEAR(F$16)),_xlfn.DAYS(DATE($D144,12,31),DATE($D144,1,1))+1,0)),0))</f>
        <v>0</v>
      </c>
      <c r="G144" s="116" cm="1">
        <f t="array" ref="G144">IF(YEAR(G$16)=$D144, G$46-SUM(_xlfn._xlws.FILTER(G$63:G143,MOD(_xlfn.SEQUENCE(ROWS(G$63:G143)),5)=2)),ROUND(G$46/_xlfn.DAYS(G$16,F$16)*IF(YEAR(F$16+1)=$D144,_xlfn.DAYS(DATE($D144,12,31),F$16)+1,IF(AND(YEAR(F$16+1)&lt;$D144,$D144&lt;YEAR(G$16)),_xlfn.DAYS(DATE($D144,12,31),DATE($D144,1,1))+1,0)),0))</f>
        <v>0</v>
      </c>
      <c r="H144" s="116" cm="1">
        <f t="array" ref="H144">IF(YEAR(H$16)=$D144, H$46-SUM(_xlfn._xlws.FILTER(H$63:H143,MOD(_xlfn.SEQUENCE(ROWS(H$63:H143)),5)=2)),ROUND(H$46/_xlfn.DAYS(H$16,G$16)*IF(YEAR(G$16+1)=$D144,_xlfn.DAYS(DATE($D144,12,31),G$16)+1,IF(AND(YEAR(G$16+1)&lt;$D144,$D144&lt;YEAR(H$16)),_xlfn.DAYS(DATE($D144,12,31),DATE($D144,1,1))+1,0)),0))</f>
        <v>0</v>
      </c>
      <c r="I144" s="116" cm="1">
        <f t="array" ref="I144">IF(YEAR(I$16)=$D144, I$46-SUM(_xlfn._xlws.FILTER(I$63:I143,MOD(_xlfn.SEQUENCE(ROWS(I$63:I143)),5)=2)),ROUND(I$46/_xlfn.DAYS(I$16,H$16)*IF(YEAR(H$16+1)=$D144,_xlfn.DAYS(DATE($D144,12,31),H$16)+1,IF(AND(YEAR(H$16+1)&lt;$D144,$D144&lt;YEAR(I$16)),_xlfn.DAYS(DATE($D144,12,31),DATE($D144,1,1))+1,0)),0))</f>
        <v>0</v>
      </c>
      <c r="J144" s="116" cm="1">
        <f t="array" ref="J144">IF(YEAR(J$16)=$D144, J$46-SUM(_xlfn._xlws.FILTER(J$63:J143,MOD(_xlfn.SEQUENCE(ROWS(J$63:J143)),5)=2)),ROUND(J$46/_xlfn.DAYS(J$16,I$16)*IF(YEAR(I$16+1)=$D144,_xlfn.DAYS(DATE($D144,12,31),I$16)+1,IF(AND(YEAR(I$16+1)&lt;$D144,$D144&lt;YEAR(J$16)),_xlfn.DAYS(DATE($D144,12,31),DATE($D144,1,1))+1,0)),0))</f>
        <v>0</v>
      </c>
      <c r="K144" s="116" cm="1">
        <f t="array" ref="K144">IF(YEAR(K$16)=$D144, K$46-SUM(_xlfn._xlws.FILTER(K$63:K143,MOD(_xlfn.SEQUENCE(ROWS(K$63:K143)),5)=2)),ROUND(K$46/_xlfn.DAYS(K$16,J$16)*IF(YEAR(J$16+1)=$D144,_xlfn.DAYS(DATE($D144,12,31),J$16)+1,IF(AND(YEAR(J$16+1)&lt;$D144,$D144&lt;YEAR(K$16)),_xlfn.DAYS(DATE($D144,12,31),DATE($D144,1,1))+1,0)),0))</f>
        <v>0</v>
      </c>
      <c r="L144" s="116" cm="1">
        <f t="array" ref="L144">IF(YEAR(L$16)=$D144, L$46-SUM(_xlfn._xlws.FILTER(L$63:L143,MOD(_xlfn.SEQUENCE(ROWS(L$63:L143)),5)=2)),ROUND(L$46/_xlfn.DAYS(L$16,K$16)*IF(YEAR(K$16+1)=$D144,_xlfn.DAYS(DATE($D144,12,31),K$16)+1,IF(AND(YEAR(K$16+1)&lt;$D144,$D144&lt;YEAR(L$16)),_xlfn.DAYS(DATE($D144,12,31),DATE($D144,1,1))+1,0)),0))</f>
        <v>0</v>
      </c>
      <c r="M144" s="116" cm="1">
        <f t="array" ref="M144">IF(YEAR(M$16)=$D144, M$46-SUM(_xlfn._xlws.FILTER(M$63:M143,MOD(_xlfn.SEQUENCE(ROWS(M$63:M143)),5)=2)),ROUND(M$46/_xlfn.DAYS(M$16,L$16)*IF(YEAR(L$16+1)=$D144,_xlfn.DAYS(DATE($D144,12,31),L$16)+1,IF(AND(YEAR(L$16+1)&lt;$D144,$D144&lt;YEAR(M$16)),_xlfn.DAYS(DATE($D144,12,31),DATE($D144,1,1))+1,0)),0))</f>
        <v>0</v>
      </c>
      <c r="N144" s="116" cm="1">
        <f t="array" ref="N144">IF(YEAR(N$16)=$D144, N$46-SUM(_xlfn._xlws.FILTER(N$63:N143,MOD(_xlfn.SEQUENCE(ROWS(N$63:N143)),5)=2)),ROUND(N$46/_xlfn.DAYS(N$16,M$16)*IF(YEAR(M$16+1)=$D144,_xlfn.DAYS(DATE($D144,12,31),M$16)+1,IF(AND(YEAR(M$16+1)&lt;$D144,$D144&lt;YEAR(N$16)),_xlfn.DAYS(DATE($D144,12,31),DATE($D144,1,1))+1,0)),0))</f>
        <v>0</v>
      </c>
      <c r="O144" s="116" cm="1">
        <f t="array" ref="O144">IF(YEAR(O$16)=$D144, O$46-SUM(_xlfn._xlws.FILTER(O$63:O143,MOD(_xlfn.SEQUENCE(ROWS(O$63:O143)),5)=2)),ROUND(O$46/_xlfn.DAYS(O$16,N$16)*IF(YEAR(N$16+1)=$D144,_xlfn.DAYS(DATE($D144,12,31),N$16)+1,IF(AND(YEAR(N$16+1)&lt;$D144,$D144&lt;YEAR(O$16)),_xlfn.DAYS(DATE($D144,12,31),DATE($D144,1,1))+1,0)),0))</f>
        <v>0</v>
      </c>
      <c r="P144" s="116" cm="1">
        <f t="array" ref="P144">IF(YEAR(P$16)=$D144, P$46-SUM(_xlfn._xlws.FILTER(P$63:P143,MOD(_xlfn.SEQUENCE(ROWS(P$63:P143)),5)=2)),ROUND(P$46/_xlfn.DAYS(P$16,O$16)*IF(YEAR(O$16+1)=$D144,_xlfn.DAYS(DATE($D144,12,31),O$16)+1,IF(AND(YEAR(O$16+1)&lt;$D144,$D144&lt;YEAR(P$16)),_xlfn.DAYS(DATE($D144,12,31),DATE($D144,1,1))+1,0)),0))</f>
        <v>0</v>
      </c>
      <c r="Q144" s="116" cm="1">
        <f t="array" ref="Q144">IF(YEAR(Q$16)=$D144, Q$46-SUM(_xlfn._xlws.FILTER(Q$63:Q143,MOD(_xlfn.SEQUENCE(ROWS(Q$63:Q143)),5)=2)),ROUND(Q$46/_xlfn.DAYS(Q$16,P$16)*IF(YEAR(P$16+1)=$D144,_xlfn.DAYS(DATE($D144,12,31),P$16)+1,IF(AND(YEAR(P$16+1)&lt;$D144,$D144&lt;YEAR(Q$16)),_xlfn.DAYS(DATE($D144,12,31),DATE($D144,1,1))+1,0)),0))</f>
        <v>0</v>
      </c>
      <c r="R144" s="116" cm="1">
        <f t="array" ref="R144">IF(YEAR(R$16)=$D144, R$46-SUM(_xlfn._xlws.FILTER(R$63:R143,MOD(_xlfn.SEQUENCE(ROWS(R$63:R143)),5)=2)),ROUND(R$46/_xlfn.DAYS(R$16,Q$16)*IF(YEAR(Q$16+1)=$D144,_xlfn.DAYS(DATE($D144,12,31),Q$16)+1,IF(AND(YEAR(Q$16+1)&lt;$D144,$D144&lt;YEAR(R$16)),_xlfn.DAYS(DATE($D144,12,31),DATE($D144,1,1))+1,0)),0))</f>
        <v>0</v>
      </c>
      <c r="S144" s="116" cm="1">
        <f t="array" ref="S144">IF(YEAR(S$16)=$D144, S$46-SUM(_xlfn._xlws.FILTER(S$63:S143,MOD(_xlfn.SEQUENCE(ROWS(S$63:S143)),5)=2)),ROUND(S$46/_xlfn.DAYS(S$16,R$16)*IF(YEAR(R$16+1)=$D144,_xlfn.DAYS(DATE($D144,12,31),R$16)+1,IF(AND(YEAR(R$16+1)&lt;$D144,$D144&lt;YEAR(S$16)),_xlfn.DAYS(DATE($D144,12,31),DATE($D144,1,1))+1,0)),0))</f>
        <v>0</v>
      </c>
      <c r="T144" s="116" cm="1">
        <f t="array" ref="T144">IF(YEAR(T$16)=$D144, T$46-SUM(_xlfn._xlws.FILTER(T$63:T143,MOD(_xlfn.SEQUENCE(ROWS(T$63:T143)),5)=2)),ROUND(T$46/_xlfn.DAYS(T$16,S$16)*IF(YEAR(S$16+1)=$D144,_xlfn.DAYS(DATE($D144,12,31),S$16)+1,IF(AND(YEAR(S$16+1)&lt;$D144,$D144&lt;YEAR(T$16)),_xlfn.DAYS(DATE($D144,12,31),DATE($D144,1,1))+1,0)),0))</f>
        <v>1541</v>
      </c>
      <c r="U144" s="116" cm="1">
        <f t="array" ref="U144">IF(YEAR(U$16)=$D144, U$46-SUM(_xlfn._xlws.FILTER(U$63:U143,MOD(_xlfn.SEQUENCE(ROWS(U$63:U143)),5)=2)),ROUND(U$46/_xlfn.DAYS(U$16,T$16)*IF(YEAR(T$16+1)=$D144,_xlfn.DAYS(DATE($D144,12,31),T$16)+1,IF(AND(YEAR(T$16+1)&lt;$D144,$D144&lt;YEAR(U$16)),_xlfn.DAYS(DATE($D144,12,31),DATE($D144,1,1))+1,0)),0))</f>
        <v>617</v>
      </c>
      <c r="V144" s="116" cm="1">
        <f t="array" ref="V144">IF(YEAR(V$16)=$D144, V$46-SUM(_xlfn._xlws.FILTER(V$63:V143,MOD(_xlfn.SEQUENCE(ROWS(V$63:V143)),5)=2)),ROUND(V$46/_xlfn.DAYS(V$16,U$16)*IF(YEAR(U$16+1)=$D144,_xlfn.DAYS(DATE($D144,12,31),U$16)+1,IF(AND(YEAR(U$16+1)&lt;$D144,$D144&lt;YEAR(V$16)),_xlfn.DAYS(DATE($D144,12,31),DATE($D144,1,1))+1,0)),0))</f>
        <v>0</v>
      </c>
      <c r="W144" s="116" cm="1">
        <f t="array" ref="W144">IF(YEAR(W$16)=$D144, W$46-SUM(_xlfn._xlws.FILTER(W$63:W143,MOD(_xlfn.SEQUENCE(ROWS(W$63:W143)),5)=2)),ROUND(W$46/_xlfn.DAYS(W$16,V$16)*IF(YEAR(V$16+1)=$D144,_xlfn.DAYS(DATE($D144,12,31),V$16)+1,IF(AND(YEAR(V$16+1)&lt;$D144,$D144&lt;YEAR(W$16)),_xlfn.DAYS(DATE($D144,12,31),DATE($D144,1,1))+1,0)),0))</f>
        <v>0</v>
      </c>
      <c r="X144" s="116" cm="1">
        <f t="array" ref="X144">IF(YEAR(X$16)=$D144, X$46-SUM(_xlfn._xlws.FILTER(X$63:X143,MOD(_xlfn.SEQUENCE(ROWS(X$63:X143)),5)=2)),ROUND(X$46/_xlfn.DAYS(X$16,W$16)*IF(YEAR(W$16+1)=$D144,_xlfn.DAYS(DATE($D144,12,31),W$16)+1,IF(AND(YEAR(W$16+1)&lt;$D144,$D144&lt;YEAR(X$16)),_xlfn.DAYS(DATE($D144,12,31),DATE($D144,1,1))+1,0)),0))</f>
        <v>0</v>
      </c>
    </row>
    <row r="145" spans="1:24" ht="17" hidden="1" outlineLevel="1" x14ac:dyDescent="0.25">
      <c r="A145" s="5">
        <v>29</v>
      </c>
      <c r="B145" s="129" t="s">
        <v>166</v>
      </c>
      <c r="C145" s="114" t="s">
        <v>167</v>
      </c>
      <c r="D145" s="115">
        <f t="shared" si="68"/>
        <v>2036</v>
      </c>
      <c r="E145" s="116">
        <f>E143-E144</f>
        <v>0</v>
      </c>
      <c r="F145" s="116">
        <f t="shared" ref="F145:X145" si="69">F143-F144</f>
        <v>0</v>
      </c>
      <c r="G145" s="116">
        <f t="shared" si="69"/>
        <v>0</v>
      </c>
      <c r="H145" s="116">
        <f t="shared" si="69"/>
        <v>0</v>
      </c>
      <c r="I145" s="116">
        <f t="shared" si="69"/>
        <v>0</v>
      </c>
      <c r="J145" s="116">
        <f t="shared" si="69"/>
        <v>0</v>
      </c>
      <c r="K145" s="116">
        <f t="shared" si="69"/>
        <v>0</v>
      </c>
      <c r="L145" s="116">
        <f t="shared" si="69"/>
        <v>0</v>
      </c>
      <c r="M145" s="116">
        <f t="shared" si="69"/>
        <v>0</v>
      </c>
      <c r="N145" s="116">
        <f t="shared" si="69"/>
        <v>0</v>
      </c>
      <c r="O145" s="116">
        <f t="shared" si="69"/>
        <v>0</v>
      </c>
      <c r="P145" s="116">
        <f t="shared" si="69"/>
        <v>0</v>
      </c>
      <c r="Q145" s="116">
        <f t="shared" si="69"/>
        <v>0</v>
      </c>
      <c r="R145" s="116">
        <f t="shared" si="69"/>
        <v>0</v>
      </c>
      <c r="S145" s="116">
        <f t="shared" si="69"/>
        <v>0</v>
      </c>
      <c r="T145" s="116">
        <f t="shared" si="69"/>
        <v>8730</v>
      </c>
      <c r="U145" s="116">
        <f t="shared" si="69"/>
        <v>3492</v>
      </c>
      <c r="V145" s="116">
        <f t="shared" si="69"/>
        <v>0</v>
      </c>
      <c r="W145" s="116">
        <f t="shared" si="69"/>
        <v>0</v>
      </c>
      <c r="X145" s="116">
        <f t="shared" si="69"/>
        <v>0</v>
      </c>
    </row>
    <row r="146" spans="1:24" ht="17" hidden="1" outlineLevel="1" x14ac:dyDescent="0.25">
      <c r="A146" s="5">
        <v>31</v>
      </c>
      <c r="B146" s="129" t="s">
        <v>168</v>
      </c>
      <c r="C146" s="114" t="s">
        <v>169</v>
      </c>
      <c r="D146" s="115">
        <f t="shared" si="68"/>
        <v>2036</v>
      </c>
      <c r="E146" s="116" cm="1">
        <f t="array" ref="E146">IF(YEAR(E$16)=$D146, E$59-SUM(_xlfn._xlws.FILTER(E$63:E145,MOD(_xlfn.SEQUENCE(ROWS(E$63:E145)),5)=4)),ROUND(E$59/_xlfn.DAYS(E$16,D$16)*IF(YEAR(D$16+1)=$D146,_xlfn.DAYS(DATE($D146,12,31),D$16)+1,IF(AND(YEAR(D$16+1)&lt;$D146,$D146&lt;YEAR(E$16)),_xlfn.DAYS(DATE($D146,12,31),DATE($D146,1,1))+1,0)),0))</f>
        <v>0</v>
      </c>
      <c r="F146" s="116" cm="1">
        <f t="array" ref="F146">IF(YEAR(F$16)=$D146, F$59-SUM(_xlfn._xlws.FILTER(F$63:F145,MOD(_xlfn.SEQUENCE(ROWS(F$63:F145)),5)=4)),ROUND(F$59/_xlfn.DAYS(F$16,E$16)*IF(YEAR(E$16+1)=$D146,_xlfn.DAYS(DATE($D146,12,31),E$16)+1,IF(AND(YEAR(E$16+1)&lt;$D146,$D146&lt;YEAR(F$16)),_xlfn.DAYS(DATE($D146,12,31),DATE($D146,1,1))+1,0)),0))</f>
        <v>0</v>
      </c>
      <c r="G146" s="116" cm="1">
        <f t="array" ref="G146">IF(YEAR(G$16)=$D146, G$59-SUM(_xlfn._xlws.FILTER(G$63:G145,MOD(_xlfn.SEQUENCE(ROWS(G$63:G145)),5)=4)),ROUND(G$59/_xlfn.DAYS(G$16,F$16)*IF(YEAR(F$16+1)=$D146,_xlfn.DAYS(DATE($D146,12,31),F$16)+1,IF(AND(YEAR(F$16+1)&lt;$D146,$D146&lt;YEAR(G$16)),_xlfn.DAYS(DATE($D146,12,31),DATE($D146,1,1))+1,0)),0))</f>
        <v>0</v>
      </c>
      <c r="H146" s="116" cm="1">
        <f t="array" ref="H146">IF(YEAR(H$16)=$D146, H$59-SUM(_xlfn._xlws.FILTER(H$63:H145,MOD(_xlfn.SEQUENCE(ROWS(H$63:H145)),5)=4)),ROUND(H$59/_xlfn.DAYS(H$16,G$16)*IF(YEAR(G$16+1)=$D146,_xlfn.DAYS(DATE($D146,12,31),G$16)+1,IF(AND(YEAR(G$16+1)&lt;$D146,$D146&lt;YEAR(H$16)),_xlfn.DAYS(DATE($D146,12,31),DATE($D146,1,1))+1,0)),0))</f>
        <v>0</v>
      </c>
      <c r="I146" s="116" cm="1">
        <f t="array" ref="I146">IF(YEAR(I$16)=$D146, I$59-SUM(_xlfn._xlws.FILTER(I$63:I145,MOD(_xlfn.SEQUENCE(ROWS(I$63:I145)),5)=4)),ROUND(I$59/_xlfn.DAYS(I$16,H$16)*IF(YEAR(H$16+1)=$D146,_xlfn.DAYS(DATE($D146,12,31),H$16)+1,IF(AND(YEAR(H$16+1)&lt;$D146,$D146&lt;YEAR(I$16)),_xlfn.DAYS(DATE($D146,12,31),DATE($D146,1,1))+1,0)),0))</f>
        <v>0</v>
      </c>
      <c r="J146" s="116" cm="1">
        <f t="array" ref="J146">IF(YEAR(J$16)=$D146, J$59-SUM(_xlfn._xlws.FILTER(J$63:J145,MOD(_xlfn.SEQUENCE(ROWS(J$63:J145)),5)=4)),ROUND(J$59/_xlfn.DAYS(J$16,I$16)*IF(YEAR(I$16+1)=$D146,_xlfn.DAYS(DATE($D146,12,31),I$16)+1,IF(AND(YEAR(I$16+1)&lt;$D146,$D146&lt;YEAR(J$16)),_xlfn.DAYS(DATE($D146,12,31),DATE($D146,1,1))+1,0)),0))</f>
        <v>0</v>
      </c>
      <c r="K146" s="116" cm="1">
        <f t="array" ref="K146">IF(YEAR(K$16)=$D146, K$59-SUM(_xlfn._xlws.FILTER(K$63:K145,MOD(_xlfn.SEQUENCE(ROWS(K$63:K145)),5)=4)),ROUND(K$59/_xlfn.DAYS(K$16,J$16)*IF(YEAR(J$16+1)=$D146,_xlfn.DAYS(DATE($D146,12,31),J$16)+1,IF(AND(YEAR(J$16+1)&lt;$D146,$D146&lt;YEAR(K$16)),_xlfn.DAYS(DATE($D146,12,31),DATE($D146,1,1))+1,0)),0))</f>
        <v>0</v>
      </c>
      <c r="L146" s="116" cm="1">
        <f t="array" ref="L146">IF(YEAR(L$16)=$D146, L$59-SUM(_xlfn._xlws.FILTER(L$63:L145,MOD(_xlfn.SEQUENCE(ROWS(L$63:L145)),5)=4)),ROUND(L$59/_xlfn.DAYS(L$16,K$16)*IF(YEAR(K$16+1)=$D146,_xlfn.DAYS(DATE($D146,12,31),K$16)+1,IF(AND(YEAR(K$16+1)&lt;$D146,$D146&lt;YEAR(L$16)),_xlfn.DAYS(DATE($D146,12,31),DATE($D146,1,1))+1,0)),0))</f>
        <v>0</v>
      </c>
      <c r="M146" s="116" cm="1">
        <f t="array" ref="M146">IF(YEAR(M$16)=$D146, M$59-SUM(_xlfn._xlws.FILTER(M$63:M145,MOD(_xlfn.SEQUENCE(ROWS(M$63:M145)),5)=4)),ROUND(M$59/_xlfn.DAYS(M$16,L$16)*IF(YEAR(L$16+1)=$D146,_xlfn.DAYS(DATE($D146,12,31),L$16)+1,IF(AND(YEAR(L$16+1)&lt;$D146,$D146&lt;YEAR(M$16)),_xlfn.DAYS(DATE($D146,12,31),DATE($D146,1,1))+1,0)),0))</f>
        <v>0</v>
      </c>
      <c r="N146" s="116" cm="1">
        <f t="array" ref="N146">IF(YEAR(N$16)=$D146, N$59-SUM(_xlfn._xlws.FILTER(N$63:N145,MOD(_xlfn.SEQUENCE(ROWS(N$63:N145)),5)=4)),ROUND(N$59/_xlfn.DAYS(N$16,M$16)*IF(YEAR(M$16+1)=$D146,_xlfn.DAYS(DATE($D146,12,31),M$16)+1,IF(AND(YEAR(M$16+1)&lt;$D146,$D146&lt;YEAR(N$16)),_xlfn.DAYS(DATE($D146,12,31),DATE($D146,1,1))+1,0)),0))</f>
        <v>0</v>
      </c>
      <c r="O146" s="116" cm="1">
        <f t="array" ref="O146">IF(YEAR(O$16)=$D146, O$59-SUM(_xlfn._xlws.FILTER(O$63:O145,MOD(_xlfn.SEQUENCE(ROWS(O$63:O145)),5)=4)),ROUND(O$59/_xlfn.DAYS(O$16,N$16)*IF(YEAR(N$16+1)=$D146,_xlfn.DAYS(DATE($D146,12,31),N$16)+1,IF(AND(YEAR(N$16+1)&lt;$D146,$D146&lt;YEAR(O$16)),_xlfn.DAYS(DATE($D146,12,31),DATE($D146,1,1))+1,0)),0))</f>
        <v>0</v>
      </c>
      <c r="P146" s="116" cm="1">
        <f t="array" ref="P146">IF(YEAR(P$16)=$D146, P$59-SUM(_xlfn._xlws.FILTER(P$63:P145,MOD(_xlfn.SEQUENCE(ROWS(P$63:P145)),5)=4)),ROUND(P$59/_xlfn.DAYS(P$16,O$16)*IF(YEAR(O$16+1)=$D146,_xlfn.DAYS(DATE($D146,12,31),O$16)+1,IF(AND(YEAR(O$16+1)&lt;$D146,$D146&lt;YEAR(P$16)),_xlfn.DAYS(DATE($D146,12,31),DATE($D146,1,1))+1,0)),0))</f>
        <v>0</v>
      </c>
      <c r="Q146" s="116" cm="1">
        <f t="array" ref="Q146">IF(YEAR(Q$16)=$D146, Q$59-SUM(_xlfn._xlws.FILTER(Q$63:Q145,MOD(_xlfn.SEQUENCE(ROWS(Q$63:Q145)),5)=4)),ROUND(Q$59/_xlfn.DAYS(Q$16,P$16)*IF(YEAR(P$16+1)=$D146,_xlfn.DAYS(DATE($D146,12,31),P$16)+1,IF(AND(YEAR(P$16+1)&lt;$D146,$D146&lt;YEAR(Q$16)),_xlfn.DAYS(DATE($D146,12,31),DATE($D146,1,1))+1,0)),0))</f>
        <v>0</v>
      </c>
      <c r="R146" s="116" cm="1">
        <f t="array" ref="R146">IF(YEAR(R$16)=$D146, R$59-SUM(_xlfn._xlws.FILTER(R$63:R145,MOD(_xlfn.SEQUENCE(ROWS(R$63:R145)),5)=4)),ROUND(R$59/_xlfn.DAYS(R$16,Q$16)*IF(YEAR(Q$16+1)=$D146,_xlfn.DAYS(DATE($D146,12,31),Q$16)+1,IF(AND(YEAR(Q$16+1)&lt;$D146,$D146&lt;YEAR(R$16)),_xlfn.DAYS(DATE($D146,12,31),DATE($D146,1,1))+1,0)),0))</f>
        <v>0</v>
      </c>
      <c r="S146" s="116" cm="1">
        <f t="array" ref="S146">IF(YEAR(S$16)=$D146, S$59-SUM(_xlfn._xlws.FILTER(S$63:S145,MOD(_xlfn.SEQUENCE(ROWS(S$63:S145)),5)=4)),ROUND(S$59/_xlfn.DAYS(S$16,R$16)*IF(YEAR(R$16+1)=$D146,_xlfn.DAYS(DATE($D146,12,31),R$16)+1,IF(AND(YEAR(R$16+1)&lt;$D146,$D146&lt;YEAR(S$16)),_xlfn.DAYS(DATE($D146,12,31),DATE($D146,1,1))+1,0)),0))</f>
        <v>0</v>
      </c>
      <c r="T146" s="116" cm="1">
        <f t="array" ref="T146">IF(YEAR(T$16)=$D146, T$59-SUM(_xlfn._xlws.FILTER(T$63:T145,MOD(_xlfn.SEQUENCE(ROWS(T$63:T145)),5)=4)),ROUND(T$59/_xlfn.DAYS(T$16,S$16)*IF(YEAR(S$16+1)=$D146,_xlfn.DAYS(DATE($D146,12,31),S$16)+1,IF(AND(YEAR(S$16+1)&lt;$D146,$D146&lt;YEAR(T$16)),_xlfn.DAYS(DATE($D146,12,31),DATE($D146,1,1))+1,0)),0))</f>
        <v>10271</v>
      </c>
      <c r="U146" s="116" cm="1">
        <f t="array" ref="U146">IF(YEAR(U$16)=$D146, U$59-SUM(_xlfn._xlws.FILTER(U$63:U145,MOD(_xlfn.SEQUENCE(ROWS(U$63:U145)),5)=4)),ROUND(U$59/_xlfn.DAYS(U$16,T$16)*IF(YEAR(T$16+1)=$D146,_xlfn.DAYS(DATE($D146,12,31),T$16)+1,IF(AND(YEAR(T$16+1)&lt;$D146,$D146&lt;YEAR(U$16)),_xlfn.DAYS(DATE($D146,12,31),DATE($D146,1,1))+1,0)),0))</f>
        <v>4109</v>
      </c>
      <c r="V146" s="116" cm="1">
        <f t="array" ref="V146">IF(YEAR(V$16)=$D146, V$59-SUM(_xlfn._xlws.FILTER(V$63:V145,MOD(_xlfn.SEQUENCE(ROWS(V$63:V145)),5)=4)),ROUND(V$59/_xlfn.DAYS(V$16,U$16)*IF(YEAR(U$16+1)=$D146,_xlfn.DAYS(DATE($D146,12,31),U$16)+1,IF(AND(YEAR(U$16+1)&lt;$D146,$D146&lt;YEAR(V$16)),_xlfn.DAYS(DATE($D146,12,31),DATE($D146,1,1))+1,0)),0))</f>
        <v>0</v>
      </c>
      <c r="W146" s="116" cm="1">
        <f t="array" ref="W146">IF(YEAR(W$16)=$D146, W$59-SUM(_xlfn._xlws.FILTER(W$63:W145,MOD(_xlfn.SEQUENCE(ROWS(W$63:W145)),5)=4)),ROUND(W$59/_xlfn.DAYS(W$16,V$16)*IF(YEAR(V$16+1)=$D146,_xlfn.DAYS(DATE($D146,12,31),V$16)+1,IF(AND(YEAR(V$16+1)&lt;$D146,$D146&lt;YEAR(W$16)),_xlfn.DAYS(DATE($D146,12,31),DATE($D146,1,1))+1,0)),0))</f>
        <v>0</v>
      </c>
      <c r="X146" s="116" cm="1">
        <f t="array" ref="X146">IF(YEAR(X$16)=$D146, X$59-SUM(_xlfn._xlws.FILTER(X$63:X145,MOD(_xlfn.SEQUENCE(ROWS(X$63:X145)),5)=4)),ROUND(X$59/_xlfn.DAYS(X$16,W$16)*IF(YEAR(W$16+1)=$D146,_xlfn.DAYS(DATE($D146,12,31),W$16)+1,IF(AND(YEAR(W$16+1)&lt;$D146,$D146&lt;YEAR(X$16)),_xlfn.DAYS(DATE($D146,12,31),DATE($D146,1,1))+1,0)),0))</f>
        <v>0</v>
      </c>
    </row>
    <row r="147" spans="1:24" ht="17" hidden="1" outlineLevel="1" x14ac:dyDescent="0.25">
      <c r="A147" s="5">
        <v>33</v>
      </c>
      <c r="B147" s="129" t="s">
        <v>170</v>
      </c>
      <c r="C147" s="117" t="s">
        <v>171</v>
      </c>
      <c r="D147" s="118">
        <f t="shared" si="68"/>
        <v>2036</v>
      </c>
      <c r="E147" s="119">
        <f>E143-E146</f>
        <v>0</v>
      </c>
      <c r="F147" s="119">
        <f t="shared" ref="F147:X147" si="70">F143-F146</f>
        <v>0</v>
      </c>
      <c r="G147" s="119">
        <f t="shared" si="70"/>
        <v>0</v>
      </c>
      <c r="H147" s="119">
        <f t="shared" si="70"/>
        <v>0</v>
      </c>
      <c r="I147" s="119">
        <f t="shared" si="70"/>
        <v>0</v>
      </c>
      <c r="J147" s="119">
        <f t="shared" si="70"/>
        <v>0</v>
      </c>
      <c r="K147" s="119">
        <f t="shared" si="70"/>
        <v>0</v>
      </c>
      <c r="L147" s="119">
        <f t="shared" si="70"/>
        <v>0</v>
      </c>
      <c r="M147" s="119">
        <f t="shared" si="70"/>
        <v>0</v>
      </c>
      <c r="N147" s="119">
        <f t="shared" si="70"/>
        <v>0</v>
      </c>
      <c r="O147" s="119">
        <f t="shared" si="70"/>
        <v>0</v>
      </c>
      <c r="P147" s="119">
        <f t="shared" si="70"/>
        <v>0</v>
      </c>
      <c r="Q147" s="119">
        <f t="shared" si="70"/>
        <v>0</v>
      </c>
      <c r="R147" s="119">
        <f t="shared" si="70"/>
        <v>0</v>
      </c>
      <c r="S147" s="119">
        <f t="shared" si="70"/>
        <v>0</v>
      </c>
      <c r="T147" s="119">
        <f t="shared" si="70"/>
        <v>0</v>
      </c>
      <c r="U147" s="119">
        <f t="shared" si="70"/>
        <v>0</v>
      </c>
      <c r="V147" s="119">
        <f t="shared" si="70"/>
        <v>0</v>
      </c>
      <c r="W147" s="119">
        <f t="shared" si="70"/>
        <v>0</v>
      </c>
      <c r="X147" s="119">
        <f t="shared" si="70"/>
        <v>0</v>
      </c>
    </row>
    <row r="148" spans="1:24" ht="17" hidden="1" outlineLevel="1" x14ac:dyDescent="0.25">
      <c r="A148" s="5">
        <v>27</v>
      </c>
      <c r="B148" s="37" t="s">
        <v>162</v>
      </c>
      <c r="C148" s="120" t="s">
        <v>163</v>
      </c>
      <c r="D148" s="121">
        <f t="shared" si="68"/>
        <v>2037</v>
      </c>
      <c r="E148" s="122" cm="1">
        <f t="array" ref="E148">IF(YEAR(E$16)=$D148, E$44-SUM(_xlfn._xlws.FILTER(E$63:E147,MOD(_xlfn.SEQUENCE(ROWS(E$63:E147)),5)=1)),ROUND(E$44/_xlfn.DAYS(E$16,D$16)*IF(YEAR(D$16+1)=$D148,_xlfn.DAYS(DATE($D148,12,31),D$16)+1,IF(AND(YEAR(D$16+1)&lt;$D148,$D148&lt;YEAR(E$16)),_xlfn.DAYS(DATE($D148,12,31),DATE($D148,1,1))+1,0)),0))</f>
        <v>0</v>
      </c>
      <c r="F148" s="122" cm="1">
        <f t="array" ref="F148">IF(YEAR(F$16)=$D148, F$44-SUM(_xlfn._xlws.FILTER(F$63:F147,MOD(_xlfn.SEQUENCE(ROWS(F$63:F147)),5)=1)),ROUND(F$44/_xlfn.DAYS(F$16,E$16)*IF(YEAR(E$16+1)=$D148,_xlfn.DAYS(DATE($D148,12,31),E$16)+1,IF(AND(YEAR(E$16+1)&lt;$D148,$D148&lt;YEAR(F$16)),_xlfn.DAYS(DATE($D148,12,31),DATE($D148,1,1))+1,0)),0))</f>
        <v>0</v>
      </c>
      <c r="G148" s="122" cm="1">
        <f t="array" ref="G148">IF(YEAR(G$16)=$D148, G$44-SUM(_xlfn._xlws.FILTER(G$63:G147,MOD(_xlfn.SEQUENCE(ROWS(G$63:G147)),5)=1)),ROUND(G$44/_xlfn.DAYS(G$16,F$16)*IF(YEAR(F$16+1)=$D148,_xlfn.DAYS(DATE($D148,12,31),F$16)+1,IF(AND(YEAR(F$16+1)&lt;$D148,$D148&lt;YEAR(G$16)),_xlfn.DAYS(DATE($D148,12,31),DATE($D148,1,1))+1,0)),0))</f>
        <v>0</v>
      </c>
      <c r="H148" s="122" cm="1">
        <f t="array" ref="H148">IF(YEAR(H$16)=$D148, H$44-SUM(_xlfn._xlws.FILTER(H$63:H147,MOD(_xlfn.SEQUENCE(ROWS(H$63:H147)),5)=1)),ROUND(H$44/_xlfn.DAYS(H$16,G$16)*IF(YEAR(G$16+1)=$D148,_xlfn.DAYS(DATE($D148,12,31),G$16)+1,IF(AND(YEAR(G$16+1)&lt;$D148,$D148&lt;YEAR(H$16)),_xlfn.DAYS(DATE($D148,12,31),DATE($D148,1,1))+1,0)),0))</f>
        <v>0</v>
      </c>
      <c r="I148" s="122" cm="1">
        <f t="array" ref="I148">IF(YEAR(I$16)=$D148, I$44-SUM(_xlfn._xlws.FILTER(I$63:I147,MOD(_xlfn.SEQUENCE(ROWS(I$63:I147)),5)=1)),ROUND(I$44/_xlfn.DAYS(I$16,H$16)*IF(YEAR(H$16+1)=$D148,_xlfn.DAYS(DATE($D148,12,31),H$16)+1,IF(AND(YEAR(H$16+1)&lt;$D148,$D148&lt;YEAR(I$16)),_xlfn.DAYS(DATE($D148,12,31),DATE($D148,1,1))+1,0)),0))</f>
        <v>0</v>
      </c>
      <c r="J148" s="122" cm="1">
        <f t="array" ref="J148">IF(YEAR(J$16)=$D148, J$44-SUM(_xlfn._xlws.FILTER(J$63:J147,MOD(_xlfn.SEQUENCE(ROWS(J$63:J147)),5)=1)),ROUND(J$44/_xlfn.DAYS(J$16,I$16)*IF(YEAR(I$16+1)=$D148,_xlfn.DAYS(DATE($D148,12,31),I$16)+1,IF(AND(YEAR(I$16+1)&lt;$D148,$D148&lt;YEAR(J$16)),_xlfn.DAYS(DATE($D148,12,31),DATE($D148,1,1))+1,0)),0))</f>
        <v>0</v>
      </c>
      <c r="K148" s="122" cm="1">
        <f t="array" ref="K148">IF(YEAR(K$16)=$D148, K$44-SUM(_xlfn._xlws.FILTER(K$63:K147,MOD(_xlfn.SEQUENCE(ROWS(K$63:K147)),5)=1)),ROUND(K$44/_xlfn.DAYS(K$16,J$16)*IF(YEAR(J$16+1)=$D148,_xlfn.DAYS(DATE($D148,12,31),J$16)+1,IF(AND(YEAR(J$16+1)&lt;$D148,$D148&lt;YEAR(K$16)),_xlfn.DAYS(DATE($D148,12,31),DATE($D148,1,1))+1,0)),0))</f>
        <v>0</v>
      </c>
      <c r="L148" s="122" cm="1">
        <f t="array" ref="L148">IF(YEAR(L$16)=$D148, L$44-SUM(_xlfn._xlws.FILTER(L$63:L147,MOD(_xlfn.SEQUENCE(ROWS(L$63:L147)),5)=1)),ROUND(L$44/_xlfn.DAYS(L$16,K$16)*IF(YEAR(K$16+1)=$D148,_xlfn.DAYS(DATE($D148,12,31),K$16)+1,IF(AND(YEAR(K$16+1)&lt;$D148,$D148&lt;YEAR(L$16)),_xlfn.DAYS(DATE($D148,12,31),DATE($D148,1,1))+1,0)),0))</f>
        <v>0</v>
      </c>
      <c r="M148" s="122" cm="1">
        <f t="array" ref="M148">IF(YEAR(M$16)=$D148, M$44-SUM(_xlfn._xlws.FILTER(M$63:M147,MOD(_xlfn.SEQUENCE(ROWS(M$63:M147)),5)=1)),ROUND(M$44/_xlfn.DAYS(M$16,L$16)*IF(YEAR(L$16+1)=$D148,_xlfn.DAYS(DATE($D148,12,31),L$16)+1,IF(AND(YEAR(L$16+1)&lt;$D148,$D148&lt;YEAR(M$16)),_xlfn.DAYS(DATE($D148,12,31),DATE($D148,1,1))+1,0)),0))</f>
        <v>0</v>
      </c>
      <c r="N148" s="122" cm="1">
        <f t="array" ref="N148">IF(YEAR(N$16)=$D148, N$44-SUM(_xlfn._xlws.FILTER(N$63:N147,MOD(_xlfn.SEQUENCE(ROWS(N$63:N147)),5)=1)),ROUND(N$44/_xlfn.DAYS(N$16,M$16)*IF(YEAR(M$16+1)=$D148,_xlfn.DAYS(DATE($D148,12,31),M$16)+1,IF(AND(YEAR(M$16+1)&lt;$D148,$D148&lt;YEAR(N$16)),_xlfn.DAYS(DATE($D148,12,31),DATE($D148,1,1))+1,0)),0))</f>
        <v>0</v>
      </c>
      <c r="O148" s="122" cm="1">
        <f t="array" ref="O148">IF(YEAR(O$16)=$D148, O$44-SUM(_xlfn._xlws.FILTER(O$63:O147,MOD(_xlfn.SEQUENCE(ROWS(O$63:O147)),5)=1)),ROUND(O$44/_xlfn.DAYS(O$16,N$16)*IF(YEAR(N$16+1)=$D148,_xlfn.DAYS(DATE($D148,12,31),N$16)+1,IF(AND(YEAR(N$16+1)&lt;$D148,$D148&lt;YEAR(O$16)),_xlfn.DAYS(DATE($D148,12,31),DATE($D148,1,1))+1,0)),0))</f>
        <v>0</v>
      </c>
      <c r="P148" s="122" cm="1">
        <f t="array" ref="P148">IF(YEAR(P$16)=$D148, P$44-SUM(_xlfn._xlws.FILTER(P$63:P147,MOD(_xlfn.SEQUENCE(ROWS(P$63:P147)),5)=1)),ROUND(P$44/_xlfn.DAYS(P$16,O$16)*IF(YEAR(O$16+1)=$D148,_xlfn.DAYS(DATE($D148,12,31),O$16)+1,IF(AND(YEAR(O$16+1)&lt;$D148,$D148&lt;YEAR(P$16)),_xlfn.DAYS(DATE($D148,12,31),DATE($D148,1,1))+1,0)),0))</f>
        <v>0</v>
      </c>
      <c r="Q148" s="122" cm="1">
        <f t="array" ref="Q148">IF(YEAR(Q$16)=$D148, Q$44-SUM(_xlfn._xlws.FILTER(Q$63:Q147,MOD(_xlfn.SEQUENCE(ROWS(Q$63:Q147)),5)=1)),ROUND(Q$44/_xlfn.DAYS(Q$16,P$16)*IF(YEAR(P$16+1)=$D148,_xlfn.DAYS(DATE($D148,12,31),P$16)+1,IF(AND(YEAR(P$16+1)&lt;$D148,$D148&lt;YEAR(Q$16)),_xlfn.DAYS(DATE($D148,12,31),DATE($D148,1,1))+1,0)),0))</f>
        <v>0</v>
      </c>
      <c r="R148" s="122" cm="1">
        <f t="array" ref="R148">IF(YEAR(R$16)=$D148, R$44-SUM(_xlfn._xlws.FILTER(R$63:R147,MOD(_xlfn.SEQUENCE(ROWS(R$63:R147)),5)=1)),ROUND(R$44/_xlfn.DAYS(R$16,Q$16)*IF(YEAR(Q$16+1)=$D148,_xlfn.DAYS(DATE($D148,12,31),Q$16)+1,IF(AND(YEAR(Q$16+1)&lt;$D148,$D148&lt;YEAR(R$16)),_xlfn.DAYS(DATE($D148,12,31),DATE($D148,1,1))+1,0)),0))</f>
        <v>0</v>
      </c>
      <c r="S148" s="122" cm="1">
        <f t="array" ref="S148">IF(YEAR(S$16)=$D148, S$44-SUM(_xlfn._xlws.FILTER(S$63:S147,MOD(_xlfn.SEQUENCE(ROWS(S$63:S147)),5)=1)),ROUND(S$44/_xlfn.DAYS(S$16,R$16)*IF(YEAR(R$16+1)=$D148,_xlfn.DAYS(DATE($D148,12,31),R$16)+1,IF(AND(YEAR(R$16+1)&lt;$D148,$D148&lt;YEAR(S$16)),_xlfn.DAYS(DATE($D148,12,31),DATE($D148,1,1))+1,0)),0))</f>
        <v>0</v>
      </c>
      <c r="T148" s="122" cm="1">
        <f t="array" ref="T148">IF(YEAR(T$16)=$D148, T$44-SUM(_xlfn._xlws.FILTER(T$63:T147,MOD(_xlfn.SEQUENCE(ROWS(T$63:T147)),5)=1)),ROUND(T$44/_xlfn.DAYS(T$16,S$16)*IF(YEAR(S$16+1)=$D148,_xlfn.DAYS(DATE($D148,12,31),S$16)+1,IF(AND(YEAR(S$16+1)&lt;$D148,$D148&lt;YEAR(T$16)),_xlfn.DAYS(DATE($D148,12,31),DATE($D148,1,1))+1,0)),0))</f>
        <v>0</v>
      </c>
      <c r="U148" s="122" cm="1">
        <f t="array" ref="U148">IF(YEAR(U$16)=$D148, U$44-SUM(_xlfn._xlws.FILTER(U$63:U147,MOD(_xlfn.SEQUENCE(ROWS(U$63:U147)),5)=1)),ROUND(U$44/_xlfn.DAYS(U$16,T$16)*IF(YEAR(T$16+1)=$D148,_xlfn.DAYS(DATE($D148,12,31),T$16)+1,IF(AND(YEAR(T$16+1)&lt;$D148,$D148&lt;YEAR(U$16)),_xlfn.DAYS(DATE($D148,12,31),DATE($D148,1,1))+1,0)),0))</f>
        <v>9779</v>
      </c>
      <c r="V148" s="122" cm="1">
        <f t="array" ref="V148">IF(YEAR(V$16)=$D148, V$44-SUM(_xlfn._xlws.FILTER(V$63:V147,MOD(_xlfn.SEQUENCE(ROWS(V$63:V147)),5)=1)),ROUND(V$44/_xlfn.DAYS(V$16,U$16)*IF(YEAR(U$16+1)=$D148,_xlfn.DAYS(DATE($D148,12,31),U$16)+1,IF(AND(YEAR(U$16+1)&lt;$D148,$D148&lt;YEAR(V$16)),_xlfn.DAYS(DATE($D148,12,31),DATE($D148,1,1))+1,0)),0))</f>
        <v>3896</v>
      </c>
      <c r="W148" s="122" cm="1">
        <f t="array" ref="W148">IF(YEAR(W$16)=$D148, W$44-SUM(_xlfn._xlws.FILTER(W$63:W147,MOD(_xlfn.SEQUENCE(ROWS(W$63:W147)),5)=1)),ROUND(W$44/_xlfn.DAYS(W$16,V$16)*IF(YEAR(V$16+1)=$D148,_xlfn.DAYS(DATE($D148,12,31),V$16)+1,IF(AND(YEAR(V$16+1)&lt;$D148,$D148&lt;YEAR(W$16)),_xlfn.DAYS(DATE($D148,12,31),DATE($D148,1,1))+1,0)),0))</f>
        <v>0</v>
      </c>
      <c r="X148" s="122" cm="1">
        <f t="array" ref="X148">IF(YEAR(X$16)=$D148, X$44-SUM(_xlfn._xlws.FILTER(X$63:X147,MOD(_xlfn.SEQUENCE(ROWS(X$63:X147)),5)=1)),ROUND(X$44/_xlfn.DAYS(X$16,W$16)*IF(YEAR(W$16+1)=$D148,_xlfn.DAYS(DATE($D148,12,31),W$16)+1,IF(AND(YEAR(W$16+1)&lt;$D148,$D148&lt;YEAR(X$16)),_xlfn.DAYS(DATE($D148,12,31),DATE($D148,1,1))+1,0)),0))</f>
        <v>0</v>
      </c>
    </row>
    <row r="149" spans="1:24" ht="17" hidden="1" outlineLevel="1" x14ac:dyDescent="0.25">
      <c r="A149" s="5">
        <v>28</v>
      </c>
      <c r="B149" s="129" t="s">
        <v>164</v>
      </c>
      <c r="C149" s="120" t="s">
        <v>165</v>
      </c>
      <c r="D149" s="121">
        <f t="shared" si="68"/>
        <v>2037</v>
      </c>
      <c r="E149" s="122" cm="1">
        <f t="array" ref="E149">IF(YEAR(E$16)=$D149, E$46-SUM(_xlfn._xlws.FILTER(E$63:E148,MOD(_xlfn.SEQUENCE(ROWS(E$63:E148)),5)=2)),ROUND(E$46/_xlfn.DAYS(E$16,D$16)*IF(YEAR(D$16+1)=$D149,_xlfn.DAYS(DATE($D149,12,31),D$16)+1,IF(AND(YEAR(D$16+1)&lt;$D149,$D149&lt;YEAR(E$16)),_xlfn.DAYS(DATE($D149,12,31),DATE($D149,1,1))+1,0)),0))</f>
        <v>0</v>
      </c>
      <c r="F149" s="122" cm="1">
        <f t="array" ref="F149">IF(YEAR(F$16)=$D149, F$46-SUM(_xlfn._xlws.FILTER(F$63:F148,MOD(_xlfn.SEQUENCE(ROWS(F$63:F148)),5)=2)),ROUND(F$46/_xlfn.DAYS(F$16,E$16)*IF(YEAR(E$16+1)=$D149,_xlfn.DAYS(DATE($D149,12,31),E$16)+1,IF(AND(YEAR(E$16+1)&lt;$D149,$D149&lt;YEAR(F$16)),_xlfn.DAYS(DATE($D149,12,31),DATE($D149,1,1))+1,0)),0))</f>
        <v>0</v>
      </c>
      <c r="G149" s="122" cm="1">
        <f t="array" ref="G149">IF(YEAR(G$16)=$D149, G$46-SUM(_xlfn._xlws.FILTER(G$63:G148,MOD(_xlfn.SEQUENCE(ROWS(G$63:G148)),5)=2)),ROUND(G$46/_xlfn.DAYS(G$16,F$16)*IF(YEAR(F$16+1)=$D149,_xlfn.DAYS(DATE($D149,12,31),F$16)+1,IF(AND(YEAR(F$16+1)&lt;$D149,$D149&lt;YEAR(G$16)),_xlfn.DAYS(DATE($D149,12,31),DATE($D149,1,1))+1,0)),0))</f>
        <v>0</v>
      </c>
      <c r="H149" s="122" cm="1">
        <f t="array" ref="H149">IF(YEAR(H$16)=$D149, H$46-SUM(_xlfn._xlws.FILTER(H$63:H148,MOD(_xlfn.SEQUENCE(ROWS(H$63:H148)),5)=2)),ROUND(H$46/_xlfn.DAYS(H$16,G$16)*IF(YEAR(G$16+1)=$D149,_xlfn.DAYS(DATE($D149,12,31),G$16)+1,IF(AND(YEAR(G$16+1)&lt;$D149,$D149&lt;YEAR(H$16)),_xlfn.DAYS(DATE($D149,12,31),DATE($D149,1,1))+1,0)),0))</f>
        <v>0</v>
      </c>
      <c r="I149" s="122" cm="1">
        <f t="array" ref="I149">IF(YEAR(I$16)=$D149, I$46-SUM(_xlfn._xlws.FILTER(I$63:I148,MOD(_xlfn.SEQUENCE(ROWS(I$63:I148)),5)=2)),ROUND(I$46/_xlfn.DAYS(I$16,H$16)*IF(YEAR(H$16+1)=$D149,_xlfn.DAYS(DATE($D149,12,31),H$16)+1,IF(AND(YEAR(H$16+1)&lt;$D149,$D149&lt;YEAR(I$16)),_xlfn.DAYS(DATE($D149,12,31),DATE($D149,1,1))+1,0)),0))</f>
        <v>0</v>
      </c>
      <c r="J149" s="122" cm="1">
        <f t="array" ref="J149">IF(YEAR(J$16)=$D149, J$46-SUM(_xlfn._xlws.FILTER(J$63:J148,MOD(_xlfn.SEQUENCE(ROWS(J$63:J148)),5)=2)),ROUND(J$46/_xlfn.DAYS(J$16,I$16)*IF(YEAR(I$16+1)=$D149,_xlfn.DAYS(DATE($D149,12,31),I$16)+1,IF(AND(YEAR(I$16+1)&lt;$D149,$D149&lt;YEAR(J$16)),_xlfn.DAYS(DATE($D149,12,31),DATE($D149,1,1))+1,0)),0))</f>
        <v>0</v>
      </c>
      <c r="K149" s="122" cm="1">
        <f t="array" ref="K149">IF(YEAR(K$16)=$D149, K$46-SUM(_xlfn._xlws.FILTER(K$63:K148,MOD(_xlfn.SEQUENCE(ROWS(K$63:K148)),5)=2)),ROUND(K$46/_xlfn.DAYS(K$16,J$16)*IF(YEAR(J$16+1)=$D149,_xlfn.DAYS(DATE($D149,12,31),J$16)+1,IF(AND(YEAR(J$16+1)&lt;$D149,$D149&lt;YEAR(K$16)),_xlfn.DAYS(DATE($D149,12,31),DATE($D149,1,1))+1,0)),0))</f>
        <v>0</v>
      </c>
      <c r="L149" s="122" cm="1">
        <f t="array" ref="L149">IF(YEAR(L$16)=$D149, L$46-SUM(_xlfn._xlws.FILTER(L$63:L148,MOD(_xlfn.SEQUENCE(ROWS(L$63:L148)),5)=2)),ROUND(L$46/_xlfn.DAYS(L$16,K$16)*IF(YEAR(K$16+1)=$D149,_xlfn.DAYS(DATE($D149,12,31),K$16)+1,IF(AND(YEAR(K$16+1)&lt;$D149,$D149&lt;YEAR(L$16)),_xlfn.DAYS(DATE($D149,12,31),DATE($D149,1,1))+1,0)),0))</f>
        <v>0</v>
      </c>
      <c r="M149" s="122" cm="1">
        <f t="array" ref="M149">IF(YEAR(M$16)=$D149, M$46-SUM(_xlfn._xlws.FILTER(M$63:M148,MOD(_xlfn.SEQUENCE(ROWS(M$63:M148)),5)=2)),ROUND(M$46/_xlfn.DAYS(M$16,L$16)*IF(YEAR(L$16+1)=$D149,_xlfn.DAYS(DATE($D149,12,31),L$16)+1,IF(AND(YEAR(L$16+1)&lt;$D149,$D149&lt;YEAR(M$16)),_xlfn.DAYS(DATE($D149,12,31),DATE($D149,1,1))+1,0)),0))</f>
        <v>0</v>
      </c>
      <c r="N149" s="122" cm="1">
        <f t="array" ref="N149">IF(YEAR(N$16)=$D149, N$46-SUM(_xlfn._xlws.FILTER(N$63:N148,MOD(_xlfn.SEQUENCE(ROWS(N$63:N148)),5)=2)),ROUND(N$46/_xlfn.DAYS(N$16,M$16)*IF(YEAR(M$16+1)=$D149,_xlfn.DAYS(DATE($D149,12,31),M$16)+1,IF(AND(YEAR(M$16+1)&lt;$D149,$D149&lt;YEAR(N$16)),_xlfn.DAYS(DATE($D149,12,31),DATE($D149,1,1))+1,0)),0))</f>
        <v>0</v>
      </c>
      <c r="O149" s="122" cm="1">
        <f t="array" ref="O149">IF(YEAR(O$16)=$D149, O$46-SUM(_xlfn._xlws.FILTER(O$63:O148,MOD(_xlfn.SEQUENCE(ROWS(O$63:O148)),5)=2)),ROUND(O$46/_xlfn.DAYS(O$16,N$16)*IF(YEAR(N$16+1)=$D149,_xlfn.DAYS(DATE($D149,12,31),N$16)+1,IF(AND(YEAR(N$16+1)&lt;$D149,$D149&lt;YEAR(O$16)),_xlfn.DAYS(DATE($D149,12,31),DATE($D149,1,1))+1,0)),0))</f>
        <v>0</v>
      </c>
      <c r="P149" s="122" cm="1">
        <f t="array" ref="P149">IF(YEAR(P$16)=$D149, P$46-SUM(_xlfn._xlws.FILTER(P$63:P148,MOD(_xlfn.SEQUENCE(ROWS(P$63:P148)),5)=2)),ROUND(P$46/_xlfn.DAYS(P$16,O$16)*IF(YEAR(O$16+1)=$D149,_xlfn.DAYS(DATE($D149,12,31),O$16)+1,IF(AND(YEAR(O$16+1)&lt;$D149,$D149&lt;YEAR(P$16)),_xlfn.DAYS(DATE($D149,12,31),DATE($D149,1,1))+1,0)),0))</f>
        <v>0</v>
      </c>
      <c r="Q149" s="122" cm="1">
        <f t="array" ref="Q149">IF(YEAR(Q$16)=$D149, Q$46-SUM(_xlfn._xlws.FILTER(Q$63:Q148,MOD(_xlfn.SEQUENCE(ROWS(Q$63:Q148)),5)=2)),ROUND(Q$46/_xlfn.DAYS(Q$16,P$16)*IF(YEAR(P$16+1)=$D149,_xlfn.DAYS(DATE($D149,12,31),P$16)+1,IF(AND(YEAR(P$16+1)&lt;$D149,$D149&lt;YEAR(Q$16)),_xlfn.DAYS(DATE($D149,12,31),DATE($D149,1,1))+1,0)),0))</f>
        <v>0</v>
      </c>
      <c r="R149" s="122" cm="1">
        <f t="array" ref="R149">IF(YEAR(R$16)=$D149, R$46-SUM(_xlfn._xlws.FILTER(R$63:R148,MOD(_xlfn.SEQUENCE(ROWS(R$63:R148)),5)=2)),ROUND(R$46/_xlfn.DAYS(R$16,Q$16)*IF(YEAR(Q$16+1)=$D149,_xlfn.DAYS(DATE($D149,12,31),Q$16)+1,IF(AND(YEAR(Q$16+1)&lt;$D149,$D149&lt;YEAR(R$16)),_xlfn.DAYS(DATE($D149,12,31),DATE($D149,1,1))+1,0)),0))</f>
        <v>0</v>
      </c>
      <c r="S149" s="122" cm="1">
        <f t="array" ref="S149">IF(YEAR(S$16)=$D149, S$46-SUM(_xlfn._xlws.FILTER(S$63:S148,MOD(_xlfn.SEQUENCE(ROWS(S$63:S148)),5)=2)),ROUND(S$46/_xlfn.DAYS(S$16,R$16)*IF(YEAR(R$16+1)=$D149,_xlfn.DAYS(DATE($D149,12,31),R$16)+1,IF(AND(YEAR(R$16+1)&lt;$D149,$D149&lt;YEAR(S$16)),_xlfn.DAYS(DATE($D149,12,31),DATE($D149,1,1))+1,0)),0))</f>
        <v>0</v>
      </c>
      <c r="T149" s="122" cm="1">
        <f t="array" ref="T149">IF(YEAR(T$16)=$D149, T$46-SUM(_xlfn._xlws.FILTER(T$63:T148,MOD(_xlfn.SEQUENCE(ROWS(T$63:T148)),5)=2)),ROUND(T$46/_xlfn.DAYS(T$16,S$16)*IF(YEAR(S$16+1)=$D149,_xlfn.DAYS(DATE($D149,12,31),S$16)+1,IF(AND(YEAR(S$16+1)&lt;$D149,$D149&lt;YEAR(T$16)),_xlfn.DAYS(DATE($D149,12,31),DATE($D149,1,1))+1,0)),0))</f>
        <v>0</v>
      </c>
      <c r="U149" s="122" cm="1">
        <f t="array" ref="U149">IF(YEAR(U$16)=$D149, U$46-SUM(_xlfn._xlws.FILTER(U$63:U148,MOD(_xlfn.SEQUENCE(ROWS(U$63:U148)),5)=2)),ROUND(U$46/_xlfn.DAYS(U$16,T$16)*IF(YEAR(T$16+1)=$D149,_xlfn.DAYS(DATE($D149,12,31),T$16)+1,IF(AND(YEAR(T$16+1)&lt;$D149,$D149&lt;YEAR(U$16)),_xlfn.DAYS(DATE($D149,12,31),DATE($D149,1,1))+1,0)),0))</f>
        <v>1467</v>
      </c>
      <c r="V149" s="122" cm="1">
        <f t="array" ref="V149">IF(YEAR(V$16)=$D149, V$46-SUM(_xlfn._xlws.FILTER(V$63:V148,MOD(_xlfn.SEQUENCE(ROWS(V$63:V148)),5)=2)),ROUND(V$46/_xlfn.DAYS(V$16,U$16)*IF(YEAR(U$16+1)=$D149,_xlfn.DAYS(DATE($D149,12,31),U$16)+1,IF(AND(YEAR(U$16+1)&lt;$D149,$D149&lt;YEAR(V$16)),_xlfn.DAYS(DATE($D149,12,31),DATE($D149,1,1))+1,0)),0))</f>
        <v>585</v>
      </c>
      <c r="W149" s="122" cm="1">
        <f t="array" ref="W149">IF(YEAR(W$16)=$D149, W$46-SUM(_xlfn._xlws.FILTER(W$63:W148,MOD(_xlfn.SEQUENCE(ROWS(W$63:W148)),5)=2)),ROUND(W$46/_xlfn.DAYS(W$16,V$16)*IF(YEAR(V$16+1)=$D149,_xlfn.DAYS(DATE($D149,12,31),V$16)+1,IF(AND(YEAR(V$16+1)&lt;$D149,$D149&lt;YEAR(W$16)),_xlfn.DAYS(DATE($D149,12,31),DATE($D149,1,1))+1,0)),0))</f>
        <v>0</v>
      </c>
      <c r="X149" s="122" cm="1">
        <f t="array" ref="X149">IF(YEAR(X$16)=$D149, X$46-SUM(_xlfn._xlws.FILTER(X$63:X148,MOD(_xlfn.SEQUENCE(ROWS(X$63:X148)),5)=2)),ROUND(X$46/_xlfn.DAYS(X$16,W$16)*IF(YEAR(W$16+1)=$D149,_xlfn.DAYS(DATE($D149,12,31),W$16)+1,IF(AND(YEAR(W$16+1)&lt;$D149,$D149&lt;YEAR(X$16)),_xlfn.DAYS(DATE($D149,12,31),DATE($D149,1,1))+1,0)),0))</f>
        <v>0</v>
      </c>
    </row>
    <row r="150" spans="1:24" ht="17" hidden="1" outlineLevel="1" x14ac:dyDescent="0.25">
      <c r="A150" s="5">
        <v>29</v>
      </c>
      <c r="B150" s="129" t="s">
        <v>166</v>
      </c>
      <c r="C150" s="120" t="s">
        <v>167</v>
      </c>
      <c r="D150" s="121">
        <f t="shared" si="68"/>
        <v>2037</v>
      </c>
      <c r="E150" s="123">
        <f>E148-E149</f>
        <v>0</v>
      </c>
      <c r="F150" s="123">
        <f t="shared" ref="F150:X150" si="71">F148-F149</f>
        <v>0</v>
      </c>
      <c r="G150" s="123">
        <f t="shared" si="71"/>
        <v>0</v>
      </c>
      <c r="H150" s="123">
        <f t="shared" si="71"/>
        <v>0</v>
      </c>
      <c r="I150" s="123">
        <f t="shared" si="71"/>
        <v>0</v>
      </c>
      <c r="J150" s="123">
        <f t="shared" si="71"/>
        <v>0</v>
      </c>
      <c r="K150" s="123">
        <f t="shared" si="71"/>
        <v>0</v>
      </c>
      <c r="L150" s="123">
        <f t="shared" si="71"/>
        <v>0</v>
      </c>
      <c r="M150" s="123">
        <f t="shared" si="71"/>
        <v>0</v>
      </c>
      <c r="N150" s="123">
        <f t="shared" si="71"/>
        <v>0</v>
      </c>
      <c r="O150" s="123">
        <f t="shared" si="71"/>
        <v>0</v>
      </c>
      <c r="P150" s="123">
        <f t="shared" si="71"/>
        <v>0</v>
      </c>
      <c r="Q150" s="123">
        <f t="shared" si="71"/>
        <v>0</v>
      </c>
      <c r="R150" s="123">
        <f t="shared" si="71"/>
        <v>0</v>
      </c>
      <c r="S150" s="123">
        <f t="shared" si="71"/>
        <v>0</v>
      </c>
      <c r="T150" s="123">
        <f t="shared" si="71"/>
        <v>0</v>
      </c>
      <c r="U150" s="123">
        <f t="shared" si="71"/>
        <v>8312</v>
      </c>
      <c r="V150" s="123">
        <f t="shared" si="71"/>
        <v>3311</v>
      </c>
      <c r="W150" s="123">
        <f t="shared" si="71"/>
        <v>0</v>
      </c>
      <c r="X150" s="123">
        <f t="shared" si="71"/>
        <v>0</v>
      </c>
    </row>
    <row r="151" spans="1:24" ht="17" hidden="1" outlineLevel="1" x14ac:dyDescent="0.25">
      <c r="A151" s="5">
        <v>31</v>
      </c>
      <c r="B151" s="129" t="s">
        <v>168</v>
      </c>
      <c r="C151" s="120" t="s">
        <v>169</v>
      </c>
      <c r="D151" s="121">
        <f t="shared" si="68"/>
        <v>2037</v>
      </c>
      <c r="E151" s="122" cm="1">
        <f t="array" ref="E151">IF(YEAR(E$16)=$D151, E$59-SUM(_xlfn._xlws.FILTER(E$63:E150,MOD(_xlfn.SEQUENCE(ROWS(E$63:E150)),5)=4)),ROUND(E$59/_xlfn.DAYS(E$16,D$16)*IF(YEAR(D$16+1)=$D151,_xlfn.DAYS(DATE($D151,12,31),D$16)+1,IF(AND(YEAR(D$16+1)&lt;$D151,$D151&lt;YEAR(E$16)),_xlfn.DAYS(DATE($D151,12,31),DATE($D151,1,1))+1,0)),0))</f>
        <v>0</v>
      </c>
      <c r="F151" s="122" cm="1">
        <f t="array" ref="F151">IF(YEAR(F$16)=$D151, F$59-SUM(_xlfn._xlws.FILTER(F$63:F150,MOD(_xlfn.SEQUENCE(ROWS(F$63:F150)),5)=4)),ROUND(F$59/_xlfn.DAYS(F$16,E$16)*IF(YEAR(E$16+1)=$D151,_xlfn.DAYS(DATE($D151,12,31),E$16)+1,IF(AND(YEAR(E$16+1)&lt;$D151,$D151&lt;YEAR(F$16)),_xlfn.DAYS(DATE($D151,12,31),DATE($D151,1,1))+1,0)),0))</f>
        <v>0</v>
      </c>
      <c r="G151" s="122" cm="1">
        <f t="array" ref="G151">IF(YEAR(G$16)=$D151, G$59-SUM(_xlfn._xlws.FILTER(G$63:G150,MOD(_xlfn.SEQUENCE(ROWS(G$63:G150)),5)=4)),ROUND(G$59/_xlfn.DAYS(G$16,F$16)*IF(YEAR(F$16+1)=$D151,_xlfn.DAYS(DATE($D151,12,31),F$16)+1,IF(AND(YEAR(F$16+1)&lt;$D151,$D151&lt;YEAR(G$16)),_xlfn.DAYS(DATE($D151,12,31),DATE($D151,1,1))+1,0)),0))</f>
        <v>0</v>
      </c>
      <c r="H151" s="122" cm="1">
        <f t="array" ref="H151">IF(YEAR(H$16)=$D151, H$59-SUM(_xlfn._xlws.FILTER(H$63:H150,MOD(_xlfn.SEQUENCE(ROWS(H$63:H150)),5)=4)),ROUND(H$59/_xlfn.DAYS(H$16,G$16)*IF(YEAR(G$16+1)=$D151,_xlfn.DAYS(DATE($D151,12,31),G$16)+1,IF(AND(YEAR(G$16+1)&lt;$D151,$D151&lt;YEAR(H$16)),_xlfn.DAYS(DATE($D151,12,31),DATE($D151,1,1))+1,0)),0))</f>
        <v>0</v>
      </c>
      <c r="I151" s="122" cm="1">
        <f t="array" ref="I151">IF(YEAR(I$16)=$D151, I$59-SUM(_xlfn._xlws.FILTER(I$63:I150,MOD(_xlfn.SEQUENCE(ROWS(I$63:I150)),5)=4)),ROUND(I$59/_xlfn.DAYS(I$16,H$16)*IF(YEAR(H$16+1)=$D151,_xlfn.DAYS(DATE($D151,12,31),H$16)+1,IF(AND(YEAR(H$16+1)&lt;$D151,$D151&lt;YEAR(I$16)),_xlfn.DAYS(DATE($D151,12,31),DATE($D151,1,1))+1,0)),0))</f>
        <v>0</v>
      </c>
      <c r="J151" s="122" cm="1">
        <f t="array" ref="J151">IF(YEAR(J$16)=$D151, J$59-SUM(_xlfn._xlws.FILTER(J$63:J150,MOD(_xlfn.SEQUENCE(ROWS(J$63:J150)),5)=4)),ROUND(J$59/_xlfn.DAYS(J$16,I$16)*IF(YEAR(I$16+1)=$D151,_xlfn.DAYS(DATE($D151,12,31),I$16)+1,IF(AND(YEAR(I$16+1)&lt;$D151,$D151&lt;YEAR(J$16)),_xlfn.DAYS(DATE($D151,12,31),DATE($D151,1,1))+1,0)),0))</f>
        <v>0</v>
      </c>
      <c r="K151" s="122" cm="1">
        <f t="array" ref="K151">IF(YEAR(K$16)=$D151, K$59-SUM(_xlfn._xlws.FILTER(K$63:K150,MOD(_xlfn.SEQUENCE(ROWS(K$63:K150)),5)=4)),ROUND(K$59/_xlfn.DAYS(K$16,J$16)*IF(YEAR(J$16+1)=$D151,_xlfn.DAYS(DATE($D151,12,31),J$16)+1,IF(AND(YEAR(J$16+1)&lt;$D151,$D151&lt;YEAR(K$16)),_xlfn.DAYS(DATE($D151,12,31),DATE($D151,1,1))+1,0)),0))</f>
        <v>0</v>
      </c>
      <c r="L151" s="122" cm="1">
        <f t="array" ref="L151">IF(YEAR(L$16)=$D151, L$59-SUM(_xlfn._xlws.FILTER(L$63:L150,MOD(_xlfn.SEQUENCE(ROWS(L$63:L150)),5)=4)),ROUND(L$59/_xlfn.DAYS(L$16,K$16)*IF(YEAR(K$16+1)=$D151,_xlfn.DAYS(DATE($D151,12,31),K$16)+1,IF(AND(YEAR(K$16+1)&lt;$D151,$D151&lt;YEAR(L$16)),_xlfn.DAYS(DATE($D151,12,31),DATE($D151,1,1))+1,0)),0))</f>
        <v>0</v>
      </c>
      <c r="M151" s="122" cm="1">
        <f t="array" ref="M151">IF(YEAR(M$16)=$D151, M$59-SUM(_xlfn._xlws.FILTER(M$63:M150,MOD(_xlfn.SEQUENCE(ROWS(M$63:M150)),5)=4)),ROUND(M$59/_xlfn.DAYS(M$16,L$16)*IF(YEAR(L$16+1)=$D151,_xlfn.DAYS(DATE($D151,12,31),L$16)+1,IF(AND(YEAR(L$16+1)&lt;$D151,$D151&lt;YEAR(M$16)),_xlfn.DAYS(DATE($D151,12,31),DATE($D151,1,1))+1,0)),0))</f>
        <v>0</v>
      </c>
      <c r="N151" s="122" cm="1">
        <f t="array" ref="N151">IF(YEAR(N$16)=$D151, N$59-SUM(_xlfn._xlws.FILTER(N$63:N150,MOD(_xlfn.SEQUENCE(ROWS(N$63:N150)),5)=4)),ROUND(N$59/_xlfn.DAYS(N$16,M$16)*IF(YEAR(M$16+1)=$D151,_xlfn.DAYS(DATE($D151,12,31),M$16)+1,IF(AND(YEAR(M$16+1)&lt;$D151,$D151&lt;YEAR(N$16)),_xlfn.DAYS(DATE($D151,12,31),DATE($D151,1,1))+1,0)),0))</f>
        <v>0</v>
      </c>
      <c r="O151" s="122" cm="1">
        <f t="array" ref="O151">IF(YEAR(O$16)=$D151, O$59-SUM(_xlfn._xlws.FILTER(O$63:O150,MOD(_xlfn.SEQUENCE(ROWS(O$63:O150)),5)=4)),ROUND(O$59/_xlfn.DAYS(O$16,N$16)*IF(YEAR(N$16+1)=$D151,_xlfn.DAYS(DATE($D151,12,31),N$16)+1,IF(AND(YEAR(N$16+1)&lt;$D151,$D151&lt;YEAR(O$16)),_xlfn.DAYS(DATE($D151,12,31),DATE($D151,1,1))+1,0)),0))</f>
        <v>0</v>
      </c>
      <c r="P151" s="122" cm="1">
        <f t="array" ref="P151">IF(YEAR(P$16)=$D151, P$59-SUM(_xlfn._xlws.FILTER(P$63:P150,MOD(_xlfn.SEQUENCE(ROWS(P$63:P150)),5)=4)),ROUND(P$59/_xlfn.DAYS(P$16,O$16)*IF(YEAR(O$16+1)=$D151,_xlfn.DAYS(DATE($D151,12,31),O$16)+1,IF(AND(YEAR(O$16+1)&lt;$D151,$D151&lt;YEAR(P$16)),_xlfn.DAYS(DATE($D151,12,31),DATE($D151,1,1))+1,0)),0))</f>
        <v>0</v>
      </c>
      <c r="Q151" s="122" cm="1">
        <f t="array" ref="Q151">IF(YEAR(Q$16)=$D151, Q$59-SUM(_xlfn._xlws.FILTER(Q$63:Q150,MOD(_xlfn.SEQUENCE(ROWS(Q$63:Q150)),5)=4)),ROUND(Q$59/_xlfn.DAYS(Q$16,P$16)*IF(YEAR(P$16+1)=$D151,_xlfn.DAYS(DATE($D151,12,31),P$16)+1,IF(AND(YEAR(P$16+1)&lt;$D151,$D151&lt;YEAR(Q$16)),_xlfn.DAYS(DATE($D151,12,31),DATE($D151,1,1))+1,0)),0))</f>
        <v>0</v>
      </c>
      <c r="R151" s="122" cm="1">
        <f t="array" ref="R151">IF(YEAR(R$16)=$D151, R$59-SUM(_xlfn._xlws.FILTER(R$63:R150,MOD(_xlfn.SEQUENCE(ROWS(R$63:R150)),5)=4)),ROUND(R$59/_xlfn.DAYS(R$16,Q$16)*IF(YEAR(Q$16+1)=$D151,_xlfn.DAYS(DATE($D151,12,31),Q$16)+1,IF(AND(YEAR(Q$16+1)&lt;$D151,$D151&lt;YEAR(R$16)),_xlfn.DAYS(DATE($D151,12,31),DATE($D151,1,1))+1,0)),0))</f>
        <v>0</v>
      </c>
      <c r="S151" s="122" cm="1">
        <f t="array" ref="S151">IF(YEAR(S$16)=$D151, S$59-SUM(_xlfn._xlws.FILTER(S$63:S150,MOD(_xlfn.SEQUENCE(ROWS(S$63:S150)),5)=4)),ROUND(S$59/_xlfn.DAYS(S$16,R$16)*IF(YEAR(R$16+1)=$D151,_xlfn.DAYS(DATE($D151,12,31),R$16)+1,IF(AND(YEAR(R$16+1)&lt;$D151,$D151&lt;YEAR(S$16)),_xlfn.DAYS(DATE($D151,12,31),DATE($D151,1,1))+1,0)),0))</f>
        <v>0</v>
      </c>
      <c r="T151" s="122" cm="1">
        <f t="array" ref="T151">IF(YEAR(T$16)=$D151, T$59-SUM(_xlfn._xlws.FILTER(T$63:T150,MOD(_xlfn.SEQUENCE(ROWS(T$63:T150)),5)=4)),ROUND(T$59/_xlfn.DAYS(T$16,S$16)*IF(YEAR(S$16+1)=$D151,_xlfn.DAYS(DATE($D151,12,31),S$16)+1,IF(AND(YEAR(S$16+1)&lt;$D151,$D151&lt;YEAR(T$16)),_xlfn.DAYS(DATE($D151,12,31),DATE($D151,1,1))+1,0)),0))</f>
        <v>0</v>
      </c>
      <c r="U151" s="122" cm="1">
        <f t="array" ref="U151">IF(YEAR(U$16)=$D151, U$59-SUM(_xlfn._xlws.FILTER(U$63:U150,MOD(_xlfn.SEQUENCE(ROWS(U$63:U150)),5)=4)),ROUND(U$59/_xlfn.DAYS(U$16,T$16)*IF(YEAR(T$16+1)=$D151,_xlfn.DAYS(DATE($D151,12,31),T$16)+1,IF(AND(YEAR(T$16+1)&lt;$D151,$D151&lt;YEAR(U$16)),_xlfn.DAYS(DATE($D151,12,31),DATE($D151,1,1))+1,0)),0))</f>
        <v>9779</v>
      </c>
      <c r="V151" s="122" cm="1">
        <f t="array" ref="V151">IF(YEAR(V$16)=$D151, V$59-SUM(_xlfn._xlws.FILTER(V$63:V150,MOD(_xlfn.SEQUENCE(ROWS(V$63:V150)),5)=4)),ROUND(V$59/_xlfn.DAYS(V$16,U$16)*IF(YEAR(U$16+1)=$D151,_xlfn.DAYS(DATE($D151,12,31),U$16)+1,IF(AND(YEAR(U$16+1)&lt;$D151,$D151&lt;YEAR(V$16)),_xlfn.DAYS(DATE($D151,12,31),DATE($D151,1,1))+1,0)),0))</f>
        <v>3896</v>
      </c>
      <c r="W151" s="122" cm="1">
        <f t="array" ref="W151">IF(YEAR(W$16)=$D151, W$59-SUM(_xlfn._xlws.FILTER(W$63:W150,MOD(_xlfn.SEQUENCE(ROWS(W$63:W150)),5)=4)),ROUND(W$59/_xlfn.DAYS(W$16,V$16)*IF(YEAR(V$16+1)=$D151,_xlfn.DAYS(DATE($D151,12,31),V$16)+1,IF(AND(YEAR(V$16+1)&lt;$D151,$D151&lt;YEAR(W$16)),_xlfn.DAYS(DATE($D151,12,31),DATE($D151,1,1))+1,0)),0))</f>
        <v>0</v>
      </c>
      <c r="X151" s="122" cm="1">
        <f t="array" ref="X151">IF(YEAR(X$16)=$D151, X$59-SUM(_xlfn._xlws.FILTER(X$63:X150,MOD(_xlfn.SEQUENCE(ROWS(X$63:X150)),5)=4)),ROUND(X$59/_xlfn.DAYS(X$16,W$16)*IF(YEAR(W$16+1)=$D151,_xlfn.DAYS(DATE($D151,12,31),W$16)+1,IF(AND(YEAR(W$16+1)&lt;$D151,$D151&lt;YEAR(X$16)),_xlfn.DAYS(DATE($D151,12,31),DATE($D151,1,1))+1,0)),0))</f>
        <v>0</v>
      </c>
    </row>
    <row r="152" spans="1:24" ht="17" hidden="1" outlineLevel="1" x14ac:dyDescent="0.25">
      <c r="A152" s="5">
        <v>33</v>
      </c>
      <c r="B152" s="129" t="s">
        <v>170</v>
      </c>
      <c r="C152" s="124" t="s">
        <v>171</v>
      </c>
      <c r="D152" s="125">
        <f t="shared" si="68"/>
        <v>2037</v>
      </c>
      <c r="E152" s="126">
        <f>E148-E151</f>
        <v>0</v>
      </c>
      <c r="F152" s="126">
        <f t="shared" ref="F152:X152" si="72">F148-F151</f>
        <v>0</v>
      </c>
      <c r="G152" s="126">
        <f t="shared" si="72"/>
        <v>0</v>
      </c>
      <c r="H152" s="126">
        <f t="shared" si="72"/>
        <v>0</v>
      </c>
      <c r="I152" s="126">
        <f t="shared" si="72"/>
        <v>0</v>
      </c>
      <c r="J152" s="126">
        <f t="shared" si="72"/>
        <v>0</v>
      </c>
      <c r="K152" s="126">
        <f t="shared" si="72"/>
        <v>0</v>
      </c>
      <c r="L152" s="126">
        <f t="shared" si="72"/>
        <v>0</v>
      </c>
      <c r="M152" s="126">
        <f t="shared" si="72"/>
        <v>0</v>
      </c>
      <c r="N152" s="126">
        <f t="shared" si="72"/>
        <v>0</v>
      </c>
      <c r="O152" s="126">
        <f t="shared" si="72"/>
        <v>0</v>
      </c>
      <c r="P152" s="126">
        <f t="shared" si="72"/>
        <v>0</v>
      </c>
      <c r="Q152" s="126">
        <f t="shared" si="72"/>
        <v>0</v>
      </c>
      <c r="R152" s="126">
        <f t="shared" si="72"/>
        <v>0</v>
      </c>
      <c r="S152" s="126">
        <f t="shared" si="72"/>
        <v>0</v>
      </c>
      <c r="T152" s="126">
        <f t="shared" si="72"/>
        <v>0</v>
      </c>
      <c r="U152" s="126">
        <f t="shared" si="72"/>
        <v>0</v>
      </c>
      <c r="V152" s="126">
        <f t="shared" si="72"/>
        <v>0</v>
      </c>
      <c r="W152" s="126">
        <f t="shared" si="72"/>
        <v>0</v>
      </c>
      <c r="X152" s="126">
        <f t="shared" si="72"/>
        <v>0</v>
      </c>
    </row>
    <row r="153" spans="1:24" ht="17" hidden="1" outlineLevel="1" x14ac:dyDescent="0.25">
      <c r="A153" s="5">
        <v>27</v>
      </c>
      <c r="B153" s="37" t="s">
        <v>162</v>
      </c>
      <c r="C153" s="114" t="s">
        <v>163</v>
      </c>
      <c r="D153" s="115">
        <f t="shared" si="68"/>
        <v>2038</v>
      </c>
      <c r="E153" s="116" cm="1">
        <f t="array" ref="E153">IF(YEAR(E$16)=$D153, E$44-SUM(_xlfn._xlws.FILTER(E$63:E152,MOD(_xlfn.SEQUENCE(ROWS(E$63:E152)),5)=1)),ROUND(E$44/_xlfn.DAYS(E$16,D$16)*IF(YEAR(D$16+1)=$D153,_xlfn.DAYS(DATE($D153,12,31),D$16)+1,IF(AND(YEAR(D$16+1)&lt;$D153,$D153&lt;YEAR(E$16)),_xlfn.DAYS(DATE($D153,12,31),DATE($D153,1,1))+1,0)),0))</f>
        <v>0</v>
      </c>
      <c r="F153" s="116" cm="1">
        <f t="array" ref="F153">IF(YEAR(F$16)=$D153, F$44-SUM(_xlfn._xlws.FILTER(F$63:F152,MOD(_xlfn.SEQUENCE(ROWS(F$63:F152)),5)=1)),ROUND(F$44/_xlfn.DAYS(F$16,E$16)*IF(YEAR(E$16+1)=$D153,_xlfn.DAYS(DATE($D153,12,31),E$16)+1,IF(AND(YEAR(E$16+1)&lt;$D153,$D153&lt;YEAR(F$16)),_xlfn.DAYS(DATE($D153,12,31),DATE($D153,1,1))+1,0)),0))</f>
        <v>0</v>
      </c>
      <c r="G153" s="116" cm="1">
        <f t="array" ref="G153">IF(YEAR(G$16)=$D153, G$44-SUM(_xlfn._xlws.FILTER(G$63:G152,MOD(_xlfn.SEQUENCE(ROWS(G$63:G152)),5)=1)),ROUND(G$44/_xlfn.DAYS(G$16,F$16)*IF(YEAR(F$16+1)=$D153,_xlfn.DAYS(DATE($D153,12,31),F$16)+1,IF(AND(YEAR(F$16+1)&lt;$D153,$D153&lt;YEAR(G$16)),_xlfn.DAYS(DATE($D153,12,31),DATE($D153,1,1))+1,0)),0))</f>
        <v>0</v>
      </c>
      <c r="H153" s="116" cm="1">
        <f t="array" ref="H153">IF(YEAR(H$16)=$D153, H$44-SUM(_xlfn._xlws.FILTER(H$63:H152,MOD(_xlfn.SEQUENCE(ROWS(H$63:H152)),5)=1)),ROUND(H$44/_xlfn.DAYS(H$16,G$16)*IF(YEAR(G$16+1)=$D153,_xlfn.DAYS(DATE($D153,12,31),G$16)+1,IF(AND(YEAR(G$16+1)&lt;$D153,$D153&lt;YEAR(H$16)),_xlfn.DAYS(DATE($D153,12,31),DATE($D153,1,1))+1,0)),0))</f>
        <v>0</v>
      </c>
      <c r="I153" s="116" cm="1">
        <f t="array" ref="I153">IF(YEAR(I$16)=$D153, I$44-SUM(_xlfn._xlws.FILTER(I$63:I152,MOD(_xlfn.SEQUENCE(ROWS(I$63:I152)),5)=1)),ROUND(I$44/_xlfn.DAYS(I$16,H$16)*IF(YEAR(H$16+1)=$D153,_xlfn.DAYS(DATE($D153,12,31),H$16)+1,IF(AND(YEAR(H$16+1)&lt;$D153,$D153&lt;YEAR(I$16)),_xlfn.DAYS(DATE($D153,12,31),DATE($D153,1,1))+1,0)),0))</f>
        <v>0</v>
      </c>
      <c r="J153" s="116" cm="1">
        <f t="array" ref="J153">IF(YEAR(J$16)=$D153, J$44-SUM(_xlfn._xlws.FILTER(J$63:J152,MOD(_xlfn.SEQUENCE(ROWS(J$63:J152)),5)=1)),ROUND(J$44/_xlfn.DAYS(J$16,I$16)*IF(YEAR(I$16+1)=$D153,_xlfn.DAYS(DATE($D153,12,31),I$16)+1,IF(AND(YEAR(I$16+1)&lt;$D153,$D153&lt;YEAR(J$16)),_xlfn.DAYS(DATE($D153,12,31),DATE($D153,1,1))+1,0)),0))</f>
        <v>0</v>
      </c>
      <c r="K153" s="116" cm="1">
        <f t="array" ref="K153">IF(YEAR(K$16)=$D153, K$44-SUM(_xlfn._xlws.FILTER(K$63:K152,MOD(_xlfn.SEQUENCE(ROWS(K$63:K152)),5)=1)),ROUND(K$44/_xlfn.DAYS(K$16,J$16)*IF(YEAR(J$16+1)=$D153,_xlfn.DAYS(DATE($D153,12,31),J$16)+1,IF(AND(YEAR(J$16+1)&lt;$D153,$D153&lt;YEAR(K$16)),_xlfn.DAYS(DATE($D153,12,31),DATE($D153,1,1))+1,0)),0))</f>
        <v>0</v>
      </c>
      <c r="L153" s="116" cm="1">
        <f t="array" ref="L153">IF(YEAR(L$16)=$D153, L$44-SUM(_xlfn._xlws.FILTER(L$63:L152,MOD(_xlfn.SEQUENCE(ROWS(L$63:L152)),5)=1)),ROUND(L$44/_xlfn.DAYS(L$16,K$16)*IF(YEAR(K$16+1)=$D153,_xlfn.DAYS(DATE($D153,12,31),K$16)+1,IF(AND(YEAR(K$16+1)&lt;$D153,$D153&lt;YEAR(L$16)),_xlfn.DAYS(DATE($D153,12,31),DATE($D153,1,1))+1,0)),0))</f>
        <v>0</v>
      </c>
      <c r="M153" s="116" cm="1">
        <f t="array" ref="M153">IF(YEAR(M$16)=$D153, M$44-SUM(_xlfn._xlws.FILTER(M$63:M152,MOD(_xlfn.SEQUENCE(ROWS(M$63:M152)),5)=1)),ROUND(M$44/_xlfn.DAYS(M$16,L$16)*IF(YEAR(L$16+1)=$D153,_xlfn.DAYS(DATE($D153,12,31),L$16)+1,IF(AND(YEAR(L$16+1)&lt;$D153,$D153&lt;YEAR(M$16)),_xlfn.DAYS(DATE($D153,12,31),DATE($D153,1,1))+1,0)),0))</f>
        <v>0</v>
      </c>
      <c r="N153" s="116" cm="1">
        <f t="array" ref="N153">IF(YEAR(N$16)=$D153, N$44-SUM(_xlfn._xlws.FILTER(N$63:N152,MOD(_xlfn.SEQUENCE(ROWS(N$63:N152)),5)=1)),ROUND(N$44/_xlfn.DAYS(N$16,M$16)*IF(YEAR(M$16+1)=$D153,_xlfn.DAYS(DATE($D153,12,31),M$16)+1,IF(AND(YEAR(M$16+1)&lt;$D153,$D153&lt;YEAR(N$16)),_xlfn.DAYS(DATE($D153,12,31),DATE($D153,1,1))+1,0)),0))</f>
        <v>0</v>
      </c>
      <c r="O153" s="116" cm="1">
        <f t="array" ref="O153">IF(YEAR(O$16)=$D153, O$44-SUM(_xlfn._xlws.FILTER(O$63:O152,MOD(_xlfn.SEQUENCE(ROWS(O$63:O152)),5)=1)),ROUND(O$44/_xlfn.DAYS(O$16,N$16)*IF(YEAR(N$16+1)=$D153,_xlfn.DAYS(DATE($D153,12,31),N$16)+1,IF(AND(YEAR(N$16+1)&lt;$D153,$D153&lt;YEAR(O$16)),_xlfn.DAYS(DATE($D153,12,31),DATE($D153,1,1))+1,0)),0))</f>
        <v>0</v>
      </c>
      <c r="P153" s="116" cm="1">
        <f t="array" ref="P153">IF(YEAR(P$16)=$D153, P$44-SUM(_xlfn._xlws.FILTER(P$63:P152,MOD(_xlfn.SEQUENCE(ROWS(P$63:P152)),5)=1)),ROUND(P$44/_xlfn.DAYS(P$16,O$16)*IF(YEAR(O$16+1)=$D153,_xlfn.DAYS(DATE($D153,12,31),O$16)+1,IF(AND(YEAR(O$16+1)&lt;$D153,$D153&lt;YEAR(P$16)),_xlfn.DAYS(DATE($D153,12,31),DATE($D153,1,1))+1,0)),0))</f>
        <v>0</v>
      </c>
      <c r="Q153" s="116" cm="1">
        <f t="array" ref="Q153">IF(YEAR(Q$16)=$D153, Q$44-SUM(_xlfn._xlws.FILTER(Q$63:Q152,MOD(_xlfn.SEQUENCE(ROWS(Q$63:Q152)),5)=1)),ROUND(Q$44/_xlfn.DAYS(Q$16,P$16)*IF(YEAR(P$16+1)=$D153,_xlfn.DAYS(DATE($D153,12,31),P$16)+1,IF(AND(YEAR(P$16+1)&lt;$D153,$D153&lt;YEAR(Q$16)),_xlfn.DAYS(DATE($D153,12,31),DATE($D153,1,1))+1,0)),0))</f>
        <v>0</v>
      </c>
      <c r="R153" s="116" cm="1">
        <f t="array" ref="R153">IF(YEAR(R$16)=$D153, R$44-SUM(_xlfn._xlws.FILTER(R$63:R152,MOD(_xlfn.SEQUENCE(ROWS(R$63:R152)),5)=1)),ROUND(R$44/_xlfn.DAYS(R$16,Q$16)*IF(YEAR(Q$16+1)=$D153,_xlfn.DAYS(DATE($D153,12,31),Q$16)+1,IF(AND(YEAR(Q$16+1)&lt;$D153,$D153&lt;YEAR(R$16)),_xlfn.DAYS(DATE($D153,12,31),DATE($D153,1,1))+1,0)),0))</f>
        <v>0</v>
      </c>
      <c r="S153" s="116" cm="1">
        <f t="array" ref="S153">IF(YEAR(S$16)=$D153, S$44-SUM(_xlfn._xlws.FILTER(S$63:S152,MOD(_xlfn.SEQUENCE(ROWS(S$63:S152)),5)=1)),ROUND(S$44/_xlfn.DAYS(S$16,R$16)*IF(YEAR(R$16+1)=$D153,_xlfn.DAYS(DATE($D153,12,31),R$16)+1,IF(AND(YEAR(R$16+1)&lt;$D153,$D153&lt;YEAR(S$16)),_xlfn.DAYS(DATE($D153,12,31),DATE($D153,1,1))+1,0)),0))</f>
        <v>0</v>
      </c>
      <c r="T153" s="116" cm="1">
        <f t="array" ref="T153">IF(YEAR(T$16)=$D153, T$44-SUM(_xlfn._xlws.FILTER(T$63:T152,MOD(_xlfn.SEQUENCE(ROWS(T$63:T152)),5)=1)),ROUND(T$44/_xlfn.DAYS(T$16,S$16)*IF(YEAR(S$16+1)=$D153,_xlfn.DAYS(DATE($D153,12,31),S$16)+1,IF(AND(YEAR(S$16+1)&lt;$D153,$D153&lt;YEAR(T$16)),_xlfn.DAYS(DATE($D153,12,31),DATE($D153,1,1))+1,0)),0))</f>
        <v>0</v>
      </c>
      <c r="U153" s="116" cm="1">
        <f t="array" ref="U153">IF(YEAR(U$16)=$D153, U$44-SUM(_xlfn._xlws.FILTER(U$63:U152,MOD(_xlfn.SEQUENCE(ROWS(U$63:U152)),5)=1)),ROUND(U$44/_xlfn.DAYS(U$16,T$16)*IF(YEAR(T$16+1)=$D153,_xlfn.DAYS(DATE($D153,12,31),T$16)+1,IF(AND(YEAR(T$16+1)&lt;$D153,$D153&lt;YEAR(U$16)),_xlfn.DAYS(DATE($D153,12,31),DATE($D153,1,1))+1,0)),0))</f>
        <v>0</v>
      </c>
      <c r="V153" s="116" cm="1">
        <f t="array" ref="V153">IF(YEAR(V$16)=$D153, V$44-SUM(_xlfn._xlws.FILTER(V$63:V152,MOD(_xlfn.SEQUENCE(ROWS(V$63:V152)),5)=1)),ROUND(V$44/_xlfn.DAYS(V$16,U$16)*IF(YEAR(U$16+1)=$D153,_xlfn.DAYS(DATE($D153,12,31),U$16)+1,IF(AND(YEAR(U$16+1)&lt;$D153,$D153&lt;YEAR(V$16)),_xlfn.DAYS(DATE($D153,12,31),DATE($D153,1,1))+1,0)),0))</f>
        <v>9271</v>
      </c>
      <c r="W153" s="116" cm="1">
        <f t="array" ref="W153">IF(YEAR(W$16)=$D153, W$44-SUM(_xlfn._xlws.FILTER(W$63:W152,MOD(_xlfn.SEQUENCE(ROWS(W$63:W152)),5)=1)),ROUND(W$44/_xlfn.DAYS(W$16,V$16)*IF(YEAR(V$16+1)=$D153,_xlfn.DAYS(DATE($D153,12,31),V$16)+1,IF(AND(YEAR(V$16+1)&lt;$D153,$D153&lt;YEAR(W$16)),_xlfn.DAYS(DATE($D153,12,31),DATE($D153,1,1))+1,0)),0))</f>
        <v>3672</v>
      </c>
      <c r="X153" s="116" cm="1">
        <f t="array" ref="X153">IF(YEAR(X$16)=$D153, X$44-SUM(_xlfn._xlws.FILTER(X$63:X152,MOD(_xlfn.SEQUENCE(ROWS(X$63:X152)),5)=1)),ROUND(X$44/_xlfn.DAYS(X$16,W$16)*IF(YEAR(W$16+1)=$D153,_xlfn.DAYS(DATE($D153,12,31),W$16)+1,IF(AND(YEAR(W$16+1)&lt;$D153,$D153&lt;YEAR(X$16)),_xlfn.DAYS(DATE($D153,12,31),DATE($D153,1,1))+1,0)),0))</f>
        <v>0</v>
      </c>
    </row>
    <row r="154" spans="1:24" ht="17" hidden="1" outlineLevel="1" x14ac:dyDescent="0.25">
      <c r="A154" s="5">
        <v>28</v>
      </c>
      <c r="B154" s="129" t="s">
        <v>164</v>
      </c>
      <c r="C154" s="114" t="s">
        <v>165</v>
      </c>
      <c r="D154" s="115">
        <f t="shared" si="68"/>
        <v>2038</v>
      </c>
      <c r="E154" s="116" cm="1">
        <f t="array" ref="E154">IF(YEAR(E$16)=$D154, E$46-SUM(_xlfn._xlws.FILTER(E$63:E153,MOD(_xlfn.SEQUENCE(ROWS(E$63:E153)),5)=2)),ROUND(E$46/_xlfn.DAYS(E$16,D$16)*IF(YEAR(D$16+1)=$D154,_xlfn.DAYS(DATE($D154,12,31),D$16)+1,IF(AND(YEAR(D$16+1)&lt;$D154,$D154&lt;YEAR(E$16)),_xlfn.DAYS(DATE($D154,12,31),DATE($D154,1,1))+1,0)),0))</f>
        <v>0</v>
      </c>
      <c r="F154" s="116" cm="1">
        <f t="array" ref="F154">IF(YEAR(F$16)=$D154, F$46-SUM(_xlfn._xlws.FILTER(F$63:F153,MOD(_xlfn.SEQUENCE(ROWS(F$63:F153)),5)=2)),ROUND(F$46/_xlfn.DAYS(F$16,E$16)*IF(YEAR(E$16+1)=$D154,_xlfn.DAYS(DATE($D154,12,31),E$16)+1,IF(AND(YEAR(E$16+1)&lt;$D154,$D154&lt;YEAR(F$16)),_xlfn.DAYS(DATE($D154,12,31),DATE($D154,1,1))+1,0)),0))</f>
        <v>0</v>
      </c>
      <c r="G154" s="116" cm="1">
        <f t="array" ref="G154">IF(YEAR(G$16)=$D154, G$46-SUM(_xlfn._xlws.FILTER(G$63:G153,MOD(_xlfn.SEQUENCE(ROWS(G$63:G153)),5)=2)),ROUND(G$46/_xlfn.DAYS(G$16,F$16)*IF(YEAR(F$16+1)=$D154,_xlfn.DAYS(DATE($D154,12,31),F$16)+1,IF(AND(YEAR(F$16+1)&lt;$D154,$D154&lt;YEAR(G$16)),_xlfn.DAYS(DATE($D154,12,31),DATE($D154,1,1))+1,0)),0))</f>
        <v>0</v>
      </c>
      <c r="H154" s="116" cm="1">
        <f t="array" ref="H154">IF(YEAR(H$16)=$D154, H$46-SUM(_xlfn._xlws.FILTER(H$63:H153,MOD(_xlfn.SEQUENCE(ROWS(H$63:H153)),5)=2)),ROUND(H$46/_xlfn.DAYS(H$16,G$16)*IF(YEAR(G$16+1)=$D154,_xlfn.DAYS(DATE($D154,12,31),G$16)+1,IF(AND(YEAR(G$16+1)&lt;$D154,$D154&lt;YEAR(H$16)),_xlfn.DAYS(DATE($D154,12,31),DATE($D154,1,1))+1,0)),0))</f>
        <v>0</v>
      </c>
      <c r="I154" s="116" cm="1">
        <f t="array" ref="I154">IF(YEAR(I$16)=$D154, I$46-SUM(_xlfn._xlws.FILTER(I$63:I153,MOD(_xlfn.SEQUENCE(ROWS(I$63:I153)),5)=2)),ROUND(I$46/_xlfn.DAYS(I$16,H$16)*IF(YEAR(H$16+1)=$D154,_xlfn.DAYS(DATE($D154,12,31),H$16)+1,IF(AND(YEAR(H$16+1)&lt;$D154,$D154&lt;YEAR(I$16)),_xlfn.DAYS(DATE($D154,12,31),DATE($D154,1,1))+1,0)),0))</f>
        <v>0</v>
      </c>
      <c r="J154" s="116" cm="1">
        <f t="array" ref="J154">IF(YEAR(J$16)=$D154, J$46-SUM(_xlfn._xlws.FILTER(J$63:J153,MOD(_xlfn.SEQUENCE(ROWS(J$63:J153)),5)=2)),ROUND(J$46/_xlfn.DAYS(J$16,I$16)*IF(YEAR(I$16+1)=$D154,_xlfn.DAYS(DATE($D154,12,31),I$16)+1,IF(AND(YEAR(I$16+1)&lt;$D154,$D154&lt;YEAR(J$16)),_xlfn.DAYS(DATE($D154,12,31),DATE($D154,1,1))+1,0)),0))</f>
        <v>0</v>
      </c>
      <c r="K154" s="116" cm="1">
        <f t="array" ref="K154">IF(YEAR(K$16)=$D154, K$46-SUM(_xlfn._xlws.FILTER(K$63:K153,MOD(_xlfn.SEQUENCE(ROWS(K$63:K153)),5)=2)),ROUND(K$46/_xlfn.DAYS(K$16,J$16)*IF(YEAR(J$16+1)=$D154,_xlfn.DAYS(DATE($D154,12,31),J$16)+1,IF(AND(YEAR(J$16+1)&lt;$D154,$D154&lt;YEAR(K$16)),_xlfn.DAYS(DATE($D154,12,31),DATE($D154,1,1))+1,0)),0))</f>
        <v>0</v>
      </c>
      <c r="L154" s="116" cm="1">
        <f t="array" ref="L154">IF(YEAR(L$16)=$D154, L$46-SUM(_xlfn._xlws.FILTER(L$63:L153,MOD(_xlfn.SEQUENCE(ROWS(L$63:L153)),5)=2)),ROUND(L$46/_xlfn.DAYS(L$16,K$16)*IF(YEAR(K$16+1)=$D154,_xlfn.DAYS(DATE($D154,12,31),K$16)+1,IF(AND(YEAR(K$16+1)&lt;$D154,$D154&lt;YEAR(L$16)),_xlfn.DAYS(DATE($D154,12,31),DATE($D154,1,1))+1,0)),0))</f>
        <v>0</v>
      </c>
      <c r="M154" s="116" cm="1">
        <f t="array" ref="M154">IF(YEAR(M$16)=$D154, M$46-SUM(_xlfn._xlws.FILTER(M$63:M153,MOD(_xlfn.SEQUENCE(ROWS(M$63:M153)),5)=2)),ROUND(M$46/_xlfn.DAYS(M$16,L$16)*IF(YEAR(L$16+1)=$D154,_xlfn.DAYS(DATE($D154,12,31),L$16)+1,IF(AND(YEAR(L$16+1)&lt;$D154,$D154&lt;YEAR(M$16)),_xlfn.DAYS(DATE($D154,12,31),DATE($D154,1,1))+1,0)),0))</f>
        <v>0</v>
      </c>
      <c r="N154" s="116" cm="1">
        <f t="array" ref="N154">IF(YEAR(N$16)=$D154, N$46-SUM(_xlfn._xlws.FILTER(N$63:N153,MOD(_xlfn.SEQUENCE(ROWS(N$63:N153)),5)=2)),ROUND(N$46/_xlfn.DAYS(N$16,M$16)*IF(YEAR(M$16+1)=$D154,_xlfn.DAYS(DATE($D154,12,31),M$16)+1,IF(AND(YEAR(M$16+1)&lt;$D154,$D154&lt;YEAR(N$16)),_xlfn.DAYS(DATE($D154,12,31),DATE($D154,1,1))+1,0)),0))</f>
        <v>0</v>
      </c>
      <c r="O154" s="116" cm="1">
        <f t="array" ref="O154">IF(YEAR(O$16)=$D154, O$46-SUM(_xlfn._xlws.FILTER(O$63:O153,MOD(_xlfn.SEQUENCE(ROWS(O$63:O153)),5)=2)),ROUND(O$46/_xlfn.DAYS(O$16,N$16)*IF(YEAR(N$16+1)=$D154,_xlfn.DAYS(DATE($D154,12,31),N$16)+1,IF(AND(YEAR(N$16+1)&lt;$D154,$D154&lt;YEAR(O$16)),_xlfn.DAYS(DATE($D154,12,31),DATE($D154,1,1))+1,0)),0))</f>
        <v>0</v>
      </c>
      <c r="P154" s="116" cm="1">
        <f t="array" ref="P154">IF(YEAR(P$16)=$D154, P$46-SUM(_xlfn._xlws.FILTER(P$63:P153,MOD(_xlfn.SEQUENCE(ROWS(P$63:P153)),5)=2)),ROUND(P$46/_xlfn.DAYS(P$16,O$16)*IF(YEAR(O$16+1)=$D154,_xlfn.DAYS(DATE($D154,12,31),O$16)+1,IF(AND(YEAR(O$16+1)&lt;$D154,$D154&lt;YEAR(P$16)),_xlfn.DAYS(DATE($D154,12,31),DATE($D154,1,1))+1,0)),0))</f>
        <v>0</v>
      </c>
      <c r="Q154" s="116" cm="1">
        <f t="array" ref="Q154">IF(YEAR(Q$16)=$D154, Q$46-SUM(_xlfn._xlws.FILTER(Q$63:Q153,MOD(_xlfn.SEQUENCE(ROWS(Q$63:Q153)),5)=2)),ROUND(Q$46/_xlfn.DAYS(Q$16,P$16)*IF(YEAR(P$16+1)=$D154,_xlfn.DAYS(DATE($D154,12,31),P$16)+1,IF(AND(YEAR(P$16+1)&lt;$D154,$D154&lt;YEAR(Q$16)),_xlfn.DAYS(DATE($D154,12,31),DATE($D154,1,1))+1,0)),0))</f>
        <v>0</v>
      </c>
      <c r="R154" s="116" cm="1">
        <f t="array" ref="R154">IF(YEAR(R$16)=$D154, R$46-SUM(_xlfn._xlws.FILTER(R$63:R153,MOD(_xlfn.SEQUENCE(ROWS(R$63:R153)),5)=2)),ROUND(R$46/_xlfn.DAYS(R$16,Q$16)*IF(YEAR(Q$16+1)=$D154,_xlfn.DAYS(DATE($D154,12,31),Q$16)+1,IF(AND(YEAR(Q$16+1)&lt;$D154,$D154&lt;YEAR(R$16)),_xlfn.DAYS(DATE($D154,12,31),DATE($D154,1,1))+1,0)),0))</f>
        <v>0</v>
      </c>
      <c r="S154" s="116" cm="1">
        <f t="array" ref="S154">IF(YEAR(S$16)=$D154, S$46-SUM(_xlfn._xlws.FILTER(S$63:S153,MOD(_xlfn.SEQUENCE(ROWS(S$63:S153)),5)=2)),ROUND(S$46/_xlfn.DAYS(S$16,R$16)*IF(YEAR(R$16+1)=$D154,_xlfn.DAYS(DATE($D154,12,31),R$16)+1,IF(AND(YEAR(R$16+1)&lt;$D154,$D154&lt;YEAR(S$16)),_xlfn.DAYS(DATE($D154,12,31),DATE($D154,1,1))+1,0)),0))</f>
        <v>0</v>
      </c>
      <c r="T154" s="116" cm="1">
        <f t="array" ref="T154">IF(YEAR(T$16)=$D154, T$46-SUM(_xlfn._xlws.FILTER(T$63:T153,MOD(_xlfn.SEQUENCE(ROWS(T$63:T153)),5)=2)),ROUND(T$46/_xlfn.DAYS(T$16,S$16)*IF(YEAR(S$16+1)=$D154,_xlfn.DAYS(DATE($D154,12,31),S$16)+1,IF(AND(YEAR(S$16+1)&lt;$D154,$D154&lt;YEAR(T$16)),_xlfn.DAYS(DATE($D154,12,31),DATE($D154,1,1))+1,0)),0))</f>
        <v>0</v>
      </c>
      <c r="U154" s="116" cm="1">
        <f t="array" ref="U154">IF(YEAR(U$16)=$D154, U$46-SUM(_xlfn._xlws.FILTER(U$63:U153,MOD(_xlfn.SEQUENCE(ROWS(U$63:U153)),5)=2)),ROUND(U$46/_xlfn.DAYS(U$16,T$16)*IF(YEAR(T$16+1)=$D154,_xlfn.DAYS(DATE($D154,12,31),T$16)+1,IF(AND(YEAR(T$16+1)&lt;$D154,$D154&lt;YEAR(U$16)),_xlfn.DAYS(DATE($D154,12,31),DATE($D154,1,1))+1,0)),0))</f>
        <v>0</v>
      </c>
      <c r="V154" s="116" cm="1">
        <f t="array" ref="V154">IF(YEAR(V$16)=$D154, V$46-SUM(_xlfn._xlws.FILTER(V$63:V153,MOD(_xlfn.SEQUENCE(ROWS(V$63:V153)),5)=2)),ROUND(V$46/_xlfn.DAYS(V$16,U$16)*IF(YEAR(U$16+1)=$D154,_xlfn.DAYS(DATE($D154,12,31),U$16)+1,IF(AND(YEAR(U$16+1)&lt;$D154,$D154&lt;YEAR(V$16)),_xlfn.DAYS(DATE($D154,12,31),DATE($D154,1,1))+1,0)),0))</f>
        <v>1391</v>
      </c>
      <c r="W154" s="116" cm="1">
        <f t="array" ref="W154">IF(YEAR(W$16)=$D154, W$46-SUM(_xlfn._xlws.FILTER(W$63:W153,MOD(_xlfn.SEQUENCE(ROWS(W$63:W153)),5)=2)),ROUND(W$46/_xlfn.DAYS(W$16,V$16)*IF(YEAR(V$16+1)=$D154,_xlfn.DAYS(DATE($D154,12,31),V$16)+1,IF(AND(YEAR(V$16+1)&lt;$D154,$D154&lt;YEAR(W$16)),_xlfn.DAYS(DATE($D154,12,31),DATE($D154,1,1))+1,0)),0))</f>
        <v>551</v>
      </c>
      <c r="X154" s="116" cm="1">
        <f t="array" ref="X154">IF(YEAR(X$16)=$D154, X$46-SUM(_xlfn._xlws.FILTER(X$63:X153,MOD(_xlfn.SEQUENCE(ROWS(X$63:X153)),5)=2)),ROUND(X$46/_xlfn.DAYS(X$16,W$16)*IF(YEAR(W$16+1)=$D154,_xlfn.DAYS(DATE($D154,12,31),W$16)+1,IF(AND(YEAR(W$16+1)&lt;$D154,$D154&lt;YEAR(X$16)),_xlfn.DAYS(DATE($D154,12,31),DATE($D154,1,1))+1,0)),0))</f>
        <v>0</v>
      </c>
    </row>
    <row r="155" spans="1:24" ht="17" hidden="1" outlineLevel="1" x14ac:dyDescent="0.25">
      <c r="A155" s="5">
        <v>29</v>
      </c>
      <c r="B155" s="129" t="s">
        <v>166</v>
      </c>
      <c r="C155" s="114" t="s">
        <v>167</v>
      </c>
      <c r="D155" s="115">
        <f t="shared" si="68"/>
        <v>2038</v>
      </c>
      <c r="E155" s="116">
        <f>E153-E154</f>
        <v>0</v>
      </c>
      <c r="F155" s="116">
        <f t="shared" ref="F155:X155" si="73">F153-F154</f>
        <v>0</v>
      </c>
      <c r="G155" s="116">
        <f t="shared" si="73"/>
        <v>0</v>
      </c>
      <c r="H155" s="116">
        <f t="shared" si="73"/>
        <v>0</v>
      </c>
      <c r="I155" s="116">
        <f t="shared" si="73"/>
        <v>0</v>
      </c>
      <c r="J155" s="116">
        <f t="shared" si="73"/>
        <v>0</v>
      </c>
      <c r="K155" s="116">
        <f t="shared" si="73"/>
        <v>0</v>
      </c>
      <c r="L155" s="116">
        <f t="shared" si="73"/>
        <v>0</v>
      </c>
      <c r="M155" s="116">
        <f t="shared" si="73"/>
        <v>0</v>
      </c>
      <c r="N155" s="116">
        <f t="shared" si="73"/>
        <v>0</v>
      </c>
      <c r="O155" s="116">
        <f t="shared" si="73"/>
        <v>0</v>
      </c>
      <c r="P155" s="116">
        <f t="shared" si="73"/>
        <v>0</v>
      </c>
      <c r="Q155" s="116">
        <f t="shared" si="73"/>
        <v>0</v>
      </c>
      <c r="R155" s="116">
        <f t="shared" si="73"/>
        <v>0</v>
      </c>
      <c r="S155" s="116">
        <f t="shared" si="73"/>
        <v>0</v>
      </c>
      <c r="T155" s="116">
        <f t="shared" si="73"/>
        <v>0</v>
      </c>
      <c r="U155" s="116">
        <f t="shared" si="73"/>
        <v>0</v>
      </c>
      <c r="V155" s="116">
        <f t="shared" si="73"/>
        <v>7880</v>
      </c>
      <c r="W155" s="116">
        <f t="shared" si="73"/>
        <v>3121</v>
      </c>
      <c r="X155" s="116">
        <f t="shared" si="73"/>
        <v>0</v>
      </c>
    </row>
    <row r="156" spans="1:24" ht="17" hidden="1" outlineLevel="1" x14ac:dyDescent="0.25">
      <c r="A156" s="5">
        <v>31</v>
      </c>
      <c r="B156" s="129" t="s">
        <v>168</v>
      </c>
      <c r="C156" s="114" t="s">
        <v>169</v>
      </c>
      <c r="D156" s="115">
        <f t="shared" si="68"/>
        <v>2038</v>
      </c>
      <c r="E156" s="116" cm="1">
        <f t="array" ref="E156">IF(YEAR(E$16)=$D156, E$59-SUM(_xlfn._xlws.FILTER(E$63:E155,MOD(_xlfn.SEQUENCE(ROWS(E$63:E155)),5)=4)),ROUND(E$59/_xlfn.DAYS(E$16,D$16)*IF(YEAR(D$16+1)=$D156,_xlfn.DAYS(DATE($D156,12,31),D$16)+1,IF(AND(YEAR(D$16+1)&lt;$D156,$D156&lt;YEAR(E$16)),_xlfn.DAYS(DATE($D156,12,31),DATE($D156,1,1))+1,0)),0))</f>
        <v>0</v>
      </c>
      <c r="F156" s="116" cm="1">
        <f t="array" ref="F156">IF(YEAR(F$16)=$D156, F$59-SUM(_xlfn._xlws.FILTER(F$63:F155,MOD(_xlfn.SEQUENCE(ROWS(F$63:F155)),5)=4)),ROUND(F$59/_xlfn.DAYS(F$16,E$16)*IF(YEAR(E$16+1)=$D156,_xlfn.DAYS(DATE($D156,12,31),E$16)+1,IF(AND(YEAR(E$16+1)&lt;$D156,$D156&lt;YEAR(F$16)),_xlfn.DAYS(DATE($D156,12,31),DATE($D156,1,1))+1,0)),0))</f>
        <v>0</v>
      </c>
      <c r="G156" s="116" cm="1">
        <f t="array" ref="G156">IF(YEAR(G$16)=$D156, G$59-SUM(_xlfn._xlws.FILTER(G$63:G155,MOD(_xlfn.SEQUENCE(ROWS(G$63:G155)),5)=4)),ROUND(G$59/_xlfn.DAYS(G$16,F$16)*IF(YEAR(F$16+1)=$D156,_xlfn.DAYS(DATE($D156,12,31),F$16)+1,IF(AND(YEAR(F$16+1)&lt;$D156,$D156&lt;YEAR(G$16)),_xlfn.DAYS(DATE($D156,12,31),DATE($D156,1,1))+1,0)),0))</f>
        <v>0</v>
      </c>
      <c r="H156" s="116" cm="1">
        <f t="array" ref="H156">IF(YEAR(H$16)=$D156, H$59-SUM(_xlfn._xlws.FILTER(H$63:H155,MOD(_xlfn.SEQUENCE(ROWS(H$63:H155)),5)=4)),ROUND(H$59/_xlfn.DAYS(H$16,G$16)*IF(YEAR(G$16+1)=$D156,_xlfn.DAYS(DATE($D156,12,31),G$16)+1,IF(AND(YEAR(G$16+1)&lt;$D156,$D156&lt;YEAR(H$16)),_xlfn.DAYS(DATE($D156,12,31),DATE($D156,1,1))+1,0)),0))</f>
        <v>0</v>
      </c>
      <c r="I156" s="116" cm="1">
        <f t="array" ref="I156">IF(YEAR(I$16)=$D156, I$59-SUM(_xlfn._xlws.FILTER(I$63:I155,MOD(_xlfn.SEQUENCE(ROWS(I$63:I155)),5)=4)),ROUND(I$59/_xlfn.DAYS(I$16,H$16)*IF(YEAR(H$16+1)=$D156,_xlfn.DAYS(DATE($D156,12,31),H$16)+1,IF(AND(YEAR(H$16+1)&lt;$D156,$D156&lt;YEAR(I$16)),_xlfn.DAYS(DATE($D156,12,31),DATE($D156,1,1))+1,0)),0))</f>
        <v>0</v>
      </c>
      <c r="J156" s="116" cm="1">
        <f t="array" ref="J156">IF(YEAR(J$16)=$D156, J$59-SUM(_xlfn._xlws.FILTER(J$63:J155,MOD(_xlfn.SEQUENCE(ROWS(J$63:J155)),5)=4)),ROUND(J$59/_xlfn.DAYS(J$16,I$16)*IF(YEAR(I$16+1)=$D156,_xlfn.DAYS(DATE($D156,12,31),I$16)+1,IF(AND(YEAR(I$16+1)&lt;$D156,$D156&lt;YEAR(J$16)),_xlfn.DAYS(DATE($D156,12,31),DATE($D156,1,1))+1,0)),0))</f>
        <v>0</v>
      </c>
      <c r="K156" s="116" cm="1">
        <f t="array" ref="K156">IF(YEAR(K$16)=$D156, K$59-SUM(_xlfn._xlws.FILTER(K$63:K155,MOD(_xlfn.SEQUENCE(ROWS(K$63:K155)),5)=4)),ROUND(K$59/_xlfn.DAYS(K$16,J$16)*IF(YEAR(J$16+1)=$D156,_xlfn.DAYS(DATE($D156,12,31),J$16)+1,IF(AND(YEAR(J$16+1)&lt;$D156,$D156&lt;YEAR(K$16)),_xlfn.DAYS(DATE($D156,12,31),DATE($D156,1,1))+1,0)),0))</f>
        <v>0</v>
      </c>
      <c r="L156" s="116" cm="1">
        <f t="array" ref="L156">IF(YEAR(L$16)=$D156, L$59-SUM(_xlfn._xlws.FILTER(L$63:L155,MOD(_xlfn.SEQUENCE(ROWS(L$63:L155)),5)=4)),ROUND(L$59/_xlfn.DAYS(L$16,K$16)*IF(YEAR(K$16+1)=$D156,_xlfn.DAYS(DATE($D156,12,31),K$16)+1,IF(AND(YEAR(K$16+1)&lt;$D156,$D156&lt;YEAR(L$16)),_xlfn.DAYS(DATE($D156,12,31),DATE($D156,1,1))+1,0)),0))</f>
        <v>0</v>
      </c>
      <c r="M156" s="116" cm="1">
        <f t="array" ref="M156">IF(YEAR(M$16)=$D156, M$59-SUM(_xlfn._xlws.FILTER(M$63:M155,MOD(_xlfn.SEQUENCE(ROWS(M$63:M155)),5)=4)),ROUND(M$59/_xlfn.DAYS(M$16,L$16)*IF(YEAR(L$16+1)=$D156,_xlfn.DAYS(DATE($D156,12,31),L$16)+1,IF(AND(YEAR(L$16+1)&lt;$D156,$D156&lt;YEAR(M$16)),_xlfn.DAYS(DATE($D156,12,31),DATE($D156,1,1))+1,0)),0))</f>
        <v>0</v>
      </c>
      <c r="N156" s="116" cm="1">
        <f t="array" ref="N156">IF(YEAR(N$16)=$D156, N$59-SUM(_xlfn._xlws.FILTER(N$63:N155,MOD(_xlfn.SEQUENCE(ROWS(N$63:N155)),5)=4)),ROUND(N$59/_xlfn.DAYS(N$16,M$16)*IF(YEAR(M$16+1)=$D156,_xlfn.DAYS(DATE($D156,12,31),M$16)+1,IF(AND(YEAR(M$16+1)&lt;$D156,$D156&lt;YEAR(N$16)),_xlfn.DAYS(DATE($D156,12,31),DATE($D156,1,1))+1,0)),0))</f>
        <v>0</v>
      </c>
      <c r="O156" s="116" cm="1">
        <f t="array" ref="O156">IF(YEAR(O$16)=$D156, O$59-SUM(_xlfn._xlws.FILTER(O$63:O155,MOD(_xlfn.SEQUENCE(ROWS(O$63:O155)),5)=4)),ROUND(O$59/_xlfn.DAYS(O$16,N$16)*IF(YEAR(N$16+1)=$D156,_xlfn.DAYS(DATE($D156,12,31),N$16)+1,IF(AND(YEAR(N$16+1)&lt;$D156,$D156&lt;YEAR(O$16)),_xlfn.DAYS(DATE($D156,12,31),DATE($D156,1,1))+1,0)),0))</f>
        <v>0</v>
      </c>
      <c r="P156" s="116" cm="1">
        <f t="array" ref="P156">IF(YEAR(P$16)=$D156, P$59-SUM(_xlfn._xlws.FILTER(P$63:P155,MOD(_xlfn.SEQUENCE(ROWS(P$63:P155)),5)=4)),ROUND(P$59/_xlfn.DAYS(P$16,O$16)*IF(YEAR(O$16+1)=$D156,_xlfn.DAYS(DATE($D156,12,31),O$16)+1,IF(AND(YEAR(O$16+1)&lt;$D156,$D156&lt;YEAR(P$16)),_xlfn.DAYS(DATE($D156,12,31),DATE($D156,1,1))+1,0)),0))</f>
        <v>0</v>
      </c>
      <c r="Q156" s="116" cm="1">
        <f t="array" ref="Q156">IF(YEAR(Q$16)=$D156, Q$59-SUM(_xlfn._xlws.FILTER(Q$63:Q155,MOD(_xlfn.SEQUENCE(ROWS(Q$63:Q155)),5)=4)),ROUND(Q$59/_xlfn.DAYS(Q$16,P$16)*IF(YEAR(P$16+1)=$D156,_xlfn.DAYS(DATE($D156,12,31),P$16)+1,IF(AND(YEAR(P$16+1)&lt;$D156,$D156&lt;YEAR(Q$16)),_xlfn.DAYS(DATE($D156,12,31),DATE($D156,1,1))+1,0)),0))</f>
        <v>0</v>
      </c>
      <c r="R156" s="116" cm="1">
        <f t="array" ref="R156">IF(YEAR(R$16)=$D156, R$59-SUM(_xlfn._xlws.FILTER(R$63:R155,MOD(_xlfn.SEQUENCE(ROWS(R$63:R155)),5)=4)),ROUND(R$59/_xlfn.DAYS(R$16,Q$16)*IF(YEAR(Q$16+1)=$D156,_xlfn.DAYS(DATE($D156,12,31),Q$16)+1,IF(AND(YEAR(Q$16+1)&lt;$D156,$D156&lt;YEAR(R$16)),_xlfn.DAYS(DATE($D156,12,31),DATE($D156,1,1))+1,0)),0))</f>
        <v>0</v>
      </c>
      <c r="S156" s="116" cm="1">
        <f t="array" ref="S156">IF(YEAR(S$16)=$D156, S$59-SUM(_xlfn._xlws.FILTER(S$63:S155,MOD(_xlfn.SEQUENCE(ROWS(S$63:S155)),5)=4)),ROUND(S$59/_xlfn.DAYS(S$16,R$16)*IF(YEAR(R$16+1)=$D156,_xlfn.DAYS(DATE($D156,12,31),R$16)+1,IF(AND(YEAR(R$16+1)&lt;$D156,$D156&lt;YEAR(S$16)),_xlfn.DAYS(DATE($D156,12,31),DATE($D156,1,1))+1,0)),0))</f>
        <v>0</v>
      </c>
      <c r="T156" s="116" cm="1">
        <f t="array" ref="T156">IF(YEAR(T$16)=$D156, T$59-SUM(_xlfn._xlws.FILTER(T$63:T155,MOD(_xlfn.SEQUENCE(ROWS(T$63:T155)),5)=4)),ROUND(T$59/_xlfn.DAYS(T$16,S$16)*IF(YEAR(S$16+1)=$D156,_xlfn.DAYS(DATE($D156,12,31),S$16)+1,IF(AND(YEAR(S$16+1)&lt;$D156,$D156&lt;YEAR(T$16)),_xlfn.DAYS(DATE($D156,12,31),DATE($D156,1,1))+1,0)),0))</f>
        <v>0</v>
      </c>
      <c r="U156" s="116" cm="1">
        <f t="array" ref="U156">IF(YEAR(U$16)=$D156, U$59-SUM(_xlfn._xlws.FILTER(U$63:U155,MOD(_xlfn.SEQUENCE(ROWS(U$63:U155)),5)=4)),ROUND(U$59/_xlfn.DAYS(U$16,T$16)*IF(YEAR(T$16+1)=$D156,_xlfn.DAYS(DATE($D156,12,31),T$16)+1,IF(AND(YEAR(T$16+1)&lt;$D156,$D156&lt;YEAR(U$16)),_xlfn.DAYS(DATE($D156,12,31),DATE($D156,1,1))+1,0)),0))</f>
        <v>0</v>
      </c>
      <c r="V156" s="116" cm="1">
        <f t="array" ref="V156">IF(YEAR(V$16)=$D156, V$59-SUM(_xlfn._xlws.FILTER(V$63:V155,MOD(_xlfn.SEQUENCE(ROWS(V$63:V155)),5)=4)),ROUND(V$59/_xlfn.DAYS(V$16,U$16)*IF(YEAR(U$16+1)=$D156,_xlfn.DAYS(DATE($D156,12,31),U$16)+1,IF(AND(YEAR(U$16+1)&lt;$D156,$D156&lt;YEAR(V$16)),_xlfn.DAYS(DATE($D156,12,31),DATE($D156,1,1))+1,0)),0))</f>
        <v>9271</v>
      </c>
      <c r="W156" s="116" cm="1">
        <f t="array" ref="W156">IF(YEAR(W$16)=$D156, W$59-SUM(_xlfn._xlws.FILTER(W$63:W155,MOD(_xlfn.SEQUENCE(ROWS(W$63:W155)),5)=4)),ROUND(W$59/_xlfn.DAYS(W$16,V$16)*IF(YEAR(V$16+1)=$D156,_xlfn.DAYS(DATE($D156,12,31),V$16)+1,IF(AND(YEAR(V$16+1)&lt;$D156,$D156&lt;YEAR(W$16)),_xlfn.DAYS(DATE($D156,12,31),DATE($D156,1,1))+1,0)),0))</f>
        <v>3672</v>
      </c>
      <c r="X156" s="116" cm="1">
        <f t="array" ref="X156">IF(YEAR(X$16)=$D156, X$59-SUM(_xlfn._xlws.FILTER(X$63:X155,MOD(_xlfn.SEQUENCE(ROWS(X$63:X155)),5)=4)),ROUND(X$59/_xlfn.DAYS(X$16,W$16)*IF(YEAR(W$16+1)=$D156,_xlfn.DAYS(DATE($D156,12,31),W$16)+1,IF(AND(YEAR(W$16+1)&lt;$D156,$D156&lt;YEAR(X$16)),_xlfn.DAYS(DATE($D156,12,31),DATE($D156,1,1))+1,0)),0))</f>
        <v>0</v>
      </c>
    </row>
    <row r="157" spans="1:24" ht="17" hidden="1" outlineLevel="1" x14ac:dyDescent="0.25">
      <c r="A157" s="5">
        <v>33</v>
      </c>
      <c r="B157" s="129" t="s">
        <v>170</v>
      </c>
      <c r="C157" s="117" t="s">
        <v>171</v>
      </c>
      <c r="D157" s="118">
        <f t="shared" si="68"/>
        <v>2038</v>
      </c>
      <c r="E157" s="119">
        <f>E153-E156</f>
        <v>0</v>
      </c>
      <c r="F157" s="119">
        <f t="shared" ref="F157:X157" si="74">F153-F156</f>
        <v>0</v>
      </c>
      <c r="G157" s="119">
        <f t="shared" si="74"/>
        <v>0</v>
      </c>
      <c r="H157" s="119">
        <f t="shared" si="74"/>
        <v>0</v>
      </c>
      <c r="I157" s="119">
        <f t="shared" si="74"/>
        <v>0</v>
      </c>
      <c r="J157" s="119">
        <f t="shared" si="74"/>
        <v>0</v>
      </c>
      <c r="K157" s="119">
        <f t="shared" si="74"/>
        <v>0</v>
      </c>
      <c r="L157" s="119">
        <f t="shared" si="74"/>
        <v>0</v>
      </c>
      <c r="M157" s="119">
        <f t="shared" si="74"/>
        <v>0</v>
      </c>
      <c r="N157" s="119">
        <f t="shared" si="74"/>
        <v>0</v>
      </c>
      <c r="O157" s="119">
        <f t="shared" si="74"/>
        <v>0</v>
      </c>
      <c r="P157" s="119">
        <f t="shared" si="74"/>
        <v>0</v>
      </c>
      <c r="Q157" s="119">
        <f t="shared" si="74"/>
        <v>0</v>
      </c>
      <c r="R157" s="119">
        <f t="shared" si="74"/>
        <v>0</v>
      </c>
      <c r="S157" s="119">
        <f t="shared" si="74"/>
        <v>0</v>
      </c>
      <c r="T157" s="119">
        <f t="shared" si="74"/>
        <v>0</v>
      </c>
      <c r="U157" s="119">
        <f t="shared" si="74"/>
        <v>0</v>
      </c>
      <c r="V157" s="119">
        <f t="shared" si="74"/>
        <v>0</v>
      </c>
      <c r="W157" s="119">
        <f t="shared" si="74"/>
        <v>0</v>
      </c>
      <c r="X157" s="119">
        <f t="shared" si="74"/>
        <v>0</v>
      </c>
    </row>
    <row r="158" spans="1:24" ht="17" hidden="1" outlineLevel="1" x14ac:dyDescent="0.25">
      <c r="A158" s="5">
        <v>27</v>
      </c>
      <c r="B158" s="37" t="s">
        <v>162</v>
      </c>
      <c r="C158" s="120" t="s">
        <v>163</v>
      </c>
      <c r="D158" s="121">
        <f t="shared" si="68"/>
        <v>2039</v>
      </c>
      <c r="E158" s="122" cm="1">
        <f t="array" ref="E158">IF(YEAR(E$16)=$D158, E$44-SUM(_xlfn._xlws.FILTER(E$63:E157,MOD(_xlfn.SEQUENCE(ROWS(E$63:E157)),5)=1)),ROUND(E$44/_xlfn.DAYS(E$16,D$16)*IF(YEAR(D$16+1)=$D158,_xlfn.DAYS(DATE($D158,12,31),D$16)+1,IF(AND(YEAR(D$16+1)&lt;$D158,$D158&lt;YEAR(E$16)),_xlfn.DAYS(DATE($D158,12,31),DATE($D158,1,1))+1,0)),0))</f>
        <v>0</v>
      </c>
      <c r="F158" s="122" cm="1">
        <f t="array" ref="F158">IF(YEAR(F$16)=$D158, F$44-SUM(_xlfn._xlws.FILTER(F$63:F157,MOD(_xlfn.SEQUENCE(ROWS(F$63:F157)),5)=1)),ROUND(F$44/_xlfn.DAYS(F$16,E$16)*IF(YEAR(E$16+1)=$D158,_xlfn.DAYS(DATE($D158,12,31),E$16)+1,IF(AND(YEAR(E$16+1)&lt;$D158,$D158&lt;YEAR(F$16)),_xlfn.DAYS(DATE($D158,12,31),DATE($D158,1,1))+1,0)),0))</f>
        <v>0</v>
      </c>
      <c r="G158" s="122" cm="1">
        <f t="array" ref="G158">IF(YEAR(G$16)=$D158, G$44-SUM(_xlfn._xlws.FILTER(G$63:G157,MOD(_xlfn.SEQUENCE(ROWS(G$63:G157)),5)=1)),ROUND(G$44/_xlfn.DAYS(G$16,F$16)*IF(YEAR(F$16+1)=$D158,_xlfn.DAYS(DATE($D158,12,31),F$16)+1,IF(AND(YEAR(F$16+1)&lt;$D158,$D158&lt;YEAR(G$16)),_xlfn.DAYS(DATE($D158,12,31),DATE($D158,1,1))+1,0)),0))</f>
        <v>0</v>
      </c>
      <c r="H158" s="122" cm="1">
        <f t="array" ref="H158">IF(YEAR(H$16)=$D158, H$44-SUM(_xlfn._xlws.FILTER(H$63:H157,MOD(_xlfn.SEQUENCE(ROWS(H$63:H157)),5)=1)),ROUND(H$44/_xlfn.DAYS(H$16,G$16)*IF(YEAR(G$16+1)=$D158,_xlfn.DAYS(DATE($D158,12,31),G$16)+1,IF(AND(YEAR(G$16+1)&lt;$D158,$D158&lt;YEAR(H$16)),_xlfn.DAYS(DATE($D158,12,31),DATE($D158,1,1))+1,0)),0))</f>
        <v>0</v>
      </c>
      <c r="I158" s="122" cm="1">
        <f t="array" ref="I158">IF(YEAR(I$16)=$D158, I$44-SUM(_xlfn._xlws.FILTER(I$63:I157,MOD(_xlfn.SEQUENCE(ROWS(I$63:I157)),5)=1)),ROUND(I$44/_xlfn.DAYS(I$16,H$16)*IF(YEAR(H$16+1)=$D158,_xlfn.DAYS(DATE($D158,12,31),H$16)+1,IF(AND(YEAR(H$16+1)&lt;$D158,$D158&lt;YEAR(I$16)),_xlfn.DAYS(DATE($D158,12,31),DATE($D158,1,1))+1,0)),0))</f>
        <v>0</v>
      </c>
      <c r="J158" s="122" cm="1">
        <f t="array" ref="J158">IF(YEAR(J$16)=$D158, J$44-SUM(_xlfn._xlws.FILTER(J$63:J157,MOD(_xlfn.SEQUENCE(ROWS(J$63:J157)),5)=1)),ROUND(J$44/_xlfn.DAYS(J$16,I$16)*IF(YEAR(I$16+1)=$D158,_xlfn.DAYS(DATE($D158,12,31),I$16)+1,IF(AND(YEAR(I$16+1)&lt;$D158,$D158&lt;YEAR(J$16)),_xlfn.DAYS(DATE($D158,12,31),DATE($D158,1,1))+1,0)),0))</f>
        <v>0</v>
      </c>
      <c r="K158" s="122" cm="1">
        <f t="array" ref="K158">IF(YEAR(K$16)=$D158, K$44-SUM(_xlfn._xlws.FILTER(K$63:K157,MOD(_xlfn.SEQUENCE(ROWS(K$63:K157)),5)=1)),ROUND(K$44/_xlfn.DAYS(K$16,J$16)*IF(YEAR(J$16+1)=$D158,_xlfn.DAYS(DATE($D158,12,31),J$16)+1,IF(AND(YEAR(J$16+1)&lt;$D158,$D158&lt;YEAR(K$16)),_xlfn.DAYS(DATE($D158,12,31),DATE($D158,1,1))+1,0)),0))</f>
        <v>0</v>
      </c>
      <c r="L158" s="122" cm="1">
        <f t="array" ref="L158">IF(YEAR(L$16)=$D158, L$44-SUM(_xlfn._xlws.FILTER(L$63:L157,MOD(_xlfn.SEQUENCE(ROWS(L$63:L157)),5)=1)),ROUND(L$44/_xlfn.DAYS(L$16,K$16)*IF(YEAR(K$16+1)=$D158,_xlfn.DAYS(DATE($D158,12,31),K$16)+1,IF(AND(YEAR(K$16+1)&lt;$D158,$D158&lt;YEAR(L$16)),_xlfn.DAYS(DATE($D158,12,31),DATE($D158,1,1))+1,0)),0))</f>
        <v>0</v>
      </c>
      <c r="M158" s="122" cm="1">
        <f t="array" ref="M158">IF(YEAR(M$16)=$D158, M$44-SUM(_xlfn._xlws.FILTER(M$63:M157,MOD(_xlfn.SEQUENCE(ROWS(M$63:M157)),5)=1)),ROUND(M$44/_xlfn.DAYS(M$16,L$16)*IF(YEAR(L$16+1)=$D158,_xlfn.DAYS(DATE($D158,12,31),L$16)+1,IF(AND(YEAR(L$16+1)&lt;$D158,$D158&lt;YEAR(M$16)),_xlfn.DAYS(DATE($D158,12,31),DATE($D158,1,1))+1,0)),0))</f>
        <v>0</v>
      </c>
      <c r="N158" s="122" cm="1">
        <f t="array" ref="N158">IF(YEAR(N$16)=$D158, N$44-SUM(_xlfn._xlws.FILTER(N$63:N157,MOD(_xlfn.SEQUENCE(ROWS(N$63:N157)),5)=1)),ROUND(N$44/_xlfn.DAYS(N$16,M$16)*IF(YEAR(M$16+1)=$D158,_xlfn.DAYS(DATE($D158,12,31),M$16)+1,IF(AND(YEAR(M$16+1)&lt;$D158,$D158&lt;YEAR(N$16)),_xlfn.DAYS(DATE($D158,12,31),DATE($D158,1,1))+1,0)),0))</f>
        <v>0</v>
      </c>
      <c r="O158" s="122" cm="1">
        <f t="array" ref="O158">IF(YEAR(O$16)=$D158, O$44-SUM(_xlfn._xlws.FILTER(O$63:O157,MOD(_xlfn.SEQUENCE(ROWS(O$63:O157)),5)=1)),ROUND(O$44/_xlfn.DAYS(O$16,N$16)*IF(YEAR(N$16+1)=$D158,_xlfn.DAYS(DATE($D158,12,31),N$16)+1,IF(AND(YEAR(N$16+1)&lt;$D158,$D158&lt;YEAR(O$16)),_xlfn.DAYS(DATE($D158,12,31),DATE($D158,1,1))+1,0)),0))</f>
        <v>0</v>
      </c>
      <c r="P158" s="122" cm="1">
        <f t="array" ref="P158">IF(YEAR(P$16)=$D158, P$44-SUM(_xlfn._xlws.FILTER(P$63:P157,MOD(_xlfn.SEQUENCE(ROWS(P$63:P157)),5)=1)),ROUND(P$44/_xlfn.DAYS(P$16,O$16)*IF(YEAR(O$16+1)=$D158,_xlfn.DAYS(DATE($D158,12,31),O$16)+1,IF(AND(YEAR(O$16+1)&lt;$D158,$D158&lt;YEAR(P$16)),_xlfn.DAYS(DATE($D158,12,31),DATE($D158,1,1))+1,0)),0))</f>
        <v>0</v>
      </c>
      <c r="Q158" s="122" cm="1">
        <f t="array" ref="Q158">IF(YEAR(Q$16)=$D158, Q$44-SUM(_xlfn._xlws.FILTER(Q$63:Q157,MOD(_xlfn.SEQUENCE(ROWS(Q$63:Q157)),5)=1)),ROUND(Q$44/_xlfn.DAYS(Q$16,P$16)*IF(YEAR(P$16+1)=$D158,_xlfn.DAYS(DATE($D158,12,31),P$16)+1,IF(AND(YEAR(P$16+1)&lt;$D158,$D158&lt;YEAR(Q$16)),_xlfn.DAYS(DATE($D158,12,31),DATE($D158,1,1))+1,0)),0))</f>
        <v>0</v>
      </c>
      <c r="R158" s="122" cm="1">
        <f t="array" ref="R158">IF(YEAR(R$16)=$D158, R$44-SUM(_xlfn._xlws.FILTER(R$63:R157,MOD(_xlfn.SEQUENCE(ROWS(R$63:R157)),5)=1)),ROUND(R$44/_xlfn.DAYS(R$16,Q$16)*IF(YEAR(Q$16+1)=$D158,_xlfn.DAYS(DATE($D158,12,31),Q$16)+1,IF(AND(YEAR(Q$16+1)&lt;$D158,$D158&lt;YEAR(R$16)),_xlfn.DAYS(DATE($D158,12,31),DATE($D158,1,1))+1,0)),0))</f>
        <v>0</v>
      </c>
      <c r="S158" s="122" cm="1">
        <f t="array" ref="S158">IF(YEAR(S$16)=$D158, S$44-SUM(_xlfn._xlws.FILTER(S$63:S157,MOD(_xlfn.SEQUENCE(ROWS(S$63:S157)),5)=1)),ROUND(S$44/_xlfn.DAYS(S$16,R$16)*IF(YEAR(R$16+1)=$D158,_xlfn.DAYS(DATE($D158,12,31),R$16)+1,IF(AND(YEAR(R$16+1)&lt;$D158,$D158&lt;YEAR(S$16)),_xlfn.DAYS(DATE($D158,12,31),DATE($D158,1,1))+1,0)),0))</f>
        <v>0</v>
      </c>
      <c r="T158" s="122" cm="1">
        <f t="array" ref="T158">IF(YEAR(T$16)=$D158, T$44-SUM(_xlfn._xlws.FILTER(T$63:T157,MOD(_xlfn.SEQUENCE(ROWS(T$63:T157)),5)=1)),ROUND(T$44/_xlfn.DAYS(T$16,S$16)*IF(YEAR(S$16+1)=$D158,_xlfn.DAYS(DATE($D158,12,31),S$16)+1,IF(AND(YEAR(S$16+1)&lt;$D158,$D158&lt;YEAR(T$16)),_xlfn.DAYS(DATE($D158,12,31),DATE($D158,1,1))+1,0)),0))</f>
        <v>0</v>
      </c>
      <c r="U158" s="122" cm="1">
        <f t="array" ref="U158">IF(YEAR(U$16)=$D158, U$44-SUM(_xlfn._xlws.FILTER(U$63:U157,MOD(_xlfn.SEQUENCE(ROWS(U$63:U157)),5)=1)),ROUND(U$44/_xlfn.DAYS(U$16,T$16)*IF(YEAR(T$16+1)=$D158,_xlfn.DAYS(DATE($D158,12,31),T$16)+1,IF(AND(YEAR(T$16+1)&lt;$D158,$D158&lt;YEAR(U$16)),_xlfn.DAYS(DATE($D158,12,31),DATE($D158,1,1))+1,0)),0))</f>
        <v>0</v>
      </c>
      <c r="V158" s="122" cm="1">
        <f t="array" ref="V158">IF(YEAR(V$16)=$D158, V$44-SUM(_xlfn._xlws.FILTER(V$63:V157,MOD(_xlfn.SEQUENCE(ROWS(V$63:V157)),5)=1)),ROUND(V$44/_xlfn.DAYS(V$16,U$16)*IF(YEAR(U$16+1)=$D158,_xlfn.DAYS(DATE($D158,12,31),U$16)+1,IF(AND(YEAR(U$16+1)&lt;$D158,$D158&lt;YEAR(V$16)),_xlfn.DAYS(DATE($D158,12,31),DATE($D158,1,1))+1,0)),0))</f>
        <v>0</v>
      </c>
      <c r="W158" s="122" cm="1">
        <f t="array" ref="W158">IF(YEAR(W$16)=$D158, W$44-SUM(_xlfn._xlws.FILTER(W$63:W157,MOD(_xlfn.SEQUENCE(ROWS(W$63:W157)),5)=1)),ROUND(W$44/_xlfn.DAYS(W$16,V$16)*IF(YEAR(V$16+1)=$D158,_xlfn.DAYS(DATE($D158,12,31),V$16)+1,IF(AND(YEAR(V$16+1)&lt;$D158,$D158&lt;YEAR(W$16)),_xlfn.DAYS(DATE($D158,12,31),DATE($D158,1,1))+1,0)),0))</f>
        <v>8738</v>
      </c>
      <c r="X158" s="122" cm="1">
        <f t="array" ref="X158">IF(YEAR(X$16)=$D158, X$44-SUM(_xlfn._xlws.FILTER(X$63:X157,MOD(_xlfn.SEQUENCE(ROWS(X$63:X157)),5)=1)),ROUND(X$44/_xlfn.DAYS(X$16,W$16)*IF(YEAR(W$16+1)=$D158,_xlfn.DAYS(DATE($D158,12,31),W$16)+1,IF(AND(YEAR(W$16+1)&lt;$D158,$D158&lt;YEAR(X$16)),_xlfn.DAYS(DATE($D158,12,31),DATE($D158,1,1))+1,0)),0))</f>
        <v>3429</v>
      </c>
    </row>
    <row r="159" spans="1:24" ht="17" hidden="1" outlineLevel="1" x14ac:dyDescent="0.25">
      <c r="A159" s="5">
        <v>28</v>
      </c>
      <c r="B159" s="129" t="s">
        <v>164</v>
      </c>
      <c r="C159" s="120" t="s">
        <v>165</v>
      </c>
      <c r="D159" s="121">
        <f t="shared" si="68"/>
        <v>2039</v>
      </c>
      <c r="E159" s="122" cm="1">
        <f t="array" ref="E159">IF(YEAR(E$16)=$D159, E$46-SUM(_xlfn._xlws.FILTER(E$63:E158,MOD(_xlfn.SEQUENCE(ROWS(E$63:E158)),5)=2)),ROUND(E$46/_xlfn.DAYS(E$16,D$16)*IF(YEAR(D$16+1)=$D159,_xlfn.DAYS(DATE($D159,12,31),D$16)+1,IF(AND(YEAR(D$16+1)&lt;$D159,$D159&lt;YEAR(E$16)),_xlfn.DAYS(DATE($D159,12,31),DATE($D159,1,1))+1,0)),0))</f>
        <v>0</v>
      </c>
      <c r="F159" s="122" cm="1">
        <f t="array" ref="F159">IF(YEAR(F$16)=$D159, F$46-SUM(_xlfn._xlws.FILTER(F$63:F158,MOD(_xlfn.SEQUENCE(ROWS(F$63:F158)),5)=2)),ROUND(F$46/_xlfn.DAYS(F$16,E$16)*IF(YEAR(E$16+1)=$D159,_xlfn.DAYS(DATE($D159,12,31),E$16)+1,IF(AND(YEAR(E$16+1)&lt;$D159,$D159&lt;YEAR(F$16)),_xlfn.DAYS(DATE($D159,12,31),DATE($D159,1,1))+1,0)),0))</f>
        <v>0</v>
      </c>
      <c r="G159" s="122" cm="1">
        <f t="array" ref="G159">IF(YEAR(G$16)=$D159, G$46-SUM(_xlfn._xlws.FILTER(G$63:G158,MOD(_xlfn.SEQUENCE(ROWS(G$63:G158)),5)=2)),ROUND(G$46/_xlfn.DAYS(G$16,F$16)*IF(YEAR(F$16+1)=$D159,_xlfn.DAYS(DATE($D159,12,31),F$16)+1,IF(AND(YEAR(F$16+1)&lt;$D159,$D159&lt;YEAR(G$16)),_xlfn.DAYS(DATE($D159,12,31),DATE($D159,1,1))+1,0)),0))</f>
        <v>0</v>
      </c>
      <c r="H159" s="122" cm="1">
        <f t="array" ref="H159">IF(YEAR(H$16)=$D159, H$46-SUM(_xlfn._xlws.FILTER(H$63:H158,MOD(_xlfn.SEQUENCE(ROWS(H$63:H158)),5)=2)),ROUND(H$46/_xlfn.DAYS(H$16,G$16)*IF(YEAR(G$16+1)=$D159,_xlfn.DAYS(DATE($D159,12,31),G$16)+1,IF(AND(YEAR(G$16+1)&lt;$D159,$D159&lt;YEAR(H$16)),_xlfn.DAYS(DATE($D159,12,31),DATE($D159,1,1))+1,0)),0))</f>
        <v>0</v>
      </c>
      <c r="I159" s="122" cm="1">
        <f t="array" ref="I159">IF(YEAR(I$16)=$D159, I$46-SUM(_xlfn._xlws.FILTER(I$63:I158,MOD(_xlfn.SEQUENCE(ROWS(I$63:I158)),5)=2)),ROUND(I$46/_xlfn.DAYS(I$16,H$16)*IF(YEAR(H$16+1)=$D159,_xlfn.DAYS(DATE($D159,12,31),H$16)+1,IF(AND(YEAR(H$16+1)&lt;$D159,$D159&lt;YEAR(I$16)),_xlfn.DAYS(DATE($D159,12,31),DATE($D159,1,1))+1,0)),0))</f>
        <v>0</v>
      </c>
      <c r="J159" s="122" cm="1">
        <f t="array" ref="J159">IF(YEAR(J$16)=$D159, J$46-SUM(_xlfn._xlws.FILTER(J$63:J158,MOD(_xlfn.SEQUENCE(ROWS(J$63:J158)),5)=2)),ROUND(J$46/_xlfn.DAYS(J$16,I$16)*IF(YEAR(I$16+1)=$D159,_xlfn.DAYS(DATE($D159,12,31),I$16)+1,IF(AND(YEAR(I$16+1)&lt;$D159,$D159&lt;YEAR(J$16)),_xlfn.DAYS(DATE($D159,12,31),DATE($D159,1,1))+1,0)),0))</f>
        <v>0</v>
      </c>
      <c r="K159" s="122" cm="1">
        <f t="array" ref="K159">IF(YEAR(K$16)=$D159, K$46-SUM(_xlfn._xlws.FILTER(K$63:K158,MOD(_xlfn.SEQUENCE(ROWS(K$63:K158)),5)=2)),ROUND(K$46/_xlfn.DAYS(K$16,J$16)*IF(YEAR(J$16+1)=$D159,_xlfn.DAYS(DATE($D159,12,31),J$16)+1,IF(AND(YEAR(J$16+1)&lt;$D159,$D159&lt;YEAR(K$16)),_xlfn.DAYS(DATE($D159,12,31),DATE($D159,1,1))+1,0)),0))</f>
        <v>0</v>
      </c>
      <c r="L159" s="122" cm="1">
        <f t="array" ref="L159">IF(YEAR(L$16)=$D159, L$46-SUM(_xlfn._xlws.FILTER(L$63:L158,MOD(_xlfn.SEQUENCE(ROWS(L$63:L158)),5)=2)),ROUND(L$46/_xlfn.DAYS(L$16,K$16)*IF(YEAR(K$16+1)=$D159,_xlfn.DAYS(DATE($D159,12,31),K$16)+1,IF(AND(YEAR(K$16+1)&lt;$D159,$D159&lt;YEAR(L$16)),_xlfn.DAYS(DATE($D159,12,31),DATE($D159,1,1))+1,0)),0))</f>
        <v>0</v>
      </c>
      <c r="M159" s="122" cm="1">
        <f t="array" ref="M159">IF(YEAR(M$16)=$D159, M$46-SUM(_xlfn._xlws.FILTER(M$63:M158,MOD(_xlfn.SEQUENCE(ROWS(M$63:M158)),5)=2)),ROUND(M$46/_xlfn.DAYS(M$16,L$16)*IF(YEAR(L$16+1)=$D159,_xlfn.DAYS(DATE($D159,12,31),L$16)+1,IF(AND(YEAR(L$16+1)&lt;$D159,$D159&lt;YEAR(M$16)),_xlfn.DAYS(DATE($D159,12,31),DATE($D159,1,1))+1,0)),0))</f>
        <v>0</v>
      </c>
      <c r="N159" s="122" cm="1">
        <f t="array" ref="N159">IF(YEAR(N$16)=$D159, N$46-SUM(_xlfn._xlws.FILTER(N$63:N158,MOD(_xlfn.SEQUENCE(ROWS(N$63:N158)),5)=2)),ROUND(N$46/_xlfn.DAYS(N$16,M$16)*IF(YEAR(M$16+1)=$D159,_xlfn.DAYS(DATE($D159,12,31),M$16)+1,IF(AND(YEAR(M$16+1)&lt;$D159,$D159&lt;YEAR(N$16)),_xlfn.DAYS(DATE($D159,12,31),DATE($D159,1,1))+1,0)),0))</f>
        <v>0</v>
      </c>
      <c r="O159" s="122" cm="1">
        <f t="array" ref="O159">IF(YEAR(O$16)=$D159, O$46-SUM(_xlfn._xlws.FILTER(O$63:O158,MOD(_xlfn.SEQUENCE(ROWS(O$63:O158)),5)=2)),ROUND(O$46/_xlfn.DAYS(O$16,N$16)*IF(YEAR(N$16+1)=$D159,_xlfn.DAYS(DATE($D159,12,31),N$16)+1,IF(AND(YEAR(N$16+1)&lt;$D159,$D159&lt;YEAR(O$16)),_xlfn.DAYS(DATE($D159,12,31),DATE($D159,1,1))+1,0)),0))</f>
        <v>0</v>
      </c>
      <c r="P159" s="122" cm="1">
        <f t="array" ref="P159">IF(YEAR(P$16)=$D159, P$46-SUM(_xlfn._xlws.FILTER(P$63:P158,MOD(_xlfn.SEQUENCE(ROWS(P$63:P158)),5)=2)),ROUND(P$46/_xlfn.DAYS(P$16,O$16)*IF(YEAR(O$16+1)=$D159,_xlfn.DAYS(DATE($D159,12,31),O$16)+1,IF(AND(YEAR(O$16+1)&lt;$D159,$D159&lt;YEAR(P$16)),_xlfn.DAYS(DATE($D159,12,31),DATE($D159,1,1))+1,0)),0))</f>
        <v>0</v>
      </c>
      <c r="Q159" s="122" cm="1">
        <f t="array" ref="Q159">IF(YEAR(Q$16)=$D159, Q$46-SUM(_xlfn._xlws.FILTER(Q$63:Q158,MOD(_xlfn.SEQUENCE(ROWS(Q$63:Q158)),5)=2)),ROUND(Q$46/_xlfn.DAYS(Q$16,P$16)*IF(YEAR(P$16+1)=$D159,_xlfn.DAYS(DATE($D159,12,31),P$16)+1,IF(AND(YEAR(P$16+1)&lt;$D159,$D159&lt;YEAR(Q$16)),_xlfn.DAYS(DATE($D159,12,31),DATE($D159,1,1))+1,0)),0))</f>
        <v>0</v>
      </c>
      <c r="R159" s="122" cm="1">
        <f t="array" ref="R159">IF(YEAR(R$16)=$D159, R$46-SUM(_xlfn._xlws.FILTER(R$63:R158,MOD(_xlfn.SEQUENCE(ROWS(R$63:R158)),5)=2)),ROUND(R$46/_xlfn.DAYS(R$16,Q$16)*IF(YEAR(Q$16+1)=$D159,_xlfn.DAYS(DATE($D159,12,31),Q$16)+1,IF(AND(YEAR(Q$16+1)&lt;$D159,$D159&lt;YEAR(R$16)),_xlfn.DAYS(DATE($D159,12,31),DATE($D159,1,1))+1,0)),0))</f>
        <v>0</v>
      </c>
      <c r="S159" s="122" cm="1">
        <f t="array" ref="S159">IF(YEAR(S$16)=$D159, S$46-SUM(_xlfn._xlws.FILTER(S$63:S158,MOD(_xlfn.SEQUENCE(ROWS(S$63:S158)),5)=2)),ROUND(S$46/_xlfn.DAYS(S$16,R$16)*IF(YEAR(R$16+1)=$D159,_xlfn.DAYS(DATE($D159,12,31),R$16)+1,IF(AND(YEAR(R$16+1)&lt;$D159,$D159&lt;YEAR(S$16)),_xlfn.DAYS(DATE($D159,12,31),DATE($D159,1,1))+1,0)),0))</f>
        <v>0</v>
      </c>
      <c r="T159" s="122" cm="1">
        <f t="array" ref="T159">IF(YEAR(T$16)=$D159, T$46-SUM(_xlfn._xlws.FILTER(T$63:T158,MOD(_xlfn.SEQUENCE(ROWS(T$63:T158)),5)=2)),ROUND(T$46/_xlfn.DAYS(T$16,S$16)*IF(YEAR(S$16+1)=$D159,_xlfn.DAYS(DATE($D159,12,31),S$16)+1,IF(AND(YEAR(S$16+1)&lt;$D159,$D159&lt;YEAR(T$16)),_xlfn.DAYS(DATE($D159,12,31),DATE($D159,1,1))+1,0)),0))</f>
        <v>0</v>
      </c>
      <c r="U159" s="122" cm="1">
        <f t="array" ref="U159">IF(YEAR(U$16)=$D159, U$46-SUM(_xlfn._xlws.FILTER(U$63:U158,MOD(_xlfn.SEQUENCE(ROWS(U$63:U158)),5)=2)),ROUND(U$46/_xlfn.DAYS(U$16,T$16)*IF(YEAR(T$16+1)=$D159,_xlfn.DAYS(DATE($D159,12,31),T$16)+1,IF(AND(YEAR(T$16+1)&lt;$D159,$D159&lt;YEAR(U$16)),_xlfn.DAYS(DATE($D159,12,31),DATE($D159,1,1))+1,0)),0))</f>
        <v>0</v>
      </c>
      <c r="V159" s="122" cm="1">
        <f t="array" ref="V159">IF(YEAR(V$16)=$D159, V$46-SUM(_xlfn._xlws.FILTER(V$63:V158,MOD(_xlfn.SEQUENCE(ROWS(V$63:V158)),5)=2)),ROUND(V$46/_xlfn.DAYS(V$16,U$16)*IF(YEAR(U$16+1)=$D159,_xlfn.DAYS(DATE($D159,12,31),U$16)+1,IF(AND(YEAR(U$16+1)&lt;$D159,$D159&lt;YEAR(V$16)),_xlfn.DAYS(DATE($D159,12,31),DATE($D159,1,1))+1,0)),0))</f>
        <v>0</v>
      </c>
      <c r="W159" s="122" cm="1">
        <f t="array" ref="W159">IF(YEAR(W$16)=$D159, W$46-SUM(_xlfn._xlws.FILTER(W$63:W158,MOD(_xlfn.SEQUENCE(ROWS(W$63:W158)),5)=2)),ROUND(W$46/_xlfn.DAYS(W$16,V$16)*IF(YEAR(V$16+1)=$D159,_xlfn.DAYS(DATE($D159,12,31),V$16)+1,IF(AND(YEAR(V$16+1)&lt;$D159,$D159&lt;YEAR(W$16)),_xlfn.DAYS(DATE($D159,12,31),DATE($D159,1,1))+1,0)),0))</f>
        <v>1311</v>
      </c>
      <c r="X159" s="122" cm="1">
        <f t="array" ref="X159">IF(YEAR(X$16)=$D159, X$46-SUM(_xlfn._xlws.FILTER(X$63:X158,MOD(_xlfn.SEQUENCE(ROWS(X$63:X158)),5)=2)),ROUND(X$46/_xlfn.DAYS(X$16,W$16)*IF(YEAR(W$16+1)=$D159,_xlfn.DAYS(DATE($D159,12,31),W$16)+1,IF(AND(YEAR(W$16+1)&lt;$D159,$D159&lt;YEAR(X$16)),_xlfn.DAYS(DATE($D159,12,31),DATE($D159,1,1))+1,0)),0))</f>
        <v>504</v>
      </c>
    </row>
    <row r="160" spans="1:24" ht="17" hidden="1" outlineLevel="1" x14ac:dyDescent="0.25">
      <c r="A160" s="5">
        <v>29</v>
      </c>
      <c r="B160" s="129" t="s">
        <v>166</v>
      </c>
      <c r="C160" s="120" t="s">
        <v>167</v>
      </c>
      <c r="D160" s="121">
        <f t="shared" si="68"/>
        <v>2039</v>
      </c>
      <c r="E160" s="123">
        <f>E158-E159</f>
        <v>0</v>
      </c>
      <c r="F160" s="123">
        <f t="shared" ref="F160:X160" si="75">F158-F159</f>
        <v>0</v>
      </c>
      <c r="G160" s="123">
        <f t="shared" si="75"/>
        <v>0</v>
      </c>
      <c r="H160" s="123">
        <f t="shared" si="75"/>
        <v>0</v>
      </c>
      <c r="I160" s="123">
        <f t="shared" si="75"/>
        <v>0</v>
      </c>
      <c r="J160" s="123">
        <f t="shared" si="75"/>
        <v>0</v>
      </c>
      <c r="K160" s="123">
        <f t="shared" si="75"/>
        <v>0</v>
      </c>
      <c r="L160" s="123">
        <f t="shared" si="75"/>
        <v>0</v>
      </c>
      <c r="M160" s="123">
        <f t="shared" si="75"/>
        <v>0</v>
      </c>
      <c r="N160" s="123">
        <f t="shared" si="75"/>
        <v>0</v>
      </c>
      <c r="O160" s="123">
        <f t="shared" si="75"/>
        <v>0</v>
      </c>
      <c r="P160" s="123">
        <f t="shared" si="75"/>
        <v>0</v>
      </c>
      <c r="Q160" s="123">
        <f t="shared" si="75"/>
        <v>0</v>
      </c>
      <c r="R160" s="123">
        <f t="shared" si="75"/>
        <v>0</v>
      </c>
      <c r="S160" s="123">
        <f t="shared" si="75"/>
        <v>0</v>
      </c>
      <c r="T160" s="123">
        <f t="shared" si="75"/>
        <v>0</v>
      </c>
      <c r="U160" s="123">
        <f t="shared" si="75"/>
        <v>0</v>
      </c>
      <c r="V160" s="123">
        <f t="shared" si="75"/>
        <v>0</v>
      </c>
      <c r="W160" s="123">
        <f t="shared" si="75"/>
        <v>7427</v>
      </c>
      <c r="X160" s="123">
        <f t="shared" si="75"/>
        <v>2925</v>
      </c>
    </row>
    <row r="161" spans="1:24" ht="17" hidden="1" outlineLevel="1" x14ac:dyDescent="0.25">
      <c r="A161" s="5">
        <v>31</v>
      </c>
      <c r="B161" s="129" t="s">
        <v>168</v>
      </c>
      <c r="C161" s="120" t="s">
        <v>169</v>
      </c>
      <c r="D161" s="121">
        <f t="shared" si="68"/>
        <v>2039</v>
      </c>
      <c r="E161" s="122" cm="1">
        <f t="array" ref="E161">IF(YEAR(E$16)=$D161, E$59-SUM(_xlfn._xlws.FILTER(E$63:E160,MOD(_xlfn.SEQUENCE(ROWS(E$63:E160)),5)=4)),ROUND(E$59/_xlfn.DAYS(E$16,D$16)*IF(YEAR(D$16+1)=$D161,_xlfn.DAYS(DATE($D161,12,31),D$16)+1,IF(AND(YEAR(D$16+1)&lt;$D161,$D161&lt;YEAR(E$16)),_xlfn.DAYS(DATE($D161,12,31),DATE($D161,1,1))+1,0)),0))</f>
        <v>0</v>
      </c>
      <c r="F161" s="122" cm="1">
        <f t="array" ref="F161">IF(YEAR(F$16)=$D161, F$59-SUM(_xlfn._xlws.FILTER(F$63:F160,MOD(_xlfn.SEQUENCE(ROWS(F$63:F160)),5)=4)),ROUND(F$59/_xlfn.DAYS(F$16,E$16)*IF(YEAR(E$16+1)=$D161,_xlfn.DAYS(DATE($D161,12,31),E$16)+1,IF(AND(YEAR(E$16+1)&lt;$D161,$D161&lt;YEAR(F$16)),_xlfn.DAYS(DATE($D161,12,31),DATE($D161,1,1))+1,0)),0))</f>
        <v>0</v>
      </c>
      <c r="G161" s="122" cm="1">
        <f t="array" ref="G161">IF(YEAR(G$16)=$D161, G$59-SUM(_xlfn._xlws.FILTER(G$63:G160,MOD(_xlfn.SEQUENCE(ROWS(G$63:G160)),5)=4)),ROUND(G$59/_xlfn.DAYS(G$16,F$16)*IF(YEAR(F$16+1)=$D161,_xlfn.DAYS(DATE($D161,12,31),F$16)+1,IF(AND(YEAR(F$16+1)&lt;$D161,$D161&lt;YEAR(G$16)),_xlfn.DAYS(DATE($D161,12,31),DATE($D161,1,1))+1,0)),0))</f>
        <v>0</v>
      </c>
      <c r="H161" s="122" cm="1">
        <f t="array" ref="H161">IF(YEAR(H$16)=$D161, H$59-SUM(_xlfn._xlws.FILTER(H$63:H160,MOD(_xlfn.SEQUENCE(ROWS(H$63:H160)),5)=4)),ROUND(H$59/_xlfn.DAYS(H$16,G$16)*IF(YEAR(G$16+1)=$D161,_xlfn.DAYS(DATE($D161,12,31),G$16)+1,IF(AND(YEAR(G$16+1)&lt;$D161,$D161&lt;YEAR(H$16)),_xlfn.DAYS(DATE($D161,12,31),DATE($D161,1,1))+1,0)),0))</f>
        <v>0</v>
      </c>
      <c r="I161" s="122" cm="1">
        <f t="array" ref="I161">IF(YEAR(I$16)=$D161, I$59-SUM(_xlfn._xlws.FILTER(I$63:I160,MOD(_xlfn.SEQUENCE(ROWS(I$63:I160)),5)=4)),ROUND(I$59/_xlfn.DAYS(I$16,H$16)*IF(YEAR(H$16+1)=$D161,_xlfn.DAYS(DATE($D161,12,31),H$16)+1,IF(AND(YEAR(H$16+1)&lt;$D161,$D161&lt;YEAR(I$16)),_xlfn.DAYS(DATE($D161,12,31),DATE($D161,1,1))+1,0)),0))</f>
        <v>0</v>
      </c>
      <c r="J161" s="122" cm="1">
        <f t="array" ref="J161">IF(YEAR(J$16)=$D161, J$59-SUM(_xlfn._xlws.FILTER(J$63:J160,MOD(_xlfn.SEQUENCE(ROWS(J$63:J160)),5)=4)),ROUND(J$59/_xlfn.DAYS(J$16,I$16)*IF(YEAR(I$16+1)=$D161,_xlfn.DAYS(DATE($D161,12,31),I$16)+1,IF(AND(YEAR(I$16+1)&lt;$D161,$D161&lt;YEAR(J$16)),_xlfn.DAYS(DATE($D161,12,31),DATE($D161,1,1))+1,0)),0))</f>
        <v>0</v>
      </c>
      <c r="K161" s="122" cm="1">
        <f t="array" ref="K161">IF(YEAR(K$16)=$D161, K$59-SUM(_xlfn._xlws.FILTER(K$63:K160,MOD(_xlfn.SEQUENCE(ROWS(K$63:K160)),5)=4)),ROUND(K$59/_xlfn.DAYS(K$16,J$16)*IF(YEAR(J$16+1)=$D161,_xlfn.DAYS(DATE($D161,12,31),J$16)+1,IF(AND(YEAR(J$16+1)&lt;$D161,$D161&lt;YEAR(K$16)),_xlfn.DAYS(DATE($D161,12,31),DATE($D161,1,1))+1,0)),0))</f>
        <v>0</v>
      </c>
      <c r="L161" s="122" cm="1">
        <f t="array" ref="L161">IF(YEAR(L$16)=$D161, L$59-SUM(_xlfn._xlws.FILTER(L$63:L160,MOD(_xlfn.SEQUENCE(ROWS(L$63:L160)),5)=4)),ROUND(L$59/_xlfn.DAYS(L$16,K$16)*IF(YEAR(K$16+1)=$D161,_xlfn.DAYS(DATE($D161,12,31),K$16)+1,IF(AND(YEAR(K$16+1)&lt;$D161,$D161&lt;YEAR(L$16)),_xlfn.DAYS(DATE($D161,12,31),DATE($D161,1,1))+1,0)),0))</f>
        <v>0</v>
      </c>
      <c r="M161" s="122" cm="1">
        <f t="array" ref="M161">IF(YEAR(M$16)=$D161, M$59-SUM(_xlfn._xlws.FILTER(M$63:M160,MOD(_xlfn.SEQUENCE(ROWS(M$63:M160)),5)=4)),ROUND(M$59/_xlfn.DAYS(M$16,L$16)*IF(YEAR(L$16+1)=$D161,_xlfn.DAYS(DATE($D161,12,31),L$16)+1,IF(AND(YEAR(L$16+1)&lt;$D161,$D161&lt;YEAR(M$16)),_xlfn.DAYS(DATE($D161,12,31),DATE($D161,1,1))+1,0)),0))</f>
        <v>0</v>
      </c>
      <c r="N161" s="122" cm="1">
        <f t="array" ref="N161">IF(YEAR(N$16)=$D161, N$59-SUM(_xlfn._xlws.FILTER(N$63:N160,MOD(_xlfn.SEQUENCE(ROWS(N$63:N160)),5)=4)),ROUND(N$59/_xlfn.DAYS(N$16,M$16)*IF(YEAR(M$16+1)=$D161,_xlfn.DAYS(DATE($D161,12,31),M$16)+1,IF(AND(YEAR(M$16+1)&lt;$D161,$D161&lt;YEAR(N$16)),_xlfn.DAYS(DATE($D161,12,31),DATE($D161,1,1))+1,0)),0))</f>
        <v>0</v>
      </c>
      <c r="O161" s="122" cm="1">
        <f t="array" ref="O161">IF(YEAR(O$16)=$D161, O$59-SUM(_xlfn._xlws.FILTER(O$63:O160,MOD(_xlfn.SEQUENCE(ROWS(O$63:O160)),5)=4)),ROUND(O$59/_xlfn.DAYS(O$16,N$16)*IF(YEAR(N$16+1)=$D161,_xlfn.DAYS(DATE($D161,12,31),N$16)+1,IF(AND(YEAR(N$16+1)&lt;$D161,$D161&lt;YEAR(O$16)),_xlfn.DAYS(DATE($D161,12,31),DATE($D161,1,1))+1,0)),0))</f>
        <v>0</v>
      </c>
      <c r="P161" s="122" cm="1">
        <f t="array" ref="P161">IF(YEAR(P$16)=$D161, P$59-SUM(_xlfn._xlws.FILTER(P$63:P160,MOD(_xlfn.SEQUENCE(ROWS(P$63:P160)),5)=4)),ROUND(P$59/_xlfn.DAYS(P$16,O$16)*IF(YEAR(O$16+1)=$D161,_xlfn.DAYS(DATE($D161,12,31),O$16)+1,IF(AND(YEAR(O$16+1)&lt;$D161,$D161&lt;YEAR(P$16)),_xlfn.DAYS(DATE($D161,12,31),DATE($D161,1,1))+1,0)),0))</f>
        <v>0</v>
      </c>
      <c r="Q161" s="122" cm="1">
        <f t="array" ref="Q161">IF(YEAR(Q$16)=$D161, Q$59-SUM(_xlfn._xlws.FILTER(Q$63:Q160,MOD(_xlfn.SEQUENCE(ROWS(Q$63:Q160)),5)=4)),ROUND(Q$59/_xlfn.DAYS(Q$16,P$16)*IF(YEAR(P$16+1)=$D161,_xlfn.DAYS(DATE($D161,12,31),P$16)+1,IF(AND(YEAR(P$16+1)&lt;$D161,$D161&lt;YEAR(Q$16)),_xlfn.DAYS(DATE($D161,12,31),DATE($D161,1,1))+1,0)),0))</f>
        <v>0</v>
      </c>
      <c r="R161" s="122" cm="1">
        <f t="array" ref="R161">IF(YEAR(R$16)=$D161, R$59-SUM(_xlfn._xlws.FILTER(R$63:R160,MOD(_xlfn.SEQUENCE(ROWS(R$63:R160)),5)=4)),ROUND(R$59/_xlfn.DAYS(R$16,Q$16)*IF(YEAR(Q$16+1)=$D161,_xlfn.DAYS(DATE($D161,12,31),Q$16)+1,IF(AND(YEAR(Q$16+1)&lt;$D161,$D161&lt;YEAR(R$16)),_xlfn.DAYS(DATE($D161,12,31),DATE($D161,1,1))+1,0)),0))</f>
        <v>0</v>
      </c>
      <c r="S161" s="122" cm="1">
        <f t="array" ref="S161">IF(YEAR(S$16)=$D161, S$59-SUM(_xlfn._xlws.FILTER(S$63:S160,MOD(_xlfn.SEQUENCE(ROWS(S$63:S160)),5)=4)),ROUND(S$59/_xlfn.DAYS(S$16,R$16)*IF(YEAR(R$16+1)=$D161,_xlfn.DAYS(DATE($D161,12,31),R$16)+1,IF(AND(YEAR(R$16+1)&lt;$D161,$D161&lt;YEAR(S$16)),_xlfn.DAYS(DATE($D161,12,31),DATE($D161,1,1))+1,0)),0))</f>
        <v>0</v>
      </c>
      <c r="T161" s="122" cm="1">
        <f t="array" ref="T161">IF(YEAR(T$16)=$D161, T$59-SUM(_xlfn._xlws.FILTER(T$63:T160,MOD(_xlfn.SEQUENCE(ROWS(T$63:T160)),5)=4)),ROUND(T$59/_xlfn.DAYS(T$16,S$16)*IF(YEAR(S$16+1)=$D161,_xlfn.DAYS(DATE($D161,12,31),S$16)+1,IF(AND(YEAR(S$16+1)&lt;$D161,$D161&lt;YEAR(T$16)),_xlfn.DAYS(DATE($D161,12,31),DATE($D161,1,1))+1,0)),0))</f>
        <v>0</v>
      </c>
      <c r="U161" s="122" cm="1">
        <f t="array" ref="U161">IF(YEAR(U$16)=$D161, U$59-SUM(_xlfn._xlws.FILTER(U$63:U160,MOD(_xlfn.SEQUENCE(ROWS(U$63:U160)),5)=4)),ROUND(U$59/_xlfn.DAYS(U$16,T$16)*IF(YEAR(T$16+1)=$D161,_xlfn.DAYS(DATE($D161,12,31),T$16)+1,IF(AND(YEAR(T$16+1)&lt;$D161,$D161&lt;YEAR(U$16)),_xlfn.DAYS(DATE($D161,12,31),DATE($D161,1,1))+1,0)),0))</f>
        <v>0</v>
      </c>
      <c r="V161" s="122" cm="1">
        <f t="array" ref="V161">IF(YEAR(V$16)=$D161, V$59-SUM(_xlfn._xlws.FILTER(V$63:V160,MOD(_xlfn.SEQUENCE(ROWS(V$63:V160)),5)=4)),ROUND(V$59/_xlfn.DAYS(V$16,U$16)*IF(YEAR(U$16+1)=$D161,_xlfn.DAYS(DATE($D161,12,31),U$16)+1,IF(AND(YEAR(U$16+1)&lt;$D161,$D161&lt;YEAR(V$16)),_xlfn.DAYS(DATE($D161,12,31),DATE($D161,1,1))+1,0)),0))</f>
        <v>0</v>
      </c>
      <c r="W161" s="122" cm="1">
        <f t="array" ref="W161">IF(YEAR(W$16)=$D161, W$59-SUM(_xlfn._xlws.FILTER(W$63:W160,MOD(_xlfn.SEQUENCE(ROWS(W$63:W160)),5)=4)),ROUND(W$59/_xlfn.DAYS(W$16,V$16)*IF(YEAR(V$16+1)=$D161,_xlfn.DAYS(DATE($D161,12,31),V$16)+1,IF(AND(YEAR(V$16+1)&lt;$D161,$D161&lt;YEAR(W$16)),_xlfn.DAYS(DATE($D161,12,31),DATE($D161,1,1))+1,0)),0))</f>
        <v>8738</v>
      </c>
      <c r="X161" s="122" cm="1">
        <f t="array" ref="X161">IF(YEAR(X$16)=$D161, X$59-SUM(_xlfn._xlws.FILTER(X$63:X160,MOD(_xlfn.SEQUENCE(ROWS(X$63:X160)),5)=4)),ROUND(X$59/_xlfn.DAYS(X$16,W$16)*IF(YEAR(W$16+1)=$D161,_xlfn.DAYS(DATE($D161,12,31),W$16)+1,IF(AND(YEAR(W$16+1)&lt;$D161,$D161&lt;YEAR(X$16)),_xlfn.DAYS(DATE($D161,12,31),DATE($D161,1,1))+1,0)),0))</f>
        <v>3358</v>
      </c>
    </row>
    <row r="162" spans="1:24" ht="17" hidden="1" outlineLevel="1" x14ac:dyDescent="0.25">
      <c r="A162" s="5">
        <v>33</v>
      </c>
      <c r="B162" s="129" t="s">
        <v>170</v>
      </c>
      <c r="C162" s="124" t="s">
        <v>171</v>
      </c>
      <c r="D162" s="125">
        <f t="shared" si="68"/>
        <v>2039</v>
      </c>
      <c r="E162" s="126">
        <f>E158-E161</f>
        <v>0</v>
      </c>
      <c r="F162" s="126">
        <f t="shared" ref="F162:X162" si="76">F158-F161</f>
        <v>0</v>
      </c>
      <c r="G162" s="126">
        <f t="shared" si="76"/>
        <v>0</v>
      </c>
      <c r="H162" s="126">
        <f t="shared" si="76"/>
        <v>0</v>
      </c>
      <c r="I162" s="126">
        <f t="shared" si="76"/>
        <v>0</v>
      </c>
      <c r="J162" s="126">
        <f t="shared" si="76"/>
        <v>0</v>
      </c>
      <c r="K162" s="126">
        <f t="shared" si="76"/>
        <v>0</v>
      </c>
      <c r="L162" s="126">
        <f t="shared" si="76"/>
        <v>0</v>
      </c>
      <c r="M162" s="126">
        <f t="shared" si="76"/>
        <v>0</v>
      </c>
      <c r="N162" s="126">
        <f t="shared" si="76"/>
        <v>0</v>
      </c>
      <c r="O162" s="126">
        <f t="shared" si="76"/>
        <v>0</v>
      </c>
      <c r="P162" s="126">
        <f t="shared" si="76"/>
        <v>0</v>
      </c>
      <c r="Q162" s="126">
        <f t="shared" si="76"/>
        <v>0</v>
      </c>
      <c r="R162" s="126">
        <f t="shared" si="76"/>
        <v>0</v>
      </c>
      <c r="S162" s="126">
        <f t="shared" si="76"/>
        <v>0</v>
      </c>
      <c r="T162" s="126">
        <f t="shared" si="76"/>
        <v>0</v>
      </c>
      <c r="U162" s="126">
        <f t="shared" si="76"/>
        <v>0</v>
      </c>
      <c r="V162" s="126">
        <f t="shared" si="76"/>
        <v>0</v>
      </c>
      <c r="W162" s="126">
        <f t="shared" si="76"/>
        <v>0</v>
      </c>
      <c r="X162" s="126">
        <f t="shared" si="76"/>
        <v>71</v>
      </c>
    </row>
    <row r="163" spans="1:24" ht="17" hidden="1" outlineLevel="1" x14ac:dyDescent="0.25">
      <c r="A163" s="5">
        <v>27</v>
      </c>
      <c r="B163" s="37" t="s">
        <v>162</v>
      </c>
      <c r="C163" s="114" t="s">
        <v>163</v>
      </c>
      <c r="D163" s="115">
        <f t="shared" si="68"/>
        <v>2040</v>
      </c>
      <c r="E163" s="116" cm="1">
        <f t="array" ref="E163">IF(YEAR(E$16)=$D163, E$44-SUM(_xlfn._xlws.FILTER(E$63:E162,MOD(_xlfn.SEQUENCE(ROWS(E$63:E162)),5)=1)),ROUND(E$44/_xlfn.DAYS(E$16,D$16)*IF(YEAR(D$16+1)=$D163,_xlfn.DAYS(DATE($D163,12,31),D$16)+1,IF(AND(YEAR(D$16+1)&lt;$D163,$D163&lt;YEAR(E$16)),_xlfn.DAYS(DATE($D163,12,31),DATE($D163,1,1))+1,0)),0))</f>
        <v>0</v>
      </c>
      <c r="F163" s="116" cm="1">
        <f t="array" ref="F163">IF(YEAR(F$16)=$D163, F$44-SUM(_xlfn._xlws.FILTER(F$63:F162,MOD(_xlfn.SEQUENCE(ROWS(F$63:F162)),5)=1)),ROUND(F$44/_xlfn.DAYS(F$16,E$16)*IF(YEAR(E$16+1)=$D163,_xlfn.DAYS(DATE($D163,12,31),E$16)+1,IF(AND(YEAR(E$16+1)&lt;$D163,$D163&lt;YEAR(F$16)),_xlfn.DAYS(DATE($D163,12,31),DATE($D163,1,1))+1,0)),0))</f>
        <v>0</v>
      </c>
      <c r="G163" s="116" cm="1">
        <f t="array" ref="G163">IF(YEAR(G$16)=$D163, G$44-SUM(_xlfn._xlws.FILTER(G$63:G162,MOD(_xlfn.SEQUENCE(ROWS(G$63:G162)),5)=1)),ROUND(G$44/_xlfn.DAYS(G$16,F$16)*IF(YEAR(F$16+1)=$D163,_xlfn.DAYS(DATE($D163,12,31),F$16)+1,IF(AND(YEAR(F$16+1)&lt;$D163,$D163&lt;YEAR(G$16)),_xlfn.DAYS(DATE($D163,12,31),DATE($D163,1,1))+1,0)),0))</f>
        <v>0</v>
      </c>
      <c r="H163" s="116" cm="1">
        <f t="array" ref="H163">IF(YEAR(H$16)=$D163, H$44-SUM(_xlfn._xlws.FILTER(H$63:H162,MOD(_xlfn.SEQUENCE(ROWS(H$63:H162)),5)=1)),ROUND(H$44/_xlfn.DAYS(H$16,G$16)*IF(YEAR(G$16+1)=$D163,_xlfn.DAYS(DATE($D163,12,31),G$16)+1,IF(AND(YEAR(G$16+1)&lt;$D163,$D163&lt;YEAR(H$16)),_xlfn.DAYS(DATE($D163,12,31),DATE($D163,1,1))+1,0)),0))</f>
        <v>0</v>
      </c>
      <c r="I163" s="116" cm="1">
        <f t="array" ref="I163">IF(YEAR(I$16)=$D163, I$44-SUM(_xlfn._xlws.FILTER(I$63:I162,MOD(_xlfn.SEQUENCE(ROWS(I$63:I162)),5)=1)),ROUND(I$44/_xlfn.DAYS(I$16,H$16)*IF(YEAR(H$16+1)=$D163,_xlfn.DAYS(DATE($D163,12,31),H$16)+1,IF(AND(YEAR(H$16+1)&lt;$D163,$D163&lt;YEAR(I$16)),_xlfn.DAYS(DATE($D163,12,31),DATE($D163,1,1))+1,0)),0))</f>
        <v>0</v>
      </c>
      <c r="J163" s="116" cm="1">
        <f t="array" ref="J163">IF(YEAR(J$16)=$D163, J$44-SUM(_xlfn._xlws.FILTER(J$63:J162,MOD(_xlfn.SEQUENCE(ROWS(J$63:J162)),5)=1)),ROUND(J$44/_xlfn.DAYS(J$16,I$16)*IF(YEAR(I$16+1)=$D163,_xlfn.DAYS(DATE($D163,12,31),I$16)+1,IF(AND(YEAR(I$16+1)&lt;$D163,$D163&lt;YEAR(J$16)),_xlfn.DAYS(DATE($D163,12,31),DATE($D163,1,1))+1,0)),0))</f>
        <v>0</v>
      </c>
      <c r="K163" s="116" cm="1">
        <f t="array" ref="K163">IF(YEAR(K$16)=$D163, K$44-SUM(_xlfn._xlws.FILTER(K$63:K162,MOD(_xlfn.SEQUENCE(ROWS(K$63:K162)),5)=1)),ROUND(K$44/_xlfn.DAYS(K$16,J$16)*IF(YEAR(J$16+1)=$D163,_xlfn.DAYS(DATE($D163,12,31),J$16)+1,IF(AND(YEAR(J$16+1)&lt;$D163,$D163&lt;YEAR(K$16)),_xlfn.DAYS(DATE($D163,12,31),DATE($D163,1,1))+1,0)),0))</f>
        <v>0</v>
      </c>
      <c r="L163" s="116" cm="1">
        <f t="array" ref="L163">IF(YEAR(L$16)=$D163, L$44-SUM(_xlfn._xlws.FILTER(L$63:L162,MOD(_xlfn.SEQUENCE(ROWS(L$63:L162)),5)=1)),ROUND(L$44/_xlfn.DAYS(L$16,K$16)*IF(YEAR(K$16+1)=$D163,_xlfn.DAYS(DATE($D163,12,31),K$16)+1,IF(AND(YEAR(K$16+1)&lt;$D163,$D163&lt;YEAR(L$16)),_xlfn.DAYS(DATE($D163,12,31),DATE($D163,1,1))+1,0)),0))</f>
        <v>0</v>
      </c>
      <c r="M163" s="116" cm="1">
        <f t="array" ref="M163">IF(YEAR(M$16)=$D163, M$44-SUM(_xlfn._xlws.FILTER(M$63:M162,MOD(_xlfn.SEQUENCE(ROWS(M$63:M162)),5)=1)),ROUND(M$44/_xlfn.DAYS(M$16,L$16)*IF(YEAR(L$16+1)=$D163,_xlfn.DAYS(DATE($D163,12,31),L$16)+1,IF(AND(YEAR(L$16+1)&lt;$D163,$D163&lt;YEAR(M$16)),_xlfn.DAYS(DATE($D163,12,31),DATE($D163,1,1))+1,0)),0))</f>
        <v>0</v>
      </c>
      <c r="N163" s="116" cm="1">
        <f t="array" ref="N163">IF(YEAR(N$16)=$D163, N$44-SUM(_xlfn._xlws.FILTER(N$63:N162,MOD(_xlfn.SEQUENCE(ROWS(N$63:N162)),5)=1)),ROUND(N$44/_xlfn.DAYS(N$16,M$16)*IF(YEAR(M$16+1)=$D163,_xlfn.DAYS(DATE($D163,12,31),M$16)+1,IF(AND(YEAR(M$16+1)&lt;$D163,$D163&lt;YEAR(N$16)),_xlfn.DAYS(DATE($D163,12,31),DATE($D163,1,1))+1,0)),0))</f>
        <v>0</v>
      </c>
      <c r="O163" s="116" cm="1">
        <f t="array" ref="O163">IF(YEAR(O$16)=$D163, O$44-SUM(_xlfn._xlws.FILTER(O$63:O162,MOD(_xlfn.SEQUENCE(ROWS(O$63:O162)),5)=1)),ROUND(O$44/_xlfn.DAYS(O$16,N$16)*IF(YEAR(N$16+1)=$D163,_xlfn.DAYS(DATE($D163,12,31),N$16)+1,IF(AND(YEAR(N$16+1)&lt;$D163,$D163&lt;YEAR(O$16)),_xlfn.DAYS(DATE($D163,12,31),DATE($D163,1,1))+1,0)),0))</f>
        <v>0</v>
      </c>
      <c r="P163" s="116" cm="1">
        <f t="array" ref="P163">IF(YEAR(P$16)=$D163, P$44-SUM(_xlfn._xlws.FILTER(P$63:P162,MOD(_xlfn.SEQUENCE(ROWS(P$63:P162)),5)=1)),ROUND(P$44/_xlfn.DAYS(P$16,O$16)*IF(YEAR(O$16+1)=$D163,_xlfn.DAYS(DATE($D163,12,31),O$16)+1,IF(AND(YEAR(O$16+1)&lt;$D163,$D163&lt;YEAR(P$16)),_xlfn.DAYS(DATE($D163,12,31),DATE($D163,1,1))+1,0)),0))</f>
        <v>0</v>
      </c>
      <c r="Q163" s="116" cm="1">
        <f t="array" ref="Q163">IF(YEAR(Q$16)=$D163, Q$44-SUM(_xlfn._xlws.FILTER(Q$63:Q162,MOD(_xlfn.SEQUENCE(ROWS(Q$63:Q162)),5)=1)),ROUND(Q$44/_xlfn.DAYS(Q$16,P$16)*IF(YEAR(P$16+1)=$D163,_xlfn.DAYS(DATE($D163,12,31),P$16)+1,IF(AND(YEAR(P$16+1)&lt;$D163,$D163&lt;YEAR(Q$16)),_xlfn.DAYS(DATE($D163,12,31),DATE($D163,1,1))+1,0)),0))</f>
        <v>0</v>
      </c>
      <c r="R163" s="116" cm="1">
        <f t="array" ref="R163">IF(YEAR(R$16)=$D163, R$44-SUM(_xlfn._xlws.FILTER(R$63:R162,MOD(_xlfn.SEQUENCE(ROWS(R$63:R162)),5)=1)),ROUND(R$44/_xlfn.DAYS(R$16,Q$16)*IF(YEAR(Q$16+1)=$D163,_xlfn.DAYS(DATE($D163,12,31),Q$16)+1,IF(AND(YEAR(Q$16+1)&lt;$D163,$D163&lt;YEAR(R$16)),_xlfn.DAYS(DATE($D163,12,31),DATE($D163,1,1))+1,0)),0))</f>
        <v>0</v>
      </c>
      <c r="S163" s="116" cm="1">
        <f t="array" ref="S163">IF(YEAR(S$16)=$D163, S$44-SUM(_xlfn._xlws.FILTER(S$63:S162,MOD(_xlfn.SEQUENCE(ROWS(S$63:S162)),5)=1)),ROUND(S$44/_xlfn.DAYS(S$16,R$16)*IF(YEAR(R$16+1)=$D163,_xlfn.DAYS(DATE($D163,12,31),R$16)+1,IF(AND(YEAR(R$16+1)&lt;$D163,$D163&lt;YEAR(S$16)),_xlfn.DAYS(DATE($D163,12,31),DATE($D163,1,1))+1,0)),0))</f>
        <v>0</v>
      </c>
      <c r="T163" s="116" cm="1">
        <f t="array" ref="T163">IF(YEAR(T$16)=$D163, T$44-SUM(_xlfn._xlws.FILTER(T$63:T162,MOD(_xlfn.SEQUENCE(ROWS(T$63:T162)),5)=1)),ROUND(T$44/_xlfn.DAYS(T$16,S$16)*IF(YEAR(S$16+1)=$D163,_xlfn.DAYS(DATE($D163,12,31),S$16)+1,IF(AND(YEAR(S$16+1)&lt;$D163,$D163&lt;YEAR(T$16)),_xlfn.DAYS(DATE($D163,12,31),DATE($D163,1,1))+1,0)),0))</f>
        <v>0</v>
      </c>
      <c r="U163" s="116" cm="1">
        <f t="array" ref="U163">IF(YEAR(U$16)=$D163, U$44-SUM(_xlfn._xlws.FILTER(U$63:U162,MOD(_xlfn.SEQUENCE(ROWS(U$63:U162)),5)=1)),ROUND(U$44/_xlfn.DAYS(U$16,T$16)*IF(YEAR(T$16+1)=$D163,_xlfn.DAYS(DATE($D163,12,31),T$16)+1,IF(AND(YEAR(T$16+1)&lt;$D163,$D163&lt;YEAR(U$16)),_xlfn.DAYS(DATE($D163,12,31),DATE($D163,1,1))+1,0)),0))</f>
        <v>0</v>
      </c>
      <c r="V163" s="116" cm="1">
        <f t="array" ref="V163">IF(YEAR(V$16)=$D163, V$44-SUM(_xlfn._xlws.FILTER(V$63:V162,MOD(_xlfn.SEQUENCE(ROWS(V$63:V162)),5)=1)),ROUND(V$44/_xlfn.DAYS(V$16,U$16)*IF(YEAR(U$16+1)=$D163,_xlfn.DAYS(DATE($D163,12,31),U$16)+1,IF(AND(YEAR(U$16+1)&lt;$D163,$D163&lt;YEAR(V$16)),_xlfn.DAYS(DATE($D163,12,31),DATE($D163,1,1))+1,0)),0))</f>
        <v>0</v>
      </c>
      <c r="W163" s="116" cm="1">
        <f t="array" ref="W163">IF(YEAR(W$16)=$D163, W$44-SUM(_xlfn._xlws.FILTER(W$63:W162,MOD(_xlfn.SEQUENCE(ROWS(W$63:W162)),5)=1)),ROUND(W$44/_xlfn.DAYS(W$16,V$16)*IF(YEAR(V$16+1)=$D163,_xlfn.DAYS(DATE($D163,12,31),V$16)+1,IF(AND(YEAR(V$16+1)&lt;$D163,$D163&lt;YEAR(W$16)),_xlfn.DAYS(DATE($D163,12,31),DATE($D163,1,1))+1,0)),0))</f>
        <v>0</v>
      </c>
      <c r="X163" s="116" cm="1">
        <f t="array" ref="X163">IF(YEAR(X$16)=$D163, X$44-SUM(_xlfn._xlws.FILTER(X$63:X162,MOD(_xlfn.SEQUENCE(ROWS(X$63:X162)),5)=1)),ROUND(X$44/_xlfn.DAYS(X$16,W$16)*IF(YEAR(W$16+1)=$D163,_xlfn.DAYS(DATE($D163,12,31),W$16)+1,IF(AND(YEAR(W$16+1)&lt;$D163,$D163&lt;YEAR(X$16)),_xlfn.DAYS(DATE($D163,12,31),DATE($D163,1,1))+1,0)),0))</f>
        <v>8190</v>
      </c>
    </row>
    <row r="164" spans="1:24" ht="17" hidden="1" outlineLevel="1" x14ac:dyDescent="0.25">
      <c r="A164" s="5">
        <v>28</v>
      </c>
      <c r="B164" s="129" t="s">
        <v>164</v>
      </c>
      <c r="C164" s="114" t="s">
        <v>165</v>
      </c>
      <c r="D164" s="115">
        <f t="shared" si="68"/>
        <v>2040</v>
      </c>
      <c r="E164" s="116" cm="1">
        <f t="array" ref="E164">IF(YEAR(E$16)=$D164, E$46-SUM(_xlfn._xlws.FILTER(E$63:E163,MOD(_xlfn.SEQUENCE(ROWS(E$63:E163)),5)=2)),ROUND(E$46/_xlfn.DAYS(E$16,D$16)*IF(YEAR(D$16+1)=$D164,_xlfn.DAYS(DATE($D164,12,31),D$16)+1,IF(AND(YEAR(D$16+1)&lt;$D164,$D164&lt;YEAR(E$16)),_xlfn.DAYS(DATE($D164,12,31),DATE($D164,1,1))+1,0)),0))</f>
        <v>0</v>
      </c>
      <c r="F164" s="116" cm="1">
        <f t="array" ref="F164">IF(YEAR(F$16)=$D164, F$46-SUM(_xlfn._xlws.FILTER(F$63:F163,MOD(_xlfn.SEQUENCE(ROWS(F$63:F163)),5)=2)),ROUND(F$46/_xlfn.DAYS(F$16,E$16)*IF(YEAR(E$16+1)=$D164,_xlfn.DAYS(DATE($D164,12,31),E$16)+1,IF(AND(YEAR(E$16+1)&lt;$D164,$D164&lt;YEAR(F$16)),_xlfn.DAYS(DATE($D164,12,31),DATE($D164,1,1))+1,0)),0))</f>
        <v>0</v>
      </c>
      <c r="G164" s="116" cm="1">
        <f t="array" ref="G164">IF(YEAR(G$16)=$D164, G$46-SUM(_xlfn._xlws.FILTER(G$63:G163,MOD(_xlfn.SEQUENCE(ROWS(G$63:G163)),5)=2)),ROUND(G$46/_xlfn.DAYS(G$16,F$16)*IF(YEAR(F$16+1)=$D164,_xlfn.DAYS(DATE($D164,12,31),F$16)+1,IF(AND(YEAR(F$16+1)&lt;$D164,$D164&lt;YEAR(G$16)),_xlfn.DAYS(DATE($D164,12,31),DATE($D164,1,1))+1,0)),0))</f>
        <v>0</v>
      </c>
      <c r="H164" s="116" cm="1">
        <f t="array" ref="H164">IF(YEAR(H$16)=$D164, H$46-SUM(_xlfn._xlws.FILTER(H$63:H163,MOD(_xlfn.SEQUENCE(ROWS(H$63:H163)),5)=2)),ROUND(H$46/_xlfn.DAYS(H$16,G$16)*IF(YEAR(G$16+1)=$D164,_xlfn.DAYS(DATE($D164,12,31),G$16)+1,IF(AND(YEAR(G$16+1)&lt;$D164,$D164&lt;YEAR(H$16)),_xlfn.DAYS(DATE($D164,12,31),DATE($D164,1,1))+1,0)),0))</f>
        <v>0</v>
      </c>
      <c r="I164" s="116" cm="1">
        <f t="array" ref="I164">IF(YEAR(I$16)=$D164, I$46-SUM(_xlfn._xlws.FILTER(I$63:I163,MOD(_xlfn.SEQUENCE(ROWS(I$63:I163)),5)=2)),ROUND(I$46/_xlfn.DAYS(I$16,H$16)*IF(YEAR(H$16+1)=$D164,_xlfn.DAYS(DATE($D164,12,31),H$16)+1,IF(AND(YEAR(H$16+1)&lt;$D164,$D164&lt;YEAR(I$16)),_xlfn.DAYS(DATE($D164,12,31),DATE($D164,1,1))+1,0)),0))</f>
        <v>0</v>
      </c>
      <c r="J164" s="116" cm="1">
        <f t="array" ref="J164">IF(YEAR(J$16)=$D164, J$46-SUM(_xlfn._xlws.FILTER(J$63:J163,MOD(_xlfn.SEQUENCE(ROWS(J$63:J163)),5)=2)),ROUND(J$46/_xlfn.DAYS(J$16,I$16)*IF(YEAR(I$16+1)=$D164,_xlfn.DAYS(DATE($D164,12,31),I$16)+1,IF(AND(YEAR(I$16+1)&lt;$D164,$D164&lt;YEAR(J$16)),_xlfn.DAYS(DATE($D164,12,31),DATE($D164,1,1))+1,0)),0))</f>
        <v>0</v>
      </c>
      <c r="K164" s="116" cm="1">
        <f t="array" ref="K164">IF(YEAR(K$16)=$D164, K$46-SUM(_xlfn._xlws.FILTER(K$63:K163,MOD(_xlfn.SEQUENCE(ROWS(K$63:K163)),5)=2)),ROUND(K$46/_xlfn.DAYS(K$16,J$16)*IF(YEAR(J$16+1)=$D164,_xlfn.DAYS(DATE($D164,12,31),J$16)+1,IF(AND(YEAR(J$16+1)&lt;$D164,$D164&lt;YEAR(K$16)),_xlfn.DAYS(DATE($D164,12,31),DATE($D164,1,1))+1,0)),0))</f>
        <v>0</v>
      </c>
      <c r="L164" s="116" cm="1">
        <f t="array" ref="L164">IF(YEAR(L$16)=$D164, L$46-SUM(_xlfn._xlws.FILTER(L$63:L163,MOD(_xlfn.SEQUENCE(ROWS(L$63:L163)),5)=2)),ROUND(L$46/_xlfn.DAYS(L$16,K$16)*IF(YEAR(K$16+1)=$D164,_xlfn.DAYS(DATE($D164,12,31),K$16)+1,IF(AND(YEAR(K$16+1)&lt;$D164,$D164&lt;YEAR(L$16)),_xlfn.DAYS(DATE($D164,12,31),DATE($D164,1,1))+1,0)),0))</f>
        <v>0</v>
      </c>
      <c r="M164" s="116" cm="1">
        <f t="array" ref="M164">IF(YEAR(M$16)=$D164, M$46-SUM(_xlfn._xlws.FILTER(M$63:M163,MOD(_xlfn.SEQUENCE(ROWS(M$63:M163)),5)=2)),ROUND(M$46/_xlfn.DAYS(M$16,L$16)*IF(YEAR(L$16+1)=$D164,_xlfn.DAYS(DATE($D164,12,31),L$16)+1,IF(AND(YEAR(L$16+1)&lt;$D164,$D164&lt;YEAR(M$16)),_xlfn.DAYS(DATE($D164,12,31),DATE($D164,1,1))+1,0)),0))</f>
        <v>0</v>
      </c>
      <c r="N164" s="116" cm="1">
        <f t="array" ref="N164">IF(YEAR(N$16)=$D164, N$46-SUM(_xlfn._xlws.FILTER(N$63:N163,MOD(_xlfn.SEQUENCE(ROWS(N$63:N163)),5)=2)),ROUND(N$46/_xlfn.DAYS(N$16,M$16)*IF(YEAR(M$16+1)=$D164,_xlfn.DAYS(DATE($D164,12,31),M$16)+1,IF(AND(YEAR(M$16+1)&lt;$D164,$D164&lt;YEAR(N$16)),_xlfn.DAYS(DATE($D164,12,31),DATE($D164,1,1))+1,0)),0))</f>
        <v>0</v>
      </c>
      <c r="O164" s="116" cm="1">
        <f t="array" ref="O164">IF(YEAR(O$16)=$D164, O$46-SUM(_xlfn._xlws.FILTER(O$63:O163,MOD(_xlfn.SEQUENCE(ROWS(O$63:O163)),5)=2)),ROUND(O$46/_xlfn.DAYS(O$16,N$16)*IF(YEAR(N$16+1)=$D164,_xlfn.DAYS(DATE($D164,12,31),N$16)+1,IF(AND(YEAR(N$16+1)&lt;$D164,$D164&lt;YEAR(O$16)),_xlfn.DAYS(DATE($D164,12,31),DATE($D164,1,1))+1,0)),0))</f>
        <v>0</v>
      </c>
      <c r="P164" s="116" cm="1">
        <f t="array" ref="P164">IF(YEAR(P$16)=$D164, P$46-SUM(_xlfn._xlws.FILTER(P$63:P163,MOD(_xlfn.SEQUENCE(ROWS(P$63:P163)),5)=2)),ROUND(P$46/_xlfn.DAYS(P$16,O$16)*IF(YEAR(O$16+1)=$D164,_xlfn.DAYS(DATE($D164,12,31),O$16)+1,IF(AND(YEAR(O$16+1)&lt;$D164,$D164&lt;YEAR(P$16)),_xlfn.DAYS(DATE($D164,12,31),DATE($D164,1,1))+1,0)),0))</f>
        <v>0</v>
      </c>
      <c r="Q164" s="116" cm="1">
        <f t="array" ref="Q164">IF(YEAR(Q$16)=$D164, Q$46-SUM(_xlfn._xlws.FILTER(Q$63:Q163,MOD(_xlfn.SEQUENCE(ROWS(Q$63:Q163)),5)=2)),ROUND(Q$46/_xlfn.DAYS(Q$16,P$16)*IF(YEAR(P$16+1)=$D164,_xlfn.DAYS(DATE($D164,12,31),P$16)+1,IF(AND(YEAR(P$16+1)&lt;$D164,$D164&lt;YEAR(Q$16)),_xlfn.DAYS(DATE($D164,12,31),DATE($D164,1,1))+1,0)),0))</f>
        <v>0</v>
      </c>
      <c r="R164" s="116" cm="1">
        <f t="array" ref="R164">IF(YEAR(R$16)=$D164, R$46-SUM(_xlfn._xlws.FILTER(R$63:R163,MOD(_xlfn.SEQUENCE(ROWS(R$63:R163)),5)=2)),ROUND(R$46/_xlfn.DAYS(R$16,Q$16)*IF(YEAR(Q$16+1)=$D164,_xlfn.DAYS(DATE($D164,12,31),Q$16)+1,IF(AND(YEAR(Q$16+1)&lt;$D164,$D164&lt;YEAR(R$16)),_xlfn.DAYS(DATE($D164,12,31),DATE($D164,1,1))+1,0)),0))</f>
        <v>0</v>
      </c>
      <c r="S164" s="116" cm="1">
        <f t="array" ref="S164">IF(YEAR(S$16)=$D164, S$46-SUM(_xlfn._xlws.FILTER(S$63:S163,MOD(_xlfn.SEQUENCE(ROWS(S$63:S163)),5)=2)),ROUND(S$46/_xlfn.DAYS(S$16,R$16)*IF(YEAR(R$16+1)=$D164,_xlfn.DAYS(DATE($D164,12,31),R$16)+1,IF(AND(YEAR(R$16+1)&lt;$D164,$D164&lt;YEAR(S$16)),_xlfn.DAYS(DATE($D164,12,31),DATE($D164,1,1))+1,0)),0))</f>
        <v>0</v>
      </c>
      <c r="T164" s="116" cm="1">
        <f t="array" ref="T164">IF(YEAR(T$16)=$D164, T$46-SUM(_xlfn._xlws.FILTER(T$63:T163,MOD(_xlfn.SEQUENCE(ROWS(T$63:T163)),5)=2)),ROUND(T$46/_xlfn.DAYS(T$16,S$16)*IF(YEAR(S$16+1)=$D164,_xlfn.DAYS(DATE($D164,12,31),S$16)+1,IF(AND(YEAR(S$16+1)&lt;$D164,$D164&lt;YEAR(T$16)),_xlfn.DAYS(DATE($D164,12,31),DATE($D164,1,1))+1,0)),0))</f>
        <v>0</v>
      </c>
      <c r="U164" s="116" cm="1">
        <f t="array" ref="U164">IF(YEAR(U$16)=$D164, U$46-SUM(_xlfn._xlws.FILTER(U$63:U163,MOD(_xlfn.SEQUENCE(ROWS(U$63:U163)),5)=2)),ROUND(U$46/_xlfn.DAYS(U$16,T$16)*IF(YEAR(T$16+1)=$D164,_xlfn.DAYS(DATE($D164,12,31),T$16)+1,IF(AND(YEAR(T$16+1)&lt;$D164,$D164&lt;YEAR(U$16)),_xlfn.DAYS(DATE($D164,12,31),DATE($D164,1,1))+1,0)),0))</f>
        <v>0</v>
      </c>
      <c r="V164" s="116" cm="1">
        <f t="array" ref="V164">IF(YEAR(V$16)=$D164, V$46-SUM(_xlfn._xlws.FILTER(V$63:V163,MOD(_xlfn.SEQUENCE(ROWS(V$63:V163)),5)=2)),ROUND(V$46/_xlfn.DAYS(V$16,U$16)*IF(YEAR(U$16+1)=$D164,_xlfn.DAYS(DATE($D164,12,31),U$16)+1,IF(AND(YEAR(U$16+1)&lt;$D164,$D164&lt;YEAR(V$16)),_xlfn.DAYS(DATE($D164,12,31),DATE($D164,1,1))+1,0)),0))</f>
        <v>0</v>
      </c>
      <c r="W164" s="116" cm="1">
        <f t="array" ref="W164">IF(YEAR(W$16)=$D164, W$46-SUM(_xlfn._xlws.FILTER(W$63:W163,MOD(_xlfn.SEQUENCE(ROWS(W$63:W163)),5)=2)),ROUND(W$46/_xlfn.DAYS(W$16,V$16)*IF(YEAR(V$16+1)=$D164,_xlfn.DAYS(DATE($D164,12,31),V$16)+1,IF(AND(YEAR(V$16+1)&lt;$D164,$D164&lt;YEAR(W$16)),_xlfn.DAYS(DATE($D164,12,31),DATE($D164,1,1))+1,0)),0))</f>
        <v>0</v>
      </c>
      <c r="X164" s="116" cm="1">
        <f t="array" ref="X164">IF(YEAR(X$16)=$D164, X$46-SUM(_xlfn._xlws.FILTER(X$63:X163,MOD(_xlfn.SEQUENCE(ROWS(X$63:X163)),5)=2)),ROUND(X$46/_xlfn.DAYS(X$16,W$16)*IF(YEAR(W$16+1)=$D164,_xlfn.DAYS(DATE($D164,12,31),W$16)+1,IF(AND(YEAR(W$16+1)&lt;$D164,$D164&lt;YEAR(X$16)),_xlfn.DAYS(DATE($D164,12,31),DATE($D164,1,1))+1,0)),0))</f>
        <v>1203</v>
      </c>
    </row>
    <row r="165" spans="1:24" ht="17" hidden="1" outlineLevel="1" x14ac:dyDescent="0.25">
      <c r="A165" s="5">
        <v>29</v>
      </c>
      <c r="B165" s="129" t="s">
        <v>166</v>
      </c>
      <c r="C165" s="114" t="s">
        <v>167</v>
      </c>
      <c r="D165" s="115">
        <f t="shared" si="68"/>
        <v>2040</v>
      </c>
      <c r="E165" s="116">
        <f>E163-E164</f>
        <v>0</v>
      </c>
      <c r="F165" s="116">
        <f t="shared" ref="F165:X165" si="77">F163-F164</f>
        <v>0</v>
      </c>
      <c r="G165" s="116">
        <f t="shared" si="77"/>
        <v>0</v>
      </c>
      <c r="H165" s="116">
        <f t="shared" si="77"/>
        <v>0</v>
      </c>
      <c r="I165" s="116">
        <f t="shared" si="77"/>
        <v>0</v>
      </c>
      <c r="J165" s="116">
        <f t="shared" si="77"/>
        <v>0</v>
      </c>
      <c r="K165" s="116">
        <f t="shared" si="77"/>
        <v>0</v>
      </c>
      <c r="L165" s="116">
        <f t="shared" si="77"/>
        <v>0</v>
      </c>
      <c r="M165" s="116">
        <f t="shared" si="77"/>
        <v>0</v>
      </c>
      <c r="N165" s="116">
        <f t="shared" si="77"/>
        <v>0</v>
      </c>
      <c r="O165" s="116">
        <f t="shared" si="77"/>
        <v>0</v>
      </c>
      <c r="P165" s="116">
        <f t="shared" si="77"/>
        <v>0</v>
      </c>
      <c r="Q165" s="116">
        <f t="shared" si="77"/>
        <v>0</v>
      </c>
      <c r="R165" s="116">
        <f t="shared" si="77"/>
        <v>0</v>
      </c>
      <c r="S165" s="116">
        <f t="shared" si="77"/>
        <v>0</v>
      </c>
      <c r="T165" s="116">
        <f t="shared" si="77"/>
        <v>0</v>
      </c>
      <c r="U165" s="116">
        <f t="shared" si="77"/>
        <v>0</v>
      </c>
      <c r="V165" s="116">
        <f t="shared" si="77"/>
        <v>0</v>
      </c>
      <c r="W165" s="116">
        <f t="shared" si="77"/>
        <v>0</v>
      </c>
      <c r="X165" s="116">
        <f t="shared" si="77"/>
        <v>6987</v>
      </c>
    </row>
    <row r="166" spans="1:24" ht="17" hidden="1" outlineLevel="1" x14ac:dyDescent="0.25">
      <c r="A166" s="5">
        <v>31</v>
      </c>
      <c r="B166" s="129" t="s">
        <v>168</v>
      </c>
      <c r="C166" s="114" t="s">
        <v>169</v>
      </c>
      <c r="D166" s="115">
        <f t="shared" si="68"/>
        <v>2040</v>
      </c>
      <c r="E166" s="116" cm="1">
        <f t="array" ref="E166">IF(YEAR(E$16)=$D166, E$59-SUM(_xlfn._xlws.FILTER(E$63:E165,MOD(_xlfn.SEQUENCE(ROWS(E$63:E165)),5)=4)),ROUND(E$59/_xlfn.DAYS(E$16,D$16)*IF(YEAR(D$16+1)=$D166,_xlfn.DAYS(DATE($D166,12,31),D$16)+1,IF(AND(YEAR(D$16+1)&lt;$D166,$D166&lt;YEAR(E$16)),_xlfn.DAYS(DATE($D166,12,31),DATE($D166,1,1))+1,0)),0))</f>
        <v>0</v>
      </c>
      <c r="F166" s="116" cm="1">
        <f t="array" ref="F166">IF(YEAR(F$16)=$D166, F$59-SUM(_xlfn._xlws.FILTER(F$63:F165,MOD(_xlfn.SEQUENCE(ROWS(F$63:F165)),5)=4)),ROUND(F$59/_xlfn.DAYS(F$16,E$16)*IF(YEAR(E$16+1)=$D166,_xlfn.DAYS(DATE($D166,12,31),E$16)+1,IF(AND(YEAR(E$16+1)&lt;$D166,$D166&lt;YEAR(F$16)),_xlfn.DAYS(DATE($D166,12,31),DATE($D166,1,1))+1,0)),0))</f>
        <v>0</v>
      </c>
      <c r="G166" s="116" cm="1">
        <f t="array" ref="G166">IF(YEAR(G$16)=$D166, G$59-SUM(_xlfn._xlws.FILTER(G$63:G165,MOD(_xlfn.SEQUENCE(ROWS(G$63:G165)),5)=4)),ROUND(G$59/_xlfn.DAYS(G$16,F$16)*IF(YEAR(F$16+1)=$D166,_xlfn.DAYS(DATE($D166,12,31),F$16)+1,IF(AND(YEAR(F$16+1)&lt;$D166,$D166&lt;YEAR(G$16)),_xlfn.DAYS(DATE($D166,12,31),DATE($D166,1,1))+1,0)),0))</f>
        <v>0</v>
      </c>
      <c r="H166" s="116" cm="1">
        <f t="array" ref="H166">IF(YEAR(H$16)=$D166, H$59-SUM(_xlfn._xlws.FILTER(H$63:H165,MOD(_xlfn.SEQUENCE(ROWS(H$63:H165)),5)=4)),ROUND(H$59/_xlfn.DAYS(H$16,G$16)*IF(YEAR(G$16+1)=$D166,_xlfn.DAYS(DATE($D166,12,31),G$16)+1,IF(AND(YEAR(G$16+1)&lt;$D166,$D166&lt;YEAR(H$16)),_xlfn.DAYS(DATE($D166,12,31),DATE($D166,1,1))+1,0)),0))</f>
        <v>0</v>
      </c>
      <c r="I166" s="116" cm="1">
        <f t="array" ref="I166">IF(YEAR(I$16)=$D166, I$59-SUM(_xlfn._xlws.FILTER(I$63:I165,MOD(_xlfn.SEQUENCE(ROWS(I$63:I165)),5)=4)),ROUND(I$59/_xlfn.DAYS(I$16,H$16)*IF(YEAR(H$16+1)=$D166,_xlfn.DAYS(DATE($D166,12,31),H$16)+1,IF(AND(YEAR(H$16+1)&lt;$D166,$D166&lt;YEAR(I$16)),_xlfn.DAYS(DATE($D166,12,31),DATE($D166,1,1))+1,0)),0))</f>
        <v>0</v>
      </c>
      <c r="J166" s="116" cm="1">
        <f t="array" ref="J166">IF(YEAR(J$16)=$D166, J$59-SUM(_xlfn._xlws.FILTER(J$63:J165,MOD(_xlfn.SEQUENCE(ROWS(J$63:J165)),5)=4)),ROUND(J$59/_xlfn.DAYS(J$16,I$16)*IF(YEAR(I$16+1)=$D166,_xlfn.DAYS(DATE($D166,12,31),I$16)+1,IF(AND(YEAR(I$16+1)&lt;$D166,$D166&lt;YEAR(J$16)),_xlfn.DAYS(DATE($D166,12,31),DATE($D166,1,1))+1,0)),0))</f>
        <v>0</v>
      </c>
      <c r="K166" s="116" cm="1">
        <f t="array" ref="K166">IF(YEAR(K$16)=$D166, K$59-SUM(_xlfn._xlws.FILTER(K$63:K165,MOD(_xlfn.SEQUENCE(ROWS(K$63:K165)),5)=4)),ROUND(K$59/_xlfn.DAYS(K$16,J$16)*IF(YEAR(J$16+1)=$D166,_xlfn.DAYS(DATE($D166,12,31),J$16)+1,IF(AND(YEAR(J$16+1)&lt;$D166,$D166&lt;YEAR(K$16)),_xlfn.DAYS(DATE($D166,12,31),DATE($D166,1,1))+1,0)),0))</f>
        <v>0</v>
      </c>
      <c r="L166" s="116" cm="1">
        <f t="array" ref="L166">IF(YEAR(L$16)=$D166, L$59-SUM(_xlfn._xlws.FILTER(L$63:L165,MOD(_xlfn.SEQUENCE(ROWS(L$63:L165)),5)=4)),ROUND(L$59/_xlfn.DAYS(L$16,K$16)*IF(YEAR(K$16+1)=$D166,_xlfn.DAYS(DATE($D166,12,31),K$16)+1,IF(AND(YEAR(K$16+1)&lt;$D166,$D166&lt;YEAR(L$16)),_xlfn.DAYS(DATE($D166,12,31),DATE($D166,1,1))+1,0)),0))</f>
        <v>0</v>
      </c>
      <c r="M166" s="116" cm="1">
        <f t="array" ref="M166">IF(YEAR(M$16)=$D166, M$59-SUM(_xlfn._xlws.FILTER(M$63:M165,MOD(_xlfn.SEQUENCE(ROWS(M$63:M165)),5)=4)),ROUND(M$59/_xlfn.DAYS(M$16,L$16)*IF(YEAR(L$16+1)=$D166,_xlfn.DAYS(DATE($D166,12,31),L$16)+1,IF(AND(YEAR(L$16+1)&lt;$D166,$D166&lt;YEAR(M$16)),_xlfn.DAYS(DATE($D166,12,31),DATE($D166,1,1))+1,0)),0))</f>
        <v>0</v>
      </c>
      <c r="N166" s="116" cm="1">
        <f t="array" ref="N166">IF(YEAR(N$16)=$D166, N$59-SUM(_xlfn._xlws.FILTER(N$63:N165,MOD(_xlfn.SEQUENCE(ROWS(N$63:N165)),5)=4)),ROUND(N$59/_xlfn.DAYS(N$16,M$16)*IF(YEAR(M$16+1)=$D166,_xlfn.DAYS(DATE($D166,12,31),M$16)+1,IF(AND(YEAR(M$16+1)&lt;$D166,$D166&lt;YEAR(N$16)),_xlfn.DAYS(DATE($D166,12,31),DATE($D166,1,1))+1,0)),0))</f>
        <v>0</v>
      </c>
      <c r="O166" s="116" cm="1">
        <f t="array" ref="O166">IF(YEAR(O$16)=$D166, O$59-SUM(_xlfn._xlws.FILTER(O$63:O165,MOD(_xlfn.SEQUENCE(ROWS(O$63:O165)),5)=4)),ROUND(O$59/_xlfn.DAYS(O$16,N$16)*IF(YEAR(N$16+1)=$D166,_xlfn.DAYS(DATE($D166,12,31),N$16)+1,IF(AND(YEAR(N$16+1)&lt;$D166,$D166&lt;YEAR(O$16)),_xlfn.DAYS(DATE($D166,12,31),DATE($D166,1,1))+1,0)),0))</f>
        <v>0</v>
      </c>
      <c r="P166" s="116" cm="1">
        <f t="array" ref="P166">IF(YEAR(P$16)=$D166, P$59-SUM(_xlfn._xlws.FILTER(P$63:P165,MOD(_xlfn.SEQUENCE(ROWS(P$63:P165)),5)=4)),ROUND(P$59/_xlfn.DAYS(P$16,O$16)*IF(YEAR(O$16+1)=$D166,_xlfn.DAYS(DATE($D166,12,31),O$16)+1,IF(AND(YEAR(O$16+1)&lt;$D166,$D166&lt;YEAR(P$16)),_xlfn.DAYS(DATE($D166,12,31),DATE($D166,1,1))+1,0)),0))</f>
        <v>0</v>
      </c>
      <c r="Q166" s="116" cm="1">
        <f t="array" ref="Q166">IF(YEAR(Q$16)=$D166, Q$59-SUM(_xlfn._xlws.FILTER(Q$63:Q165,MOD(_xlfn.SEQUENCE(ROWS(Q$63:Q165)),5)=4)),ROUND(Q$59/_xlfn.DAYS(Q$16,P$16)*IF(YEAR(P$16+1)=$D166,_xlfn.DAYS(DATE($D166,12,31),P$16)+1,IF(AND(YEAR(P$16+1)&lt;$D166,$D166&lt;YEAR(Q$16)),_xlfn.DAYS(DATE($D166,12,31),DATE($D166,1,1))+1,0)),0))</f>
        <v>0</v>
      </c>
      <c r="R166" s="116" cm="1">
        <f t="array" ref="R166">IF(YEAR(R$16)=$D166, R$59-SUM(_xlfn._xlws.FILTER(R$63:R165,MOD(_xlfn.SEQUENCE(ROWS(R$63:R165)),5)=4)),ROUND(R$59/_xlfn.DAYS(R$16,Q$16)*IF(YEAR(Q$16+1)=$D166,_xlfn.DAYS(DATE($D166,12,31),Q$16)+1,IF(AND(YEAR(Q$16+1)&lt;$D166,$D166&lt;YEAR(R$16)),_xlfn.DAYS(DATE($D166,12,31),DATE($D166,1,1))+1,0)),0))</f>
        <v>0</v>
      </c>
      <c r="S166" s="116" cm="1">
        <f t="array" ref="S166">IF(YEAR(S$16)=$D166, S$59-SUM(_xlfn._xlws.FILTER(S$63:S165,MOD(_xlfn.SEQUENCE(ROWS(S$63:S165)),5)=4)),ROUND(S$59/_xlfn.DAYS(S$16,R$16)*IF(YEAR(R$16+1)=$D166,_xlfn.DAYS(DATE($D166,12,31),R$16)+1,IF(AND(YEAR(R$16+1)&lt;$D166,$D166&lt;YEAR(S$16)),_xlfn.DAYS(DATE($D166,12,31),DATE($D166,1,1))+1,0)),0))</f>
        <v>0</v>
      </c>
      <c r="T166" s="116" cm="1">
        <f t="array" ref="T166">IF(YEAR(T$16)=$D166, T$59-SUM(_xlfn._xlws.FILTER(T$63:T165,MOD(_xlfn.SEQUENCE(ROWS(T$63:T165)),5)=4)),ROUND(T$59/_xlfn.DAYS(T$16,S$16)*IF(YEAR(S$16+1)=$D166,_xlfn.DAYS(DATE($D166,12,31),S$16)+1,IF(AND(YEAR(S$16+1)&lt;$D166,$D166&lt;YEAR(T$16)),_xlfn.DAYS(DATE($D166,12,31),DATE($D166,1,1))+1,0)),0))</f>
        <v>0</v>
      </c>
      <c r="U166" s="116" cm="1">
        <f t="array" ref="U166">IF(YEAR(U$16)=$D166, U$59-SUM(_xlfn._xlws.FILTER(U$63:U165,MOD(_xlfn.SEQUENCE(ROWS(U$63:U165)),5)=4)),ROUND(U$59/_xlfn.DAYS(U$16,T$16)*IF(YEAR(T$16+1)=$D166,_xlfn.DAYS(DATE($D166,12,31),T$16)+1,IF(AND(YEAR(T$16+1)&lt;$D166,$D166&lt;YEAR(U$16)),_xlfn.DAYS(DATE($D166,12,31),DATE($D166,1,1))+1,0)),0))</f>
        <v>0</v>
      </c>
      <c r="V166" s="116" cm="1">
        <f t="array" ref="V166">IF(YEAR(V$16)=$D166, V$59-SUM(_xlfn._xlws.FILTER(V$63:V165,MOD(_xlfn.SEQUENCE(ROWS(V$63:V165)),5)=4)),ROUND(V$59/_xlfn.DAYS(V$16,U$16)*IF(YEAR(U$16+1)=$D166,_xlfn.DAYS(DATE($D166,12,31),U$16)+1,IF(AND(YEAR(U$16+1)&lt;$D166,$D166&lt;YEAR(V$16)),_xlfn.DAYS(DATE($D166,12,31),DATE($D166,1,1))+1,0)),0))</f>
        <v>0</v>
      </c>
      <c r="W166" s="116" cm="1">
        <f t="array" ref="W166">IF(YEAR(W$16)=$D166, W$59-SUM(_xlfn._xlws.FILTER(W$63:W165,MOD(_xlfn.SEQUENCE(ROWS(W$63:W165)),5)=4)),ROUND(W$59/_xlfn.DAYS(W$16,V$16)*IF(YEAR(V$16+1)=$D166,_xlfn.DAYS(DATE($D166,12,31),V$16)+1,IF(AND(YEAR(V$16+1)&lt;$D166,$D166&lt;YEAR(W$16)),_xlfn.DAYS(DATE($D166,12,31),DATE($D166,1,1))+1,0)),0))</f>
        <v>0</v>
      </c>
      <c r="X166" s="116" cm="1">
        <f t="array" ref="X166">IF(YEAR(X$16)=$D166, X$59-SUM(_xlfn._xlws.FILTER(X$63:X165,MOD(_xlfn.SEQUENCE(ROWS(X$63:X165)),5)=4)),ROUND(X$59/_xlfn.DAYS(X$16,W$16)*IF(YEAR(W$16+1)=$D166,_xlfn.DAYS(DATE($D166,12,31),W$16)+1,IF(AND(YEAR(W$16+1)&lt;$D166,$D166&lt;YEAR(X$16)),_xlfn.DAYS(DATE($D166,12,31),DATE($D166,1,1))+1,0)),0))</f>
        <v>8020.6100364134309</v>
      </c>
    </row>
    <row r="167" spans="1:24" ht="17" hidden="1" outlineLevel="1" x14ac:dyDescent="0.25">
      <c r="A167" s="5">
        <v>33</v>
      </c>
      <c r="B167" s="129" t="s">
        <v>170</v>
      </c>
      <c r="C167" s="117" t="s">
        <v>171</v>
      </c>
      <c r="D167" s="118">
        <f t="shared" si="68"/>
        <v>2040</v>
      </c>
      <c r="E167" s="119">
        <f>E163-E166</f>
        <v>0</v>
      </c>
      <c r="F167" s="119">
        <f t="shared" ref="F167:X167" si="78">F163-F166</f>
        <v>0</v>
      </c>
      <c r="G167" s="119">
        <f t="shared" si="78"/>
        <v>0</v>
      </c>
      <c r="H167" s="119">
        <f t="shared" si="78"/>
        <v>0</v>
      </c>
      <c r="I167" s="119">
        <f t="shared" si="78"/>
        <v>0</v>
      </c>
      <c r="J167" s="119">
        <f t="shared" si="78"/>
        <v>0</v>
      </c>
      <c r="K167" s="119">
        <f t="shared" si="78"/>
        <v>0</v>
      </c>
      <c r="L167" s="119">
        <f t="shared" si="78"/>
        <v>0</v>
      </c>
      <c r="M167" s="119">
        <f t="shared" si="78"/>
        <v>0</v>
      </c>
      <c r="N167" s="119">
        <f t="shared" si="78"/>
        <v>0</v>
      </c>
      <c r="O167" s="119">
        <f t="shared" si="78"/>
        <v>0</v>
      </c>
      <c r="P167" s="119">
        <f t="shared" si="78"/>
        <v>0</v>
      </c>
      <c r="Q167" s="119">
        <f t="shared" si="78"/>
        <v>0</v>
      </c>
      <c r="R167" s="119">
        <f t="shared" si="78"/>
        <v>0</v>
      </c>
      <c r="S167" s="119">
        <f t="shared" si="78"/>
        <v>0</v>
      </c>
      <c r="T167" s="119">
        <f t="shared" si="78"/>
        <v>0</v>
      </c>
      <c r="U167" s="119">
        <f t="shared" si="78"/>
        <v>0</v>
      </c>
      <c r="V167" s="119">
        <f t="shared" si="78"/>
        <v>0</v>
      </c>
      <c r="W167" s="119">
        <f t="shared" si="78"/>
        <v>0</v>
      </c>
      <c r="X167" s="119">
        <f t="shared" si="78"/>
        <v>169.38996358656914</v>
      </c>
    </row>
    <row r="168" spans="1:24" ht="16" collapsed="1" thickTop="1" x14ac:dyDescent="0.2">
      <c r="A168" s="5"/>
      <c r="B168" s="112"/>
      <c r="C168" s="3"/>
      <c r="D168" s="3"/>
      <c r="E168" s="3"/>
      <c r="F168" s="3"/>
      <c r="G168" s="3"/>
      <c r="H168" s="3"/>
      <c r="I168" s="3"/>
      <c r="J168" s="3"/>
      <c r="K168" s="3"/>
      <c r="L168" s="3"/>
      <c r="M168" s="3"/>
      <c r="N168" s="3"/>
      <c r="O168" s="3"/>
      <c r="P168" s="3"/>
      <c r="Q168" s="3"/>
      <c r="R168" s="3"/>
      <c r="S168" s="3"/>
      <c r="T168" s="3"/>
      <c r="U168" s="3"/>
      <c r="V168" s="3"/>
      <c r="W168" s="3"/>
      <c r="X168" s="3"/>
    </row>
    <row r="169" spans="1:24" x14ac:dyDescent="0.2">
      <c r="A169" s="5"/>
      <c r="B169" s="34"/>
      <c r="C169" s="3" t="s">
        <v>172</v>
      </c>
      <c r="D169" s="76">
        <f>D18+D19</f>
        <v>1570482</v>
      </c>
      <c r="E169" s="76"/>
      <c r="F169" s="76"/>
      <c r="G169" s="76"/>
      <c r="H169" s="76"/>
      <c r="I169" s="76"/>
      <c r="J169" s="76"/>
      <c r="K169" s="76"/>
      <c r="L169" s="76"/>
      <c r="M169" s="76"/>
      <c r="N169" s="76"/>
      <c r="O169" s="76"/>
      <c r="P169" s="76"/>
      <c r="Q169" s="76"/>
      <c r="R169" s="76"/>
      <c r="S169" s="76"/>
      <c r="T169" s="76"/>
      <c r="U169" s="76"/>
      <c r="V169" s="76"/>
      <c r="W169" s="76"/>
      <c r="X169" s="76"/>
    </row>
    <row r="170" spans="1:24" x14ac:dyDescent="0.2">
      <c r="A170" s="5"/>
      <c r="B170" s="34"/>
      <c r="C170" s="3" t="s">
        <v>173</v>
      </c>
      <c r="D170" s="76">
        <f t="shared" ref="D170:X170" si="79">D18+D19</f>
        <v>1570482</v>
      </c>
      <c r="E170" s="76">
        <f t="shared" si="79"/>
        <v>1515176.4177229516</v>
      </c>
      <c r="F170" s="76">
        <f t="shared" si="79"/>
        <v>1459870.835445903</v>
      </c>
      <c r="G170" s="76">
        <f t="shared" si="79"/>
        <v>1404565.2531688546</v>
      </c>
      <c r="H170" s="76">
        <f t="shared" si="79"/>
        <v>1363745.0104702991</v>
      </c>
      <c r="I170" s="76">
        <f t="shared" si="79"/>
        <v>1331470.7818652904</v>
      </c>
      <c r="J170" s="76">
        <f t="shared" si="79"/>
        <v>1325990.822884551</v>
      </c>
      <c r="K170" s="76">
        <f t="shared" si="79"/>
        <v>1318212.7721876625</v>
      </c>
      <c r="L170" s="76">
        <f t="shared" si="79"/>
        <v>1313704.1610102768</v>
      </c>
      <c r="M170" s="76">
        <f t="shared" si="79"/>
        <v>1309195.5498328907</v>
      </c>
      <c r="N170" s="76">
        <f t="shared" si="79"/>
        <v>1304686.938655505</v>
      </c>
      <c r="O170" s="76">
        <f t="shared" si="79"/>
        <v>1305897.3943525658</v>
      </c>
      <c r="P170" s="76">
        <f t="shared" si="79"/>
        <v>1310007.0069330833</v>
      </c>
      <c r="Q170" s="76">
        <f t="shared" si="79"/>
        <v>1314116.6195136008</v>
      </c>
      <c r="R170" s="76">
        <f t="shared" si="79"/>
        <v>1318226.2320941181</v>
      </c>
      <c r="S170" s="76">
        <f t="shared" si="79"/>
        <v>1322335.8446746357</v>
      </c>
      <c r="T170" s="76">
        <f t="shared" si="79"/>
        <v>1323353.6119324774</v>
      </c>
      <c r="U170" s="76">
        <f t="shared" si="79"/>
        <v>1326919.5511887094</v>
      </c>
      <c r="V170" s="76">
        <f t="shared" si="79"/>
        <v>1330485.4904449417</v>
      </c>
      <c r="W170" s="76">
        <f t="shared" si="79"/>
        <v>1334051.4297011739</v>
      </c>
      <c r="X170" s="76">
        <f t="shared" si="79"/>
        <v>1337617.3689574059</v>
      </c>
    </row>
    <row r="171" spans="1:24" x14ac:dyDescent="0.2">
      <c r="A171" s="5"/>
      <c r="B171" s="34"/>
      <c r="C171" s="3" t="s">
        <v>174</v>
      </c>
      <c r="D171" s="76">
        <f t="shared" ref="D171:I171" si="80">D29+D30</f>
        <v>1570482</v>
      </c>
      <c r="E171" s="76">
        <f t="shared" si="80"/>
        <v>1515176.4177229516</v>
      </c>
      <c r="F171" s="76">
        <f t="shared" si="80"/>
        <v>1459870.835445903</v>
      </c>
      <c r="G171" s="76">
        <f t="shared" si="80"/>
        <v>1404565.2531688546</v>
      </c>
      <c r="H171" s="76">
        <f t="shared" si="80"/>
        <v>1363745.0104702991</v>
      </c>
      <c r="I171" s="76">
        <f t="shared" si="80"/>
        <v>1331470.7818652904</v>
      </c>
      <c r="J171" s="76">
        <f t="shared" ref="J171:X171" si="81">J29+J30</f>
        <v>1325990.822884551</v>
      </c>
      <c r="K171" s="76">
        <f t="shared" si="81"/>
        <v>1318212.7721876625</v>
      </c>
      <c r="L171" s="76">
        <f t="shared" si="81"/>
        <v>1313704.1610102768</v>
      </c>
      <c r="M171" s="76">
        <f t="shared" si="81"/>
        <v>1309195.5498328907</v>
      </c>
      <c r="N171" s="76">
        <f t="shared" si="81"/>
        <v>1304686.938655505</v>
      </c>
      <c r="O171" s="76">
        <f t="shared" si="81"/>
        <v>1305897.3943525658</v>
      </c>
      <c r="P171" s="76">
        <f t="shared" si="81"/>
        <v>1310007.0069330833</v>
      </c>
      <c r="Q171" s="76">
        <f t="shared" si="81"/>
        <v>1314116.6195136008</v>
      </c>
      <c r="R171" s="76">
        <f t="shared" si="81"/>
        <v>1318226.2320941181</v>
      </c>
      <c r="S171" s="76">
        <f t="shared" si="81"/>
        <v>1322335.8446746357</v>
      </c>
      <c r="T171" s="76">
        <f t="shared" si="81"/>
        <v>1323353.6119324774</v>
      </c>
      <c r="U171" s="76">
        <f t="shared" si="81"/>
        <v>1326919.5511887094</v>
      </c>
      <c r="V171" s="76">
        <f t="shared" si="81"/>
        <v>1330485.4904449417</v>
      </c>
      <c r="W171" s="76">
        <f t="shared" si="81"/>
        <v>1334051.4297011739</v>
      </c>
      <c r="X171" s="76">
        <f t="shared" si="81"/>
        <v>1337617.3689574059</v>
      </c>
    </row>
    <row r="172" spans="1:24" x14ac:dyDescent="0.2">
      <c r="A172" s="5"/>
      <c r="B172" s="34"/>
      <c r="C172" s="3" t="s">
        <v>182</v>
      </c>
      <c r="D172" s="76">
        <f>'Example A RP1-RP5'!E22</f>
        <v>1166498.7718909655</v>
      </c>
      <c r="E172" s="76">
        <f>D172</f>
        <v>1166498.7718909655</v>
      </c>
      <c r="F172" s="76">
        <f t="shared" ref="F172:I172" si="82">E172</f>
        <v>1166498.7718909655</v>
      </c>
      <c r="G172" s="76">
        <f t="shared" si="82"/>
        <v>1166498.7718909655</v>
      </c>
      <c r="H172" s="76">
        <f t="shared" si="82"/>
        <v>1166498.7718909655</v>
      </c>
      <c r="I172" s="76">
        <f t="shared" si="82"/>
        <v>1166498.7718909655</v>
      </c>
      <c r="J172" s="76">
        <f>'Example A RP6-RP10'!F22</f>
        <v>1330729.5276531733</v>
      </c>
      <c r="K172" s="76">
        <f t="shared" ref="K172:S172" si="83">J172</f>
        <v>1330729.5276531733</v>
      </c>
      <c r="L172" s="76">
        <f t="shared" si="83"/>
        <v>1330729.5276531733</v>
      </c>
      <c r="M172" s="76">
        <f t="shared" si="83"/>
        <v>1330729.5276531733</v>
      </c>
      <c r="N172" s="76">
        <f t="shared" si="83"/>
        <v>1330729.5276531733</v>
      </c>
      <c r="O172" s="76">
        <f>'Example A RP11-RP15'!E22</f>
        <v>1348935.8794585674</v>
      </c>
      <c r="P172" s="76">
        <f>O172</f>
        <v>1348935.8794585674</v>
      </c>
      <c r="Q172" s="76">
        <f t="shared" si="83"/>
        <v>1348935.8794585674</v>
      </c>
      <c r="R172" s="76">
        <f t="shared" si="83"/>
        <v>1348935.8794585674</v>
      </c>
      <c r="S172" s="76">
        <f t="shared" si="83"/>
        <v>1348935.8794585674</v>
      </c>
      <c r="T172" s="76">
        <f>'Example A RP16-RP20'!E22</f>
        <v>1353077.5891929993</v>
      </c>
      <c r="U172" s="76">
        <f>T172</f>
        <v>1353077.5891929993</v>
      </c>
      <c r="V172" s="76">
        <f t="shared" ref="V172:X172" si="84">U172</f>
        <v>1353077.5891929993</v>
      </c>
      <c r="W172" s="76">
        <f t="shared" si="84"/>
        <v>1353077.5891929993</v>
      </c>
      <c r="X172" s="76">
        <f t="shared" si="84"/>
        <v>1353077.5891929993</v>
      </c>
    </row>
    <row r="173" spans="1:24" x14ac:dyDescent="0.2">
      <c r="A173" s="5"/>
      <c r="B173" s="34"/>
      <c r="C173" s="3" t="s">
        <v>176</v>
      </c>
      <c r="D173" s="76">
        <f t="shared" ref="D173:X173" si="85">D34+D35</f>
        <v>1570482</v>
      </c>
      <c r="E173" s="76">
        <f t="shared" si="85"/>
        <v>1606903.9920000001</v>
      </c>
      <c r="F173" s="76">
        <f t="shared" si="85"/>
        <v>1643191.2226296</v>
      </c>
      <c r="G173" s="76">
        <f t="shared" si="85"/>
        <v>1679289.5207316584</v>
      </c>
      <c r="H173" s="76">
        <f t="shared" si="85"/>
        <v>1715143.7576284134</v>
      </c>
      <c r="I173" s="76">
        <f t="shared" si="85"/>
        <v>1750697.977543764</v>
      </c>
      <c r="J173" s="76">
        <f t="shared" si="85"/>
        <v>1785895.534180955</v>
      </c>
      <c r="K173" s="76">
        <f t="shared" si="85"/>
        <v>1820679.2330359188</v>
      </c>
      <c r="L173" s="76">
        <f t="shared" si="85"/>
        <v>1854991.4789879408</v>
      </c>
      <c r="M173" s="76">
        <f t="shared" si="85"/>
        <v>1888774.4286723069</v>
      </c>
      <c r="N173" s="76">
        <f t="shared" si="85"/>
        <v>1921970.1471044791</v>
      </c>
      <c r="O173" s="76">
        <f t="shared" si="85"/>
        <v>1958608.1794659598</v>
      </c>
      <c r="P173" s="76">
        <f t="shared" si="85"/>
        <v>1990456.0686162277</v>
      </c>
      <c r="Q173" s="76">
        <f t="shared" si="85"/>
        <v>2021543.9898127953</v>
      </c>
      <c r="R173" s="76">
        <f t="shared" si="85"/>
        <v>2051815.2725203885</v>
      </c>
      <c r="S173" s="76">
        <f t="shared" si="85"/>
        <v>2081213.9807442997</v>
      </c>
      <c r="T173" s="76">
        <f t="shared" si="85"/>
        <v>2109685.0823587249</v>
      </c>
      <c r="U173" s="76">
        <f t="shared" si="85"/>
        <v>2137174.6182009396</v>
      </c>
      <c r="V173" s="76">
        <f t="shared" si="85"/>
        <v>2163629.8702170677</v>
      </c>
      <c r="W173" s="76">
        <f t="shared" si="85"/>
        <v>2188999.5279374868</v>
      </c>
      <c r="X173" s="76">
        <f t="shared" si="85"/>
        <v>2213233.8525561146</v>
      </c>
    </row>
    <row r="186" spans="5:24" x14ac:dyDescent="0.2">
      <c r="E186" s="35"/>
      <c r="F186" s="35"/>
      <c r="G186" s="35"/>
      <c r="H186" s="35"/>
      <c r="I186" s="35"/>
      <c r="J186" s="35"/>
      <c r="K186" s="35"/>
      <c r="L186" s="35"/>
      <c r="M186" s="35"/>
      <c r="N186" s="35"/>
      <c r="O186" s="35"/>
      <c r="P186" s="35"/>
      <c r="Q186" s="35"/>
      <c r="R186" s="35"/>
      <c r="S186" s="35"/>
      <c r="T186" s="35"/>
      <c r="U186" s="35"/>
      <c r="V186" s="35"/>
      <c r="W186" s="35"/>
      <c r="X186" s="35"/>
    </row>
    <row r="187" spans="5:24" x14ac:dyDescent="0.2">
      <c r="E187" s="35"/>
      <c r="F187" s="35"/>
      <c r="G187" s="35"/>
      <c r="H187" s="35"/>
      <c r="I187" s="35"/>
      <c r="J187" s="35"/>
      <c r="K187" s="35"/>
      <c r="L187" s="35"/>
      <c r="M187" s="35"/>
      <c r="N187" s="35"/>
      <c r="O187" s="35"/>
      <c r="P187" s="35"/>
      <c r="Q187" s="35"/>
      <c r="R187" s="35"/>
      <c r="S187" s="35"/>
      <c r="T187" s="35"/>
      <c r="U187" s="35"/>
      <c r="V187" s="35"/>
      <c r="W187" s="35"/>
      <c r="X187" s="35"/>
    </row>
    <row r="189" spans="5:24" x14ac:dyDescent="0.2">
      <c r="E189" s="35"/>
      <c r="F189" s="35"/>
      <c r="G189" s="35"/>
      <c r="H189" s="35"/>
      <c r="I189" s="35"/>
      <c r="J189" s="35"/>
      <c r="K189" s="35"/>
      <c r="L189" s="35"/>
      <c r="M189" s="35"/>
      <c r="N189" s="35"/>
      <c r="O189" s="35"/>
      <c r="P189" s="35"/>
      <c r="Q189" s="35"/>
      <c r="R189" s="35"/>
      <c r="S189" s="35"/>
      <c r="T189" s="35"/>
      <c r="U189" s="35"/>
      <c r="V189" s="35"/>
      <c r="W189" s="35"/>
      <c r="X189" s="35"/>
    </row>
    <row r="192" spans="5:24" x14ac:dyDescent="0.2">
      <c r="E192" s="35"/>
      <c r="F192" s="35"/>
      <c r="G192" s="35"/>
      <c r="H192" s="35"/>
      <c r="I192" s="35"/>
      <c r="J192" s="35"/>
      <c r="K192" s="35"/>
      <c r="L192" s="35"/>
      <c r="M192" s="35"/>
      <c r="N192" s="35"/>
      <c r="O192" s="35"/>
      <c r="P192" s="35"/>
      <c r="Q192" s="35"/>
      <c r="R192" s="35"/>
      <c r="S192" s="35"/>
      <c r="T192" s="35"/>
      <c r="U192" s="35"/>
      <c r="V192" s="35"/>
      <c r="W192" s="35"/>
      <c r="X192" s="35"/>
    </row>
  </sheetData>
  <mergeCells count="16">
    <mergeCell ref="A7:B7"/>
    <mergeCell ref="C7:D7"/>
    <mergeCell ref="O7:R7"/>
    <mergeCell ref="I1:S1"/>
    <mergeCell ref="G2:U2"/>
    <mergeCell ref="K3:Q3"/>
    <mergeCell ref="C6:E6"/>
    <mergeCell ref="O6:S6"/>
    <mergeCell ref="C11:D11"/>
    <mergeCell ref="A8:B8"/>
    <mergeCell ref="C8:D8"/>
    <mergeCell ref="O8:R8"/>
    <mergeCell ref="A9:B9"/>
    <mergeCell ref="C9:D9"/>
    <mergeCell ref="A10:B10"/>
    <mergeCell ref="C10:D10"/>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89"/>
  <sheetViews>
    <sheetView zoomScaleNormal="100" workbookViewId="0"/>
  </sheetViews>
  <sheetFormatPr baseColWidth="10" defaultColWidth="8.83203125" defaultRowHeight="15" x14ac:dyDescent="0.2"/>
  <sheetData>
    <row r="1" spans="1:1" x14ac:dyDescent="0.2">
      <c r="A1" s="2" t="s">
        <v>183</v>
      </c>
    </row>
    <row r="21" spans="1:1" x14ac:dyDescent="0.2">
      <c r="A21" s="2" t="s">
        <v>184</v>
      </c>
    </row>
    <row r="22" spans="1:1" x14ac:dyDescent="0.2">
      <c r="A22" s="2"/>
    </row>
    <row r="41" spans="1:1" x14ac:dyDescent="0.2">
      <c r="A41" s="2" t="s">
        <v>185</v>
      </c>
    </row>
    <row r="44" spans="1:1" x14ac:dyDescent="0.2">
      <c r="A44" s="2"/>
    </row>
    <row r="61" spans="1:1" x14ac:dyDescent="0.2">
      <c r="A61" s="2" t="s">
        <v>186</v>
      </c>
    </row>
    <row r="68" spans="1:1" x14ac:dyDescent="0.2">
      <c r="A68" s="2"/>
    </row>
    <row r="81" spans="1:7" x14ac:dyDescent="0.2">
      <c r="A81" s="2" t="s">
        <v>187</v>
      </c>
    </row>
    <row r="89" spans="1:7" x14ac:dyDescent="0.2">
      <c r="G89" t="s">
        <v>188</v>
      </c>
    </row>
  </sheetData>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bd54e9f-ac00-43e1-92ed-67ff343640da" xsi:nil="true"/>
    <lcf76f155ced4ddcb4097134ff3c332f xmlns="480b0b03-4e16-4b97-8705-49a91e43c016">
      <Terms xmlns="http://schemas.microsoft.com/office/infopath/2007/PartnerControls"/>
    </lcf76f155ced4ddcb4097134ff3c332f>
    <MethodologyType xmlns="480b0b03-4e16-4b97-8705-49a91e43c01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1F972426100A47AF886BBD1E936878" ma:contentTypeVersion="5561" ma:contentTypeDescription="Create a new document." ma:contentTypeScope="" ma:versionID="7c5c1db5963512fda19f1557362f3d96">
  <xsd:schema xmlns:xsd="http://www.w3.org/2001/XMLSchema" xmlns:xs="http://www.w3.org/2001/XMLSchema" xmlns:p="http://schemas.microsoft.com/office/2006/metadata/properties" xmlns:ns2="57536742-d7eb-4eb0-8cdb-d69a6240b5bc" xmlns:ns3="480b0b03-4e16-4b97-8705-49a91e43c016" xmlns:ns4="e42c8a2f-dd3e-41c1-bb92-09c27bffbaa7" xmlns:ns5="abd54e9f-ac00-43e1-92ed-67ff343640da" targetNamespace="http://schemas.microsoft.com/office/2006/metadata/properties" ma:root="true" ma:fieldsID="ede0f4cae690022b6f3527994f896ee0" ns2:_="" ns3:_="" ns4:_="" ns5:_="">
    <xsd:import namespace="57536742-d7eb-4eb0-8cdb-d69a6240b5bc"/>
    <xsd:import namespace="480b0b03-4e16-4b97-8705-49a91e43c016"/>
    <xsd:import namespace="e42c8a2f-dd3e-41c1-bb92-09c27bffbaa7"/>
    <xsd:import namespace="abd54e9f-ac00-43e1-92ed-67ff343640d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4:SharedWithUsers" minOccurs="0"/>
                <xsd:element ref="ns4:SharedWithDetails" minOccurs="0"/>
                <xsd:element ref="ns3:lcf76f155ced4ddcb4097134ff3c332f" minOccurs="0"/>
                <xsd:element ref="ns5:TaxCatchAll" minOccurs="0"/>
                <xsd:element ref="ns3:MediaLengthInSeconds" minOccurs="0"/>
                <xsd:element ref="ns3:MediaServiceObjectDetectorVersions" minOccurs="0"/>
                <xsd:element ref="ns3:MediaServiceSearchProperties" minOccurs="0"/>
                <xsd:element ref="ns3:MethodologyType"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536742-d7eb-4eb0-8cdb-d69a6240b5bc"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80b0b03-4e16-4b97-8705-49a91e43c01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771c2b29-a11c-43ed-8b00-f264793a87cb" ma:termSetId="09814cd3-568e-fe90-9814-8d621ff8fb84" ma:anchorId="fba54fb3-c3e1-fe81-a776-ca4b69148c4d" ma:open="true" ma:isKeyword="false">
      <xsd:complexType>
        <xsd:sequence>
          <xsd:element ref="pc:Terms" minOccurs="0" maxOccurs="1"/>
        </xsd:sequence>
      </xsd:complexType>
    </xsd:element>
    <xsd:element name="MediaLengthInSeconds" ma:index="26" nillable="true" ma:displayName="MediaLengthInSeconds" ma:hidden="true" ma:internalName="MediaLengthInSeconds" ma:readOnly="true">
      <xsd:simpleType>
        <xsd:restriction base="dms:Unknown"/>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thodologyType" ma:index="29" nillable="true" ma:displayName="Methodology Type" ma:format="Dropdown" ma:internalName="MethodologyType">
      <xsd:simpleType>
        <xsd:restriction base="dms:Choice">
          <xsd:enumeration value="Forestry"/>
          <xsd:enumeration value="Industrial"/>
        </xsd:restriction>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2c8a2f-dd3e-41c1-bb92-09c27bffbaa7" elementFormDefault="qualified">
    <xsd:import namespace="http://schemas.microsoft.com/office/2006/documentManagement/types"/>
    <xsd:import namespace="http://schemas.microsoft.com/office/infopath/2007/PartnerControls"/>
    <xsd:element name="SharedWithUsers" ma:index="21"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bd54e9f-ac00-43e1-92ed-67ff343640da"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53d95a9d-c394-4146-a844-2453be9b8793}" ma:internalName="TaxCatchAll" ma:showField="CatchAllData" ma:web="57536742-d7eb-4eb0-8cdb-d69a6240b5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file>

<file path=customXml/itemProps1.xml><?xml version="1.0" encoding="utf-8"?>
<ds:datastoreItem xmlns:ds="http://schemas.openxmlformats.org/officeDocument/2006/customXml" ds:itemID="{7E57055D-169D-469A-9D41-70D1AEA684C3}">
  <ds:schemaRefs>
    <ds:schemaRef ds:uri="http://schemas.microsoft.com/sharepoint/v3/contenttype/forms"/>
  </ds:schemaRefs>
</ds:datastoreItem>
</file>

<file path=customXml/itemProps2.xml><?xml version="1.0" encoding="utf-8"?>
<ds:datastoreItem xmlns:ds="http://schemas.openxmlformats.org/officeDocument/2006/customXml" ds:itemID="{4CC553DA-C2F0-42F2-954D-F40E7963ADAF}">
  <ds:schemaRefs>
    <ds:schemaRef ds:uri="abd54e9f-ac00-43e1-92ed-67ff343640da"/>
    <ds:schemaRef ds:uri="http://www.w3.org/XML/1998/namespace"/>
    <ds:schemaRef ds:uri="http://schemas.microsoft.com/office/2006/documentManagement/types"/>
    <ds:schemaRef ds:uri="480b0b03-4e16-4b97-8705-49a91e43c016"/>
    <ds:schemaRef ds:uri="http://purl.org/dc/elements/1.1/"/>
    <ds:schemaRef ds:uri="http://purl.org/dc/terms/"/>
    <ds:schemaRef ds:uri="http://schemas.microsoft.com/office/2006/metadata/properties"/>
    <ds:schemaRef ds:uri="e42c8a2f-dd3e-41c1-bb92-09c27bffbaa7"/>
    <ds:schemaRef ds:uri="http://schemas.microsoft.com/office/infopath/2007/PartnerControls"/>
    <ds:schemaRef ds:uri="http://schemas.openxmlformats.org/package/2006/metadata/core-properties"/>
    <ds:schemaRef ds:uri="57536742-d7eb-4eb0-8cdb-d69a6240b5bc"/>
    <ds:schemaRef ds:uri="http://purl.org/dc/dcmitype/"/>
  </ds:schemaRefs>
</ds:datastoreItem>
</file>

<file path=customXml/itemProps3.xml><?xml version="1.0" encoding="utf-8"?>
<ds:datastoreItem xmlns:ds="http://schemas.openxmlformats.org/officeDocument/2006/customXml" ds:itemID="{42D59805-D749-4CE3-AA25-236B213F44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536742-d7eb-4eb0-8cdb-d69a6240b5bc"/>
    <ds:schemaRef ds:uri="480b0b03-4e16-4b97-8705-49a91e43c016"/>
    <ds:schemaRef ds:uri="e42c8a2f-dd3e-41c1-bb92-09c27bffbaa7"/>
    <ds:schemaRef ds:uri="abd54e9f-ac00-43e1-92ed-67ff343640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ED3097A-12E5-4E62-AD5A-019BA8644E07}">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Title and Version</vt:lpstr>
      <vt:lpstr>Example A Dynamic Evaluation</vt:lpstr>
      <vt:lpstr>Example A RP1-RP5</vt:lpstr>
      <vt:lpstr>Example A RP6-RP10</vt:lpstr>
      <vt:lpstr>Example A RP11-RP15</vt:lpstr>
      <vt:lpstr>Example A RP16-RP20</vt:lpstr>
      <vt:lpstr>Example A Full CP1</vt:lpstr>
      <vt:lpstr>Graphs</vt:lpstr>
      <vt:lpstr>'Example A Dynamic Evaluation'!_Toc153544692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American Carbon Registry</dc:creator>
  <cp:keywords/>
  <dc:description/>
  <cp:lastModifiedBy>Kahn, Brad</cp:lastModifiedBy>
  <cp:revision/>
  <dcterms:created xsi:type="dcterms:W3CDTF">2011-08-18T13:23:13Z</dcterms:created>
  <dcterms:modified xsi:type="dcterms:W3CDTF">2026-02-23T17:06:57Z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5bd367d-9e3b-49e5-aa9a-caafdafee3aa_Enabled">
    <vt:lpwstr>true</vt:lpwstr>
  </property>
  <property fmtid="{D5CDD505-2E9C-101B-9397-08002B2CF9AE}" pid="3" name="MSIP_Label_65bd367d-9e3b-49e5-aa9a-caafdafee3aa_SetDate">
    <vt:lpwstr>2021-04-13T22:15:32Z</vt:lpwstr>
  </property>
  <property fmtid="{D5CDD505-2E9C-101B-9397-08002B2CF9AE}" pid="4" name="MSIP_Label_65bd367d-9e3b-49e5-aa9a-caafdafee3aa_Method">
    <vt:lpwstr>Standard</vt:lpwstr>
  </property>
  <property fmtid="{D5CDD505-2E9C-101B-9397-08002B2CF9AE}" pid="5" name="MSIP_Label_65bd367d-9e3b-49e5-aa9a-caafdafee3aa_Name">
    <vt:lpwstr>65bd367d-9e3b-49e5-aa9a-caafdafee3aa</vt:lpwstr>
  </property>
  <property fmtid="{D5CDD505-2E9C-101B-9397-08002B2CF9AE}" pid="6" name="MSIP_Label_65bd367d-9e3b-49e5-aa9a-caafdafee3aa_SiteId">
    <vt:lpwstr>9be3e276-28d8-4cd8-8f84-02cf1911da9c</vt:lpwstr>
  </property>
  <property fmtid="{D5CDD505-2E9C-101B-9397-08002B2CF9AE}" pid="7" name="MSIP_Label_65bd367d-9e3b-49e5-aa9a-caafdafee3aa_ActionId">
    <vt:lpwstr>3130c0af-24fd-48ef-852b-f72f2efa6fbb</vt:lpwstr>
  </property>
  <property fmtid="{D5CDD505-2E9C-101B-9397-08002B2CF9AE}" pid="8" name="MSIP_Label_65bd367d-9e3b-49e5-aa9a-caafdafee3aa_ContentBits">
    <vt:lpwstr>0</vt:lpwstr>
  </property>
  <property fmtid="{D5CDD505-2E9C-101B-9397-08002B2CF9AE}" pid="9" name="ContentTypeId">
    <vt:lpwstr>0x0101007B1F972426100A47AF886BBD1E936878</vt:lpwstr>
  </property>
  <property fmtid="{D5CDD505-2E9C-101B-9397-08002B2CF9AE}" pid="10" name="MediaServiceImageTags">
    <vt:lpwstr/>
  </property>
</Properties>
</file>